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ingrid cadena" sheetId="1" r:id="rId1"/>
  </sheets>
  <definedNames>
    <definedName name="_xlnm.Print_Area" localSheetId="0">'ingrid cadena'!$A$1:$J$35</definedName>
    <definedName name="_xlnm.Print_Titles" localSheetId="0">'ingrid cadena'!$1:$1</definedName>
  </definedNames>
  <calcPr calcId="144525"/>
</workbook>
</file>

<file path=xl/calcChain.xml><?xml version="1.0" encoding="utf-8"?>
<calcChain xmlns="http://schemas.openxmlformats.org/spreadsheetml/2006/main">
  <c r="J40" i="1" l="1"/>
  <c r="S33" i="1"/>
  <c r="Q34" i="1" s="1"/>
  <c r="R33" i="1"/>
  <c r="Q33" i="1"/>
  <c r="P33" i="1"/>
  <c r="O33" i="1"/>
  <c r="N34" i="1" s="1"/>
  <c r="N33" i="1"/>
  <c r="M33" i="1"/>
  <c r="L33" i="1"/>
  <c r="K33" i="1"/>
  <c r="K34" i="1" s="1"/>
  <c r="H33" i="1"/>
  <c r="G33" i="1"/>
  <c r="J15" i="1"/>
  <c r="I15" i="1"/>
  <c r="J13" i="1"/>
  <c r="J33" i="1" s="1"/>
  <c r="I13" i="1"/>
  <c r="I33" i="1" s="1"/>
  <c r="H13" i="1"/>
  <c r="T12" i="1"/>
  <c r="T11" i="1"/>
  <c r="T10" i="1"/>
  <c r="T9" i="1"/>
  <c r="T8" i="1"/>
  <c r="T7" i="1"/>
  <c r="T6" i="1"/>
  <c r="T5" i="1"/>
  <c r="T4" i="1"/>
  <c r="T3" i="1"/>
  <c r="H34" i="1" l="1"/>
  <c r="T33" i="1"/>
</calcChain>
</file>

<file path=xl/sharedStrings.xml><?xml version="1.0" encoding="utf-8"?>
<sst xmlns="http://schemas.openxmlformats.org/spreadsheetml/2006/main" count="81" uniqueCount="64">
  <si>
    <r>
      <t xml:space="preserve">Corporacion del Acueducto y Alcantarillado de Santo Domingo
Direccion de </t>
    </r>
    <r>
      <rPr>
        <sz val="14"/>
        <color indexed="8"/>
        <rFont val="Century Schoolbook"/>
        <family val="1"/>
      </rPr>
      <t>Planificación y Desarrollo</t>
    </r>
    <r>
      <rPr>
        <sz val="14"/>
        <color indexed="8"/>
        <rFont val="Arial"/>
        <family val="2"/>
      </rPr>
      <t xml:space="preserve">
</t>
    </r>
    <r>
      <rPr>
        <b/>
        <sz val="14"/>
        <color indexed="8"/>
        <rFont val="Times New Roman"/>
        <family val="1"/>
      </rPr>
      <t>Listado de Proyectos ejecutados durante el 1er trimestre</t>
    </r>
  </si>
  <si>
    <t>SNIP</t>
  </si>
  <si>
    <t>Proyecto</t>
  </si>
  <si>
    <t>Actividad / Obra</t>
  </si>
  <si>
    <t>Fuente Financiamiento</t>
  </si>
  <si>
    <t>Objeta</t>
  </si>
  <si>
    <t>Monto RD$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</si>
  <si>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</si>
  <si>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</si>
  <si>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</si>
  <si>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</si>
  <si>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</si>
  <si>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</si>
  <si>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</si>
  <si>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</si>
  <si>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</si>
  <si>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</si>
  <si>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</si>
  <si>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</si>
  <si>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AMPLIACIÓN ACUEDUCTO ORIENTAL, BARRERA DE SALINIDAD Y TRASVASE AL MUNICIPIO SANTO DOMINGO NORTE, PROVINCIA SANTO DOMINGO</t>
  </si>
  <si>
    <t>Ampliación del Acueducto Oriental, Barrera de Salinidad y Trasvase</t>
  </si>
  <si>
    <t>CREDITO EXTERNO</t>
  </si>
  <si>
    <t>2.7.2.1.01</t>
  </si>
  <si>
    <t>FONDO GENERAL</t>
  </si>
  <si>
    <t>Saneamiento</t>
  </si>
  <si>
    <t>REHABILITACIÓN PLANTA DE TRATAMIENTO LOS AMERICANOS, MUNICIPIO LOS ALCARRIZOS, PROVINCIA SANTO DOMINGO</t>
  </si>
  <si>
    <t>REHABILITACION PLANTA DE TRATAMIENTO</t>
  </si>
  <si>
    <t>SUPERVISION</t>
  </si>
  <si>
    <t>2.7.2.4.02</t>
  </si>
  <si>
    <t>REHABILITACIÓN DE LA PLANTA DE TRATAMIENTO DE LOS ALCARRIZOS, SANTO DOMINGO OESTE</t>
  </si>
  <si>
    <t>REHABILITACION DE LA PLANTA DE TRATAMIENTO</t>
  </si>
  <si>
    <t>CONSTRUCCIÓN DE LA ESTACION DEPURADORA DE AGUAS RESIDUALES DEL RIO OZAMA,  DISTRITO NACIONAL Y PROVINCIA SANTO DOMINGO, REGION OZAMA</t>
  </si>
  <si>
    <t>CONSTRUCCION DE LA ESTACION DEPURADORA DE AGUAS RESIDUALES</t>
  </si>
  <si>
    <t>supervision e inspeccion de obras</t>
  </si>
  <si>
    <t>CONSTRUCCIÓN PRIMERA ETAPA DEL SUB-SISTEMA DE RECOLECCIÓN Y TRANSMISIÓN DE AGUAS RESIDUALES LA ZURZA, PROVINCIA DE SANTO DOMINGO</t>
  </si>
  <si>
    <t>PROYECTOS EN PROCESO DE REACTIVACION</t>
  </si>
  <si>
    <t>802</t>
  </si>
  <si>
    <t>AMPLIACION SERVICIOS DE AGUA POTABLE EN EL MUNICIPIO SANTO DOMINGO OESTE, PROVINCIA SANTO DOMINGO</t>
  </si>
  <si>
    <t>10193</t>
  </si>
  <si>
    <t xml:space="preserve">MEJORAMIENTO ABASTECIMIENTO DE AGUA POTABLE, PROVINCIA SANTO DOMINGO </t>
  </si>
  <si>
    <t>10185</t>
  </si>
  <si>
    <t>MEJORAMIENTO REDES AGUA POTABLE EN EL DISTRITO NACIONAL, REGION OZAMA</t>
  </si>
  <si>
    <t>6807</t>
  </si>
  <si>
    <t>AMPLIACION SERVICIOS DE AGUA POTABLE EN EL DISTRITO NACIONAL</t>
  </si>
  <si>
    <t>3668</t>
  </si>
  <si>
    <t>AMPLIACION DEL ACUEDUCTO VALDESIA, PROVINCIAS, SANTO DOMINGO Y SAN CRISTOBAL</t>
  </si>
  <si>
    <t>AMPLIACIÓN SERVICIOS DE AGUA POTABLE EN EL MUNICIPIO SANTO DOMINGO ESTE, PROVINCIA SANTO DOMINGO</t>
  </si>
  <si>
    <t>HABILITACIÓN DE LAS REDES ELÉCTRICAS DE LOS SISTEMAS ISABELA, ISA-MANA Y PLANTA DE VALDESIA Y ESTACIÓN DE BOMBEO EL CALICHE, DISTRITO NACIONAL Y PROVINCIA SANTO DOMINGO</t>
  </si>
  <si>
    <t>REHABILITACION SISTEMA HAINA MANOGUAYABO, MUNICIPIO SANTO DOMINGO OESTE, PROVINCIA SANTO DOMINGO</t>
  </si>
  <si>
    <t>CONSTRUCCION RED DE DISTRIBUCION AGUA POTABLE HIPODROMO V CENTENARIO, PROVINCIA SANTO DOMINGO, MUNICIPIO SANTO DOMINGO ESTE</t>
  </si>
  <si>
    <t>HABILITACION DEPOSITOS REGULADORES EN LOS MUNICIPIOS SANTO DOMINGO NORTE Y OESTE, LA PROVINCIA SANTO DOMINGO, REGION OZAMA</t>
  </si>
  <si>
    <t>CONSTRUCCION DE LA RED DE DISTRIBUCION DE AGUA POTABLE, BARRIO"LOS ANGELES Y EL CRISTSAL, SECTOR LOS PERALEJOS KM 13 AUT. DUARTE,  MUNICIPIO SANTO DOMINGO OESTE, PROVINCIA SANTO DOMINGO</t>
  </si>
  <si>
    <t xml:space="preserve">HABILITACION DEL SISTEMAS DE PRODUCCION DE AGUA POTABLE, SECTOR LECHERIA, MANOGUAYABO, MUNICIPIO SANTO DOMINGO OESTE </t>
  </si>
  <si>
    <t>MEJORAMIENTO SISTEMA DE DISTRIBUCION DE AGUA POTABLE, MUNICIPIOS SANTO DOMINGO NORTE Y ESTE, PROVINCIA SANTO DOMINGO</t>
  </si>
  <si>
    <t>REHABILITACION DE CAÑADAS, DISTRITO NACIONAL, PROVINCIA SANTO DOMINGO</t>
  </si>
  <si>
    <t>REHABILITACION DEPOSITOS REGULADORES EN EL DISTRITO NACIONAL Y PROVINCIA SANTO DOMINGO</t>
  </si>
  <si>
    <t xml:space="preserve"> </t>
  </si>
  <si>
    <t>REHABILITACION PLANTA DE TRATAMIENTO VILLAS DE PANTOJA, PROVINCIA SANTO DOMINGO, MUNICIPIO LOS ALCARRIZOS (PLAN MAESTRO)</t>
  </si>
  <si>
    <t>rehabilitacion planta fisica de la sede central en el distrito nacional</t>
  </si>
  <si>
    <t>REHABILITACION ACUEDUCTO MULTIPLE SAN FELIPE MAL NOMBRE, VILLA MELLA, PROVINCIA SANTO DOMINGO, MUNICIPIO SANTO DOMINGO NORTE</t>
  </si>
  <si>
    <t>s/snip</t>
  </si>
  <si>
    <t>Obras sin SNIP</t>
  </si>
  <si>
    <t>TOTALES MENSUALES</t>
  </si>
  <si>
    <t>TOTAL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</si>
</sst>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"/>
      <family val="2"/>
    </font>
    <font>
      <sz val="14"/>
      <color indexed="8"/>
      <name val="Century Schoolbook"/>
      <family val="1"/>
    </font>
    <font>
      <b/>
      <sz val="14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55">
    <xf numFmtId="0" fontId="0" fillId="0" borderId="0" xfId="0"/>
    <xf numFmtId="0" fontId="4" fillId="0" borderId="0" xfId="0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 readingOrder="1"/>
    </xf>
    <xf numFmtId="164" fontId="7" fillId="2" borderId="1" xfId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164" fontId="7" fillId="4" borderId="2" xfId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5" xfId="1" applyFont="1" applyBorder="1" applyAlignment="1">
      <alignment horizontal="center" vertical="center" wrapText="1"/>
    </xf>
    <xf numFmtId="164" fontId="0" fillId="5" borderId="6" xfId="1" applyFont="1" applyFill="1" applyBorder="1" applyAlignment="1">
      <alignment horizontal="center" vertical="center" wrapText="1"/>
    </xf>
    <xf numFmtId="164" fontId="0" fillId="5" borderId="5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164" fontId="0" fillId="5" borderId="9" xfId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164" fontId="0" fillId="5" borderId="10" xfId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164" fontId="3" fillId="6" borderId="11" xfId="1" applyFont="1" applyFill="1" applyBorder="1" applyAlignment="1">
      <alignment horizontal="center" vertical="center" wrapText="1"/>
    </xf>
    <xf numFmtId="164" fontId="0" fillId="5" borderId="12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164" fontId="3" fillId="7" borderId="17" xfId="1" applyFont="1" applyFill="1" applyBorder="1" applyAlignment="1">
      <alignment horizontal="center" vertical="center"/>
    </xf>
    <xf numFmtId="164" fontId="3" fillId="3" borderId="17" xfId="1" applyFont="1" applyFill="1" applyBorder="1" applyAlignment="1">
      <alignment horizontal="center" vertical="center"/>
    </xf>
    <xf numFmtId="164" fontId="3" fillId="4" borderId="17" xfId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4" fontId="8" fillId="8" borderId="20" xfId="0" applyNumberFormat="1" applyFont="1" applyFill="1" applyBorder="1" applyAlignment="1">
      <alignment horizontal="center" vertical="center"/>
    </xf>
    <xf numFmtId="4" fontId="8" fillId="8" borderId="18" xfId="0" applyNumberFormat="1" applyFont="1" applyFill="1" applyBorder="1" applyAlignment="1">
      <alignment horizontal="center" vertical="center"/>
    </xf>
    <xf numFmtId="4" fontId="8" fillId="8" borderId="19" xfId="0" applyNumberFormat="1" applyFont="1" applyFill="1" applyBorder="1" applyAlignment="1">
      <alignment horizontal="center" vertical="center"/>
    </xf>
    <xf numFmtId="4" fontId="8" fillId="9" borderId="20" xfId="0" applyNumberFormat="1" applyFont="1" applyFill="1" applyBorder="1" applyAlignment="1">
      <alignment horizontal="center" vertical="center"/>
    </xf>
    <xf numFmtId="4" fontId="8" fillId="9" borderId="18" xfId="0" applyNumberFormat="1" applyFont="1" applyFill="1" applyBorder="1" applyAlignment="1">
      <alignment horizontal="center" vertical="center"/>
    </xf>
    <xf numFmtId="4" fontId="8" fillId="9" borderId="19" xfId="0" applyNumberFormat="1" applyFont="1" applyFill="1" applyBorder="1" applyAlignment="1">
      <alignment horizontal="center" vertical="center"/>
    </xf>
    <xf numFmtId="4" fontId="8" fillId="10" borderId="20" xfId="0" applyNumberFormat="1" applyFont="1" applyFill="1" applyBorder="1" applyAlignment="1">
      <alignment horizontal="center" vertical="center"/>
    </xf>
    <xf numFmtId="4" fontId="8" fillId="10" borderId="18" xfId="0" applyNumberFormat="1" applyFont="1" applyFill="1" applyBorder="1" applyAlignment="1">
      <alignment horizontal="center" vertical="center"/>
    </xf>
    <xf numFmtId="4" fontId="8" fillId="1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0" fillId="0" borderId="0" xfId="1" applyFont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83345</xdr:rowOff>
    </xdr:from>
    <xdr:to>
      <xdr:col>2</xdr:col>
      <xdr:colOff>69379</xdr:colOff>
      <xdr:row>0</xdr:row>
      <xdr:rowOff>895353</xdr:rowOff>
    </xdr:to>
    <xdr:pic>
      <xdr:nvPicPr>
        <xdr:cNvPr id="2" name="1 Imagen" descr="Resultado de imagen para caas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3345"/>
          <a:ext cx="640879" cy="812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topLeftCell="B1" zoomScale="90" zoomScaleNormal="80" zoomScaleSheetLayoutView="90" workbookViewId="0">
      <selection activeCell="J16" sqref="J16"/>
    </sheetView>
  </sheetViews>
  <sheetFormatPr baseColWidth="10" defaultRowHeight="15" x14ac:dyDescent="0.25"/>
  <cols>
    <col min="1" max="1" width="5.85546875" hidden="1" customWidth="1"/>
    <col min="2" max="2" width="10" style="49" customWidth="1"/>
    <col min="3" max="3" width="41.140625" style="50" customWidth="1"/>
    <col min="4" max="4" width="47.85546875" style="51" hidden="1" customWidth="1"/>
    <col min="5" max="5" width="16.140625" style="49" hidden="1" customWidth="1"/>
    <col min="6" max="6" width="11.42578125" style="52" hidden="1" customWidth="1"/>
    <col min="7" max="7" width="17.85546875" style="53" hidden="1" customWidth="1"/>
    <col min="8" max="10" width="16" style="2" bestFit="1" customWidth="1"/>
    <col min="11" max="13" width="16" style="2" hidden="1" customWidth="1"/>
    <col min="14" max="14" width="17.42578125" style="2" hidden="1" customWidth="1"/>
    <col min="15" max="19" width="16" style="2" hidden="1" customWidth="1"/>
    <col min="20" max="20" width="17.85546875" style="2" hidden="1" customWidth="1"/>
    <col min="21" max="21" width="17.85546875" bestFit="1" customWidth="1"/>
  </cols>
  <sheetData>
    <row r="1" spans="2:20" ht="75" customHeight="1" thickBo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20" ht="37.5" customHeight="1" x14ac:dyDescent="0.25"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6" t="s">
        <v>10</v>
      </c>
      <c r="L2" s="6" t="s">
        <v>11</v>
      </c>
      <c r="M2" s="6" t="s">
        <v>12</v>
      </c>
      <c r="N2" s="8" t="s">
        <v>13</v>
      </c>
      <c r="O2" s="8" t="s">
        <v>14</v>
      </c>
      <c r="P2" s="8" t="s">
        <v>15</v>
      </c>
      <c r="Q2" s="6" t="s">
        <v>16</v>
      </c>
      <c r="R2" s="6" t="s">
        <v>17</v>
      </c>
      <c r="S2" s="6" t="s">
        <v>18</v>
      </c>
    </row>
    <row r="3" spans="2:20" ht="60" customHeight="1" x14ac:dyDescent="0.25">
      <c r="B3" s="9">
        <v>6810</v>
      </c>
      <c r="C3" s="10" t="s">
        <v>19</v>
      </c>
      <c r="D3" s="11" t="s">
        <v>20</v>
      </c>
      <c r="E3" s="12" t="s">
        <v>21</v>
      </c>
      <c r="F3" s="12" t="s">
        <v>22</v>
      </c>
      <c r="G3" s="13">
        <v>247500000</v>
      </c>
      <c r="H3" s="14">
        <v>349321</v>
      </c>
      <c r="I3" s="14">
        <v>1534747</v>
      </c>
      <c r="J3" s="14">
        <v>4376967</v>
      </c>
      <c r="K3" s="15">
        <v>74250000</v>
      </c>
      <c r="L3" s="15">
        <v>24750000</v>
      </c>
      <c r="M3" s="15">
        <v>24750000</v>
      </c>
      <c r="N3" s="15">
        <v>24750000</v>
      </c>
      <c r="O3" s="15">
        <v>24750000</v>
      </c>
      <c r="P3" s="15">
        <v>24750000</v>
      </c>
      <c r="Q3" s="15">
        <v>24750000</v>
      </c>
      <c r="R3" s="15">
        <v>24750000</v>
      </c>
      <c r="S3" s="15"/>
      <c r="T3" s="16">
        <f>SUM(H3:S3)</f>
        <v>253761035</v>
      </c>
    </row>
    <row r="4" spans="2:20" x14ac:dyDescent="0.25">
      <c r="B4" s="17"/>
      <c r="C4" s="18"/>
      <c r="D4" s="19"/>
      <c r="E4" s="12" t="s">
        <v>23</v>
      </c>
      <c r="F4" s="12" t="s">
        <v>22</v>
      </c>
      <c r="G4" s="13">
        <v>1131798668</v>
      </c>
      <c r="H4" s="20"/>
      <c r="I4" s="20"/>
      <c r="J4" s="20"/>
      <c r="K4" s="15">
        <v>226359733.59999999</v>
      </c>
      <c r="L4" s="15">
        <v>113179866.8</v>
      </c>
      <c r="M4" s="15">
        <v>113179866.8</v>
      </c>
      <c r="N4" s="15">
        <v>113179866.8</v>
      </c>
      <c r="O4" s="15">
        <v>113179866.8</v>
      </c>
      <c r="P4" s="15">
        <v>113179866.8</v>
      </c>
      <c r="Q4" s="15">
        <v>113179866.8</v>
      </c>
      <c r="R4" s="15">
        <v>113179866.8</v>
      </c>
      <c r="S4" s="15">
        <v>113179866.8</v>
      </c>
      <c r="T4" s="16">
        <f t="shared" ref="T4:T12" si="0">SUM(H4:S4)</f>
        <v>1131798667.9999998</v>
      </c>
    </row>
    <row r="5" spans="2:20" x14ac:dyDescent="0.25">
      <c r="B5" s="21"/>
      <c r="C5" s="22"/>
      <c r="D5" s="23" t="s">
        <v>24</v>
      </c>
      <c r="E5" s="12" t="s">
        <v>23</v>
      </c>
      <c r="F5" s="12" t="s">
        <v>22</v>
      </c>
      <c r="G5" s="13">
        <v>282949667</v>
      </c>
      <c r="H5" s="24"/>
      <c r="I5" s="24"/>
      <c r="J5" s="24"/>
      <c r="K5" s="15">
        <v>56589933.399999999</v>
      </c>
      <c r="L5" s="15">
        <v>28294966.699999999</v>
      </c>
      <c r="M5" s="15">
        <v>28294966.699999999</v>
      </c>
      <c r="N5" s="15">
        <v>28294966.699999999</v>
      </c>
      <c r="O5" s="15">
        <v>28294966.699999999</v>
      </c>
      <c r="P5" s="15">
        <v>28294966.699999999</v>
      </c>
      <c r="Q5" s="15">
        <v>28294966.699999999</v>
      </c>
      <c r="R5" s="15">
        <v>28294966.699999999</v>
      </c>
      <c r="S5" s="15">
        <v>28294966.699999999</v>
      </c>
      <c r="T5" s="16">
        <f t="shared" si="0"/>
        <v>282949666.99999994</v>
      </c>
    </row>
    <row r="6" spans="2:20" ht="45" customHeight="1" x14ac:dyDescent="0.25">
      <c r="B6" s="9">
        <v>12391</v>
      </c>
      <c r="C6" s="10" t="s">
        <v>25</v>
      </c>
      <c r="D6" s="23" t="s">
        <v>26</v>
      </c>
      <c r="E6" s="12" t="s">
        <v>23</v>
      </c>
      <c r="F6" s="12" t="s">
        <v>22</v>
      </c>
      <c r="G6" s="13">
        <v>8332465.1999999993</v>
      </c>
      <c r="H6" s="14"/>
      <c r="I6" s="14"/>
      <c r="J6" s="14"/>
      <c r="K6" s="15">
        <v>4999479.1199999992</v>
      </c>
      <c r="L6" s="15">
        <v>3332986.08</v>
      </c>
      <c r="M6" s="15"/>
      <c r="N6" s="15"/>
      <c r="O6" s="15"/>
      <c r="P6" s="15"/>
      <c r="Q6" s="15"/>
      <c r="R6" s="15"/>
      <c r="S6" s="15"/>
      <c r="T6" s="16">
        <f t="shared" si="0"/>
        <v>8332465.1999999993</v>
      </c>
    </row>
    <row r="7" spans="2:20" x14ac:dyDescent="0.25">
      <c r="B7" s="21"/>
      <c r="C7" s="22"/>
      <c r="D7" s="23" t="s">
        <v>27</v>
      </c>
      <c r="E7" s="12" t="s">
        <v>23</v>
      </c>
      <c r="F7" s="12" t="s">
        <v>28</v>
      </c>
      <c r="G7" s="13">
        <v>438550.80000000005</v>
      </c>
      <c r="H7" s="24"/>
      <c r="I7" s="24"/>
      <c r="J7" s="24"/>
      <c r="K7" s="15"/>
      <c r="L7" s="15"/>
      <c r="M7" s="15"/>
      <c r="N7" s="15"/>
      <c r="O7" s="15"/>
      <c r="P7" s="15"/>
      <c r="Q7" s="15"/>
      <c r="R7" s="15"/>
      <c r="S7" s="15"/>
      <c r="T7" s="16">
        <f t="shared" si="0"/>
        <v>0</v>
      </c>
    </row>
    <row r="8" spans="2:20" ht="45" customHeight="1" x14ac:dyDescent="0.25">
      <c r="B8" s="9">
        <v>12494</v>
      </c>
      <c r="C8" s="10" t="s">
        <v>29</v>
      </c>
      <c r="D8" s="23" t="s">
        <v>30</v>
      </c>
      <c r="E8" s="12" t="s">
        <v>23</v>
      </c>
      <c r="F8" s="12" t="s">
        <v>22</v>
      </c>
      <c r="G8" s="13">
        <v>248406616.54999998</v>
      </c>
      <c r="H8" s="14"/>
      <c r="I8" s="14">
        <v>5613874</v>
      </c>
      <c r="J8" s="14"/>
      <c r="K8" s="15">
        <v>74521984.964999989</v>
      </c>
      <c r="L8" s="15">
        <v>37260992.482499994</v>
      </c>
      <c r="M8" s="15"/>
      <c r="N8" s="15">
        <v>86942315.792499989</v>
      </c>
      <c r="O8" s="15"/>
      <c r="P8" s="15">
        <v>49681323.310000002</v>
      </c>
      <c r="Q8" s="15"/>
      <c r="R8" s="15"/>
      <c r="S8" s="15"/>
      <c r="T8" s="16">
        <f>SUM(H8:S8)</f>
        <v>254020490.54999998</v>
      </c>
    </row>
    <row r="9" spans="2:20" x14ac:dyDescent="0.25">
      <c r="B9" s="21"/>
      <c r="C9" s="22"/>
      <c r="D9" s="23" t="s">
        <v>27</v>
      </c>
      <c r="E9" s="12" t="s">
        <v>23</v>
      </c>
      <c r="F9" s="12" t="s">
        <v>28</v>
      </c>
      <c r="G9" s="13">
        <v>13074032.450000001</v>
      </c>
      <c r="H9" s="24"/>
      <c r="I9" s="24"/>
      <c r="J9" s="24"/>
      <c r="K9" s="15">
        <v>3922209.7350000003</v>
      </c>
      <c r="L9" s="15">
        <v>1961104.8675000002</v>
      </c>
      <c r="M9" s="15"/>
      <c r="N9" s="15">
        <v>4575911.3574999999</v>
      </c>
      <c r="O9" s="15"/>
      <c r="P9" s="15">
        <v>2614806.4900000002</v>
      </c>
      <c r="Q9" s="15"/>
      <c r="R9" s="15"/>
      <c r="S9" s="15"/>
      <c r="T9" s="16">
        <f t="shared" si="0"/>
        <v>13074032.450000001</v>
      </c>
    </row>
    <row r="10" spans="2:20" ht="60" customHeight="1" x14ac:dyDescent="0.25">
      <c r="B10" s="9">
        <v>12509</v>
      </c>
      <c r="C10" s="10" t="s">
        <v>31</v>
      </c>
      <c r="D10" s="23" t="s">
        <v>32</v>
      </c>
      <c r="E10" s="12" t="s">
        <v>21</v>
      </c>
      <c r="F10" s="12" t="s">
        <v>22</v>
      </c>
      <c r="G10" s="13">
        <v>705375000</v>
      </c>
      <c r="H10" s="14"/>
      <c r="I10" s="14"/>
      <c r="J10" s="14">
        <v>93360794.200000003</v>
      </c>
      <c r="K10" s="15">
        <v>70537500</v>
      </c>
      <c r="L10" s="15">
        <v>70537500</v>
      </c>
      <c r="M10" s="15">
        <v>70537500</v>
      </c>
      <c r="N10" s="15">
        <v>70537500</v>
      </c>
      <c r="O10" s="15"/>
      <c r="P10" s="15"/>
      <c r="Q10" s="15"/>
      <c r="R10" s="15"/>
      <c r="S10" s="15"/>
      <c r="T10" s="16">
        <f t="shared" si="0"/>
        <v>375510794.19999999</v>
      </c>
    </row>
    <row r="11" spans="2:20" ht="30" x14ac:dyDescent="0.25">
      <c r="B11" s="21"/>
      <c r="C11" s="22"/>
      <c r="D11" s="23" t="s">
        <v>33</v>
      </c>
      <c r="E11" s="12" t="s">
        <v>21</v>
      </c>
      <c r="F11" s="12" t="s">
        <v>28</v>
      </c>
      <c r="G11" s="13">
        <v>37125000</v>
      </c>
      <c r="H11" s="24"/>
      <c r="I11" s="24"/>
      <c r="J11" s="24"/>
      <c r="K11" s="15">
        <v>3712500</v>
      </c>
      <c r="L11" s="15">
        <v>3712500</v>
      </c>
      <c r="M11" s="15">
        <v>3712500</v>
      </c>
      <c r="N11" s="15">
        <v>3712500</v>
      </c>
      <c r="O11" s="15"/>
      <c r="P11" s="15"/>
      <c r="Q11" s="15"/>
      <c r="R11" s="15"/>
      <c r="S11" s="15"/>
      <c r="T11" s="16">
        <f t="shared" si="0"/>
        <v>14850000</v>
      </c>
    </row>
    <row r="12" spans="2:20" ht="60" x14ac:dyDescent="0.25">
      <c r="B12" s="12">
        <v>13923</v>
      </c>
      <c r="C12" s="25" t="s">
        <v>34</v>
      </c>
      <c r="D12" s="23"/>
      <c r="E12" s="12" t="s">
        <v>23</v>
      </c>
      <c r="F12" s="12" t="s">
        <v>22</v>
      </c>
      <c r="G12" s="13">
        <v>1060000000</v>
      </c>
      <c r="H12" s="15"/>
      <c r="I12" s="15"/>
      <c r="J12" s="15"/>
      <c r="K12" s="15">
        <v>212000000</v>
      </c>
      <c r="L12" s="15"/>
      <c r="M12" s="15">
        <v>265000000</v>
      </c>
      <c r="N12" s="15"/>
      <c r="O12" s="15"/>
      <c r="P12" s="15">
        <v>318000000</v>
      </c>
      <c r="Q12" s="15"/>
      <c r="R12" s="15">
        <v>265000000</v>
      </c>
      <c r="S12" s="15"/>
      <c r="T12" s="16">
        <f t="shared" si="0"/>
        <v>1060000000</v>
      </c>
    </row>
    <row r="13" spans="2:20" x14ac:dyDescent="0.25">
      <c r="B13" s="26" t="s">
        <v>35</v>
      </c>
      <c r="C13" s="26"/>
      <c r="D13" s="26"/>
      <c r="E13" s="26"/>
      <c r="F13" s="26"/>
      <c r="G13" s="26"/>
      <c r="H13" s="27">
        <f>SUM(H14:H32)</f>
        <v>19434212</v>
      </c>
      <c r="I13" s="27">
        <f t="shared" ref="I13:J13" si="1">SUM(I14:I32)</f>
        <v>266005104</v>
      </c>
      <c r="J13" s="27">
        <f t="shared" si="1"/>
        <v>286191736</v>
      </c>
      <c r="K13" s="28"/>
      <c r="L13" s="28"/>
      <c r="M13" s="28"/>
      <c r="N13" s="28"/>
      <c r="O13" s="28"/>
      <c r="P13" s="28"/>
      <c r="Q13" s="28"/>
      <c r="R13" s="28"/>
      <c r="S13" s="28"/>
      <c r="T13" s="16"/>
    </row>
    <row r="14" spans="2:20" ht="45" x14ac:dyDescent="0.25">
      <c r="B14" s="12" t="s">
        <v>36</v>
      </c>
      <c r="C14" s="25" t="s">
        <v>37</v>
      </c>
      <c r="D14" s="29"/>
      <c r="E14" s="29"/>
      <c r="F14" s="30"/>
      <c r="G14" s="31"/>
      <c r="H14" s="15"/>
      <c r="I14" s="15"/>
      <c r="J14" s="15">
        <v>13410055</v>
      </c>
      <c r="K14" s="28"/>
      <c r="L14" s="28"/>
      <c r="M14" s="28"/>
      <c r="N14" s="28"/>
      <c r="O14" s="28"/>
      <c r="P14" s="28"/>
      <c r="Q14" s="28"/>
      <c r="R14" s="28"/>
      <c r="S14" s="28"/>
      <c r="T14" s="16"/>
    </row>
    <row r="15" spans="2:20" ht="30" x14ac:dyDescent="0.25">
      <c r="B15" s="12" t="s">
        <v>38</v>
      </c>
      <c r="C15" s="25" t="s">
        <v>39</v>
      </c>
      <c r="D15" s="29"/>
      <c r="E15" s="29"/>
      <c r="F15" s="30"/>
      <c r="G15" s="31"/>
      <c r="H15" s="15"/>
      <c r="I15" s="15">
        <f>15461027.91+I40</f>
        <v>16715062.999999974</v>
      </c>
      <c r="J15" s="15">
        <f>5077741+J41</f>
        <v>5775561</v>
      </c>
      <c r="K15" s="28"/>
      <c r="L15" s="28"/>
      <c r="M15" s="28"/>
      <c r="N15" s="28"/>
      <c r="O15" s="28"/>
      <c r="P15" s="28"/>
      <c r="Q15" s="28"/>
      <c r="R15" s="28"/>
      <c r="S15" s="28"/>
      <c r="T15" s="16"/>
    </row>
    <row r="16" spans="2:20" ht="30" x14ac:dyDescent="0.25">
      <c r="B16" s="12" t="s">
        <v>40</v>
      </c>
      <c r="C16" s="25" t="s">
        <v>41</v>
      </c>
      <c r="D16" s="29"/>
      <c r="E16" s="29"/>
      <c r="F16" s="30"/>
      <c r="G16" s="31"/>
      <c r="H16" s="15"/>
      <c r="I16" s="15"/>
      <c r="J16" s="15">
        <v>2070374</v>
      </c>
      <c r="K16" s="28"/>
      <c r="L16" s="28"/>
      <c r="M16" s="28"/>
      <c r="N16" s="28"/>
      <c r="O16" s="28"/>
      <c r="P16" s="28"/>
      <c r="Q16" s="28"/>
      <c r="R16" s="28"/>
      <c r="S16" s="28"/>
      <c r="T16" s="16"/>
    </row>
    <row r="17" spans="2:20" ht="30" x14ac:dyDescent="0.25">
      <c r="B17" s="12" t="s">
        <v>42</v>
      </c>
      <c r="C17" s="25" t="s">
        <v>43</v>
      </c>
      <c r="D17" s="29"/>
      <c r="E17" s="29"/>
      <c r="F17" s="30"/>
      <c r="G17" s="31"/>
      <c r="H17" s="15"/>
      <c r="I17" s="15">
        <v>3979120</v>
      </c>
      <c r="J17" s="15"/>
      <c r="K17" s="28"/>
      <c r="L17" s="28"/>
      <c r="M17" s="28"/>
      <c r="N17" s="28"/>
      <c r="O17" s="28"/>
      <c r="P17" s="28"/>
      <c r="Q17" s="28"/>
      <c r="R17" s="28"/>
      <c r="S17" s="28"/>
      <c r="T17" s="16"/>
    </row>
    <row r="18" spans="2:20" ht="45" x14ac:dyDescent="0.25">
      <c r="B18" s="12" t="s">
        <v>44</v>
      </c>
      <c r="C18" s="25" t="s">
        <v>45</v>
      </c>
      <c r="D18" s="29"/>
      <c r="E18" s="29"/>
      <c r="F18" s="30"/>
      <c r="G18" s="31"/>
      <c r="H18" s="15"/>
      <c r="I18" s="15">
        <v>44282024</v>
      </c>
      <c r="J18" s="15"/>
      <c r="K18" s="28"/>
      <c r="L18" s="28"/>
      <c r="M18" s="28"/>
      <c r="N18" s="28"/>
      <c r="O18" s="28"/>
      <c r="P18" s="28"/>
      <c r="Q18" s="28"/>
      <c r="R18" s="28"/>
      <c r="S18" s="28"/>
      <c r="T18" s="16"/>
    </row>
    <row r="19" spans="2:20" ht="45" x14ac:dyDescent="0.25">
      <c r="B19" s="12">
        <v>6809</v>
      </c>
      <c r="C19" s="25" t="s">
        <v>46</v>
      </c>
      <c r="D19" s="29"/>
      <c r="E19" s="29"/>
      <c r="F19" s="30"/>
      <c r="G19" s="31"/>
      <c r="H19" s="15"/>
      <c r="I19" s="15">
        <v>3261499</v>
      </c>
      <c r="J19" s="15"/>
      <c r="K19" s="28"/>
      <c r="L19" s="28"/>
      <c r="M19" s="28"/>
      <c r="N19" s="28"/>
      <c r="O19" s="28"/>
      <c r="P19" s="28"/>
      <c r="Q19" s="28"/>
      <c r="R19" s="28"/>
      <c r="S19" s="28"/>
      <c r="T19" s="16"/>
    </row>
    <row r="20" spans="2:20" ht="75" x14ac:dyDescent="0.25">
      <c r="B20" s="12">
        <v>10192</v>
      </c>
      <c r="C20" s="25" t="s">
        <v>47</v>
      </c>
      <c r="D20" s="29"/>
      <c r="E20" s="29"/>
      <c r="F20" s="30"/>
      <c r="G20" s="31"/>
      <c r="H20" s="15"/>
      <c r="I20" s="15">
        <v>10661820</v>
      </c>
      <c r="J20" s="15"/>
      <c r="K20" s="28"/>
      <c r="L20" s="28"/>
      <c r="M20" s="28"/>
      <c r="N20" s="28"/>
      <c r="O20" s="28"/>
      <c r="P20" s="28"/>
      <c r="Q20" s="28"/>
      <c r="R20" s="28"/>
      <c r="S20" s="28"/>
      <c r="T20" s="16"/>
    </row>
    <row r="21" spans="2:20" ht="60" x14ac:dyDescent="0.25">
      <c r="B21" s="12">
        <v>12346</v>
      </c>
      <c r="C21" s="25" t="s">
        <v>48</v>
      </c>
      <c r="D21" s="29"/>
      <c r="E21" s="29"/>
      <c r="F21" s="30"/>
      <c r="G21" s="31"/>
      <c r="H21" s="15"/>
      <c r="I21" s="15"/>
      <c r="J21" s="15">
        <v>26752284</v>
      </c>
      <c r="K21" s="28"/>
      <c r="L21" s="28"/>
      <c r="M21" s="28"/>
      <c r="N21" s="28"/>
      <c r="O21" s="28"/>
      <c r="P21" s="28"/>
      <c r="Q21" s="28"/>
      <c r="R21" s="28"/>
      <c r="S21" s="28"/>
      <c r="T21" s="16"/>
    </row>
    <row r="22" spans="2:20" ht="60" x14ac:dyDescent="0.25">
      <c r="B22" s="12">
        <v>12354</v>
      </c>
      <c r="C22" s="25" t="s">
        <v>49</v>
      </c>
      <c r="D22" s="29"/>
      <c r="E22" s="29"/>
      <c r="F22" s="30"/>
      <c r="G22" s="31"/>
      <c r="H22" s="15">
        <v>8548183</v>
      </c>
      <c r="I22" s="15">
        <v>19618358</v>
      </c>
      <c r="J22" s="15"/>
      <c r="K22" s="28"/>
      <c r="L22" s="28"/>
      <c r="M22" s="28"/>
      <c r="N22" s="28"/>
      <c r="O22" s="28"/>
      <c r="P22" s="28"/>
      <c r="Q22" s="28"/>
      <c r="R22" s="28"/>
      <c r="S22" s="28"/>
      <c r="T22" s="16"/>
    </row>
    <row r="23" spans="2:20" ht="60" x14ac:dyDescent="0.25">
      <c r="B23" s="12">
        <v>12362</v>
      </c>
      <c r="C23" s="25" t="s">
        <v>50</v>
      </c>
      <c r="D23" s="29"/>
      <c r="E23" s="29"/>
      <c r="F23" s="30"/>
      <c r="G23" s="31"/>
      <c r="H23" s="15"/>
      <c r="I23" s="15"/>
      <c r="J23" s="15">
        <v>44201261</v>
      </c>
      <c r="K23" s="28"/>
      <c r="L23" s="28"/>
      <c r="M23" s="28"/>
      <c r="N23" s="28"/>
      <c r="O23" s="28"/>
      <c r="P23" s="28"/>
      <c r="Q23" s="28"/>
      <c r="R23" s="28"/>
      <c r="S23" s="28"/>
      <c r="T23" s="16"/>
    </row>
    <row r="24" spans="2:20" ht="75" x14ac:dyDescent="0.25">
      <c r="B24" s="12">
        <v>12357</v>
      </c>
      <c r="C24" s="25" t="s">
        <v>51</v>
      </c>
      <c r="D24" s="29"/>
      <c r="E24" s="29"/>
      <c r="F24" s="30"/>
      <c r="G24" s="31"/>
      <c r="H24" s="15"/>
      <c r="I24" s="15"/>
      <c r="J24" s="15">
        <v>15534</v>
      </c>
      <c r="K24" s="28"/>
      <c r="L24" s="28"/>
      <c r="M24" s="28"/>
      <c r="N24" s="28"/>
      <c r="O24" s="28"/>
      <c r="P24" s="28"/>
      <c r="Q24" s="28"/>
      <c r="R24" s="28"/>
      <c r="S24" s="28"/>
      <c r="T24" s="16"/>
    </row>
    <row r="25" spans="2:20" ht="60" x14ac:dyDescent="0.25">
      <c r="B25" s="12">
        <v>12360</v>
      </c>
      <c r="C25" s="25" t="s">
        <v>52</v>
      </c>
      <c r="D25" s="29"/>
      <c r="E25" s="29"/>
      <c r="F25" s="30"/>
      <c r="G25" s="31"/>
      <c r="H25" s="15"/>
      <c r="I25" s="15">
        <v>4489069</v>
      </c>
      <c r="J25" s="15"/>
      <c r="K25" s="28"/>
      <c r="L25" s="28"/>
      <c r="M25" s="28"/>
      <c r="N25" s="28"/>
      <c r="O25" s="28"/>
      <c r="P25" s="28"/>
      <c r="Q25" s="28"/>
      <c r="R25" s="28"/>
      <c r="S25" s="28"/>
      <c r="T25" s="16"/>
    </row>
    <row r="26" spans="2:20" ht="60" x14ac:dyDescent="0.25">
      <c r="B26" s="12">
        <v>12372</v>
      </c>
      <c r="C26" s="25" t="s">
        <v>53</v>
      </c>
      <c r="D26" s="29"/>
      <c r="E26" s="29"/>
      <c r="F26" s="30"/>
      <c r="G26" s="31"/>
      <c r="H26" s="15"/>
      <c r="I26" s="15"/>
      <c r="J26" s="15">
        <v>2179992</v>
      </c>
      <c r="K26" s="28"/>
      <c r="L26" s="28"/>
      <c r="M26" s="28"/>
      <c r="N26" s="28"/>
      <c r="O26" s="28"/>
      <c r="P26" s="28"/>
      <c r="Q26" s="28"/>
      <c r="R26" s="28"/>
      <c r="S26" s="28"/>
      <c r="T26" s="16"/>
    </row>
    <row r="27" spans="2:20" ht="30" x14ac:dyDescent="0.25">
      <c r="B27" s="12">
        <v>12499</v>
      </c>
      <c r="C27" s="25" t="s">
        <v>54</v>
      </c>
      <c r="D27" s="29"/>
      <c r="E27" s="29"/>
      <c r="F27" s="30"/>
      <c r="G27" s="31"/>
      <c r="H27" s="15"/>
      <c r="I27" s="15">
        <v>3388782</v>
      </c>
      <c r="J27" s="15"/>
      <c r="K27" s="28"/>
      <c r="L27" s="28"/>
      <c r="M27" s="28"/>
      <c r="N27" s="28"/>
      <c r="O27" s="28"/>
      <c r="P27" s="28"/>
      <c r="Q27" s="28"/>
      <c r="R27" s="28"/>
      <c r="S27" s="28"/>
      <c r="T27" s="16"/>
    </row>
    <row r="28" spans="2:20" ht="45" x14ac:dyDescent="0.25">
      <c r="B28" s="12">
        <v>13099</v>
      </c>
      <c r="C28" s="25" t="s">
        <v>55</v>
      </c>
      <c r="D28" s="29"/>
      <c r="E28" s="29"/>
      <c r="F28" s="30"/>
      <c r="G28" s="31"/>
      <c r="H28" s="15"/>
      <c r="I28" s="15">
        <v>26149796</v>
      </c>
      <c r="J28" s="15" t="s">
        <v>56</v>
      </c>
      <c r="K28" s="28"/>
      <c r="L28" s="28"/>
      <c r="M28" s="28"/>
      <c r="N28" s="28"/>
      <c r="O28" s="28"/>
      <c r="P28" s="28"/>
      <c r="Q28" s="28"/>
      <c r="R28" s="28"/>
      <c r="S28" s="28"/>
      <c r="T28" s="16"/>
    </row>
    <row r="29" spans="2:20" ht="60" x14ac:dyDescent="0.25">
      <c r="B29" s="12">
        <v>12396</v>
      </c>
      <c r="C29" s="25" t="s">
        <v>57</v>
      </c>
      <c r="D29" s="29"/>
      <c r="E29" s="29"/>
      <c r="F29" s="30"/>
      <c r="G29" s="31"/>
      <c r="H29" s="15"/>
      <c r="I29" s="15">
        <v>412054</v>
      </c>
      <c r="J29" s="15"/>
      <c r="K29" s="28"/>
      <c r="L29" s="28"/>
      <c r="M29" s="28"/>
      <c r="N29" s="28"/>
      <c r="O29" s="28"/>
      <c r="P29" s="28"/>
      <c r="Q29" s="28"/>
      <c r="R29" s="28"/>
      <c r="S29" s="28"/>
      <c r="T29" s="16"/>
    </row>
    <row r="30" spans="2:20" ht="30" x14ac:dyDescent="0.25">
      <c r="B30" s="12">
        <v>12491</v>
      </c>
      <c r="C30" s="25" t="s">
        <v>58</v>
      </c>
      <c r="D30" s="29"/>
      <c r="E30" s="29"/>
      <c r="F30" s="30"/>
      <c r="G30" s="31"/>
      <c r="H30" s="15"/>
      <c r="I30" s="15"/>
      <c r="J30" s="15">
        <v>2402408</v>
      </c>
      <c r="K30" s="28"/>
      <c r="L30" s="28"/>
      <c r="M30" s="28"/>
      <c r="N30" s="28"/>
      <c r="O30" s="28"/>
      <c r="P30" s="28"/>
      <c r="Q30" s="28"/>
      <c r="R30" s="28"/>
      <c r="S30" s="28"/>
      <c r="T30" s="16"/>
    </row>
    <row r="31" spans="2:20" ht="60" x14ac:dyDescent="0.25">
      <c r="B31" s="12">
        <v>12497</v>
      </c>
      <c r="C31" s="25" t="s">
        <v>59</v>
      </c>
      <c r="D31" s="29"/>
      <c r="E31" s="29"/>
      <c r="F31" s="30"/>
      <c r="G31" s="31"/>
      <c r="H31" s="15"/>
      <c r="I31" s="15">
        <v>965155</v>
      </c>
      <c r="J31" s="15">
        <v>2419728</v>
      </c>
      <c r="K31" s="28"/>
      <c r="L31" s="28"/>
      <c r="M31" s="28"/>
      <c r="N31" s="28"/>
      <c r="O31" s="28"/>
      <c r="P31" s="28"/>
      <c r="Q31" s="28"/>
      <c r="R31" s="28"/>
      <c r="S31" s="28"/>
      <c r="T31" s="16"/>
    </row>
    <row r="32" spans="2:20" x14ac:dyDescent="0.25">
      <c r="B32" s="12" t="s">
        <v>60</v>
      </c>
      <c r="C32" s="25" t="s">
        <v>61</v>
      </c>
      <c r="D32" s="29"/>
      <c r="E32" s="29"/>
      <c r="F32" s="30"/>
      <c r="G32" s="31"/>
      <c r="H32" s="15">
        <v>10886029</v>
      </c>
      <c r="I32" s="15">
        <v>132082364.00000003</v>
      </c>
      <c r="J32" s="15">
        <v>186964539</v>
      </c>
      <c r="K32" s="28"/>
      <c r="L32" s="28"/>
      <c r="M32" s="28"/>
      <c r="N32" s="28"/>
      <c r="O32" s="28"/>
      <c r="P32" s="28"/>
      <c r="Q32" s="28"/>
      <c r="R32" s="28"/>
      <c r="S32" s="28"/>
      <c r="T32" s="16"/>
    </row>
    <row r="33" spans="2:20" ht="30" customHeight="1" thickBot="1" x14ac:dyDescent="0.3">
      <c r="B33" s="32" t="s">
        <v>62</v>
      </c>
      <c r="C33" s="32"/>
      <c r="D33" s="32"/>
      <c r="E33" s="32"/>
      <c r="F33" s="33"/>
      <c r="G33" s="34">
        <f t="shared" ref="G33:R33" si="2">SUM(G3:G12)</f>
        <v>3735000000</v>
      </c>
      <c r="H33" s="35">
        <f>SUM(H3:H13)</f>
        <v>19783533</v>
      </c>
      <c r="I33" s="35">
        <f>SUM(I3:I13)</f>
        <v>273153725</v>
      </c>
      <c r="J33" s="35">
        <f>SUM(J3:J13)</f>
        <v>383929497.19999999</v>
      </c>
      <c r="K33" s="34">
        <f t="shared" si="2"/>
        <v>726893340.81999993</v>
      </c>
      <c r="L33" s="34">
        <f t="shared" si="2"/>
        <v>283029916.93000001</v>
      </c>
      <c r="M33" s="34">
        <f t="shared" si="2"/>
        <v>505474833.5</v>
      </c>
      <c r="N33" s="36">
        <f t="shared" si="2"/>
        <v>331993060.64999998</v>
      </c>
      <c r="O33" s="36">
        <f t="shared" si="2"/>
        <v>166224833.5</v>
      </c>
      <c r="P33" s="36">
        <f t="shared" si="2"/>
        <v>536520963.30000001</v>
      </c>
      <c r="Q33" s="34">
        <f t="shared" si="2"/>
        <v>166224833.5</v>
      </c>
      <c r="R33" s="34">
        <f t="shared" si="2"/>
        <v>431224833.5</v>
      </c>
      <c r="S33" s="34">
        <f>SUM(S3:S12)</f>
        <v>141474833.5</v>
      </c>
      <c r="T33" s="37">
        <f>SUM(H33:S33)</f>
        <v>3965928204.4000001</v>
      </c>
    </row>
    <row r="34" spans="2:20" ht="19.5" thickBot="1" x14ac:dyDescent="0.3">
      <c r="B34" s="38" t="s">
        <v>63</v>
      </c>
      <c r="C34" s="38"/>
      <c r="D34" s="38"/>
      <c r="E34" s="38"/>
      <c r="F34" s="38"/>
      <c r="G34" s="39"/>
      <c r="H34" s="40">
        <f>+H33+I33+J33</f>
        <v>676866755.20000005</v>
      </c>
      <c r="I34" s="41"/>
      <c r="J34" s="42"/>
      <c r="K34" s="43">
        <f>+K33+L33+M33</f>
        <v>1515398091.25</v>
      </c>
      <c r="L34" s="44"/>
      <c r="M34" s="45"/>
      <c r="N34" s="46">
        <f>+N33+O33+P33</f>
        <v>1034738857.45</v>
      </c>
      <c r="O34" s="47"/>
      <c r="P34" s="48"/>
      <c r="Q34" s="43">
        <f>+Q33+R33+S33</f>
        <v>738924500.5</v>
      </c>
      <c r="R34" s="44"/>
      <c r="S34" s="45"/>
    </row>
    <row r="39" spans="2:20" x14ac:dyDescent="0.25">
      <c r="I39" s="54">
        <v>273153725</v>
      </c>
      <c r="J39" s="2">
        <v>290568703</v>
      </c>
    </row>
    <row r="40" spans="2:20" x14ac:dyDescent="0.25">
      <c r="I40" s="16">
        <v>1254035.0899999738</v>
      </c>
      <c r="J40" s="16">
        <f>+J39+J10</f>
        <v>383929497.19999999</v>
      </c>
    </row>
    <row r="41" spans="2:20" x14ac:dyDescent="0.25">
      <c r="J41" s="16">
        <v>697820</v>
      </c>
    </row>
  </sheetData>
  <mergeCells count="29">
    <mergeCell ref="B33:F33"/>
    <mergeCell ref="B34:G34"/>
    <mergeCell ref="H34:J34"/>
    <mergeCell ref="K34:M34"/>
    <mergeCell ref="N34:P34"/>
    <mergeCell ref="Q34:S34"/>
    <mergeCell ref="B10:B11"/>
    <mergeCell ref="C10:C11"/>
    <mergeCell ref="H10:H11"/>
    <mergeCell ref="I10:I11"/>
    <mergeCell ref="J10:J11"/>
    <mergeCell ref="B13:G13"/>
    <mergeCell ref="B6:B7"/>
    <mergeCell ref="C6:C7"/>
    <mergeCell ref="H6:H7"/>
    <mergeCell ref="I6:I7"/>
    <mergeCell ref="J6:J7"/>
    <mergeCell ref="B8:B9"/>
    <mergeCell ref="C8:C9"/>
    <mergeCell ref="H8:H9"/>
    <mergeCell ref="I8:I9"/>
    <mergeCell ref="J8:J9"/>
    <mergeCell ref="B1:J1"/>
    <mergeCell ref="B3:B5"/>
    <mergeCell ref="C3:C5"/>
    <mergeCell ref="D3:D4"/>
    <mergeCell ref="H3:H5"/>
    <mergeCell ref="I3:I5"/>
    <mergeCell ref="J3:J5"/>
  </mergeCells>
  <pageMargins left="0.70866141732283472" right="0.70866141732283472" top="0.35433070866141736" bottom="0.74803149606299213" header="0.31496062992125984" footer="0.31496062992125984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ingrid cadena</vt:lpstr>
      <vt:lpstr>'ingrid cadena'!Área_de_impresión</vt:lpstr>
      <vt:lpstr>'ingrid cadena'!Títulos_a_imprimir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M. Polanco Albuerme</dc:creator>
  <cp:lastModifiedBy>Sergio M. Polanco Albuerme</cp:lastModifiedBy>
  <dcterms:created xsi:type="dcterms:W3CDTF">2018-04-10T19:46:47Z</dcterms:created>
  <dcterms:modified xsi:type="dcterms:W3CDTF">2018-04-10T19:47:26Z</dcterms:modified>
</cp:coreProperties>
</file>