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Norte\TERRAPLEN\"/>
    </mc:Choice>
  </mc:AlternateContent>
  <xr:revisionPtr revIDLastSave="0" documentId="13_ncr:1_{B889D62C-C3AD-44B8-87B5-6D46954DC274}" xr6:coauthVersionLast="47" xr6:coauthVersionMax="47" xr10:uidLastSave="{00000000-0000-0000-0000-000000000000}"/>
  <bookViews>
    <workbookView xWindow="-120" yWindow="-120" windowWidth="20730" windowHeight="11160" tabRatio="685" xr2:uid="{00000000-000D-0000-FFFF-FFFF00000000}"/>
  </bookViews>
  <sheets>
    <sheet name="PRESUP. CASETAS, VERJA, ELE (2)" sheetId="31" r:id="rId1"/>
  </sheets>
  <definedNames>
    <definedName name="__F" localSheetId="0">#REF!</definedName>
    <definedName name="__F">#REF!</definedName>
    <definedName name="_F" localSheetId="0">'PRESUP. CASETAS, VERJA, ELE (2)'!#REF!</definedName>
    <definedName name="_Regression_Int" localSheetId="0" hidden="1">1</definedName>
    <definedName name="A" localSheetId="0">'PRESUP. CASETAS, VERJA, ELE (2)'!#REF!</definedName>
    <definedName name="A">#REF!</definedName>
    <definedName name="_xlnm.Print_Area" localSheetId="0">'PRESUP. CASETAS, VERJA, ELE (2)'!$A$1:$G$388</definedName>
    <definedName name="Print_Area_MI" localSheetId="0">'PRESUP. CASETAS, VERJA, ELE (2)'!$A$1:$F$359</definedName>
    <definedName name="_xlnm.Print_Titles" localSheetId="0">'PRESUP. CASETAS, VERJA, ELE (2)'!$1:$9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6" i="31" l="1"/>
  <c r="A356" i="31"/>
  <c r="F353" i="31"/>
  <c r="F352" i="31"/>
  <c r="F351" i="31"/>
  <c r="F350" i="31"/>
  <c r="G357" i="31" l="1"/>
  <c r="G359" i="31" s="1"/>
  <c r="G360" i="31" s="1"/>
  <c r="A345" i="31" l="1"/>
  <c r="A346" i="31" s="1"/>
  <c r="C345" i="31"/>
  <c r="C346" i="31"/>
  <c r="F346" i="31" s="1"/>
  <c r="C347" i="31"/>
  <c r="F347" i="31" s="1"/>
  <c r="G385" i="31"/>
  <c r="G384" i="31"/>
  <c r="F342" i="31"/>
  <c r="F341" i="31"/>
  <c r="F340" i="31"/>
  <c r="F339" i="31"/>
  <c r="F338" i="31"/>
  <c r="F337" i="31"/>
  <c r="F336" i="31"/>
  <c r="F335" i="31"/>
  <c r="F334" i="31"/>
  <c r="F333" i="31"/>
  <c r="F332" i="31"/>
  <c r="F331" i="31"/>
  <c r="F330" i="31"/>
  <c r="F329" i="31"/>
  <c r="F328" i="31"/>
  <c r="F327" i="31"/>
  <c r="F326" i="31"/>
  <c r="F325" i="31"/>
  <c r="F324" i="31"/>
  <c r="F323" i="31"/>
  <c r="F322" i="31"/>
  <c r="F321" i="31"/>
  <c r="F320" i="31"/>
  <c r="F319" i="31"/>
  <c r="F318" i="31"/>
  <c r="F317" i="31"/>
  <c r="F316" i="31"/>
  <c r="F315" i="31"/>
  <c r="F314" i="31"/>
  <c r="F313" i="31"/>
  <c r="F312" i="31"/>
  <c r="F311" i="31"/>
  <c r="F310" i="31"/>
  <c r="F309" i="31"/>
  <c r="F306" i="31"/>
  <c r="F305" i="31"/>
  <c r="F304" i="31"/>
  <c r="F303" i="31"/>
  <c r="F302" i="31"/>
  <c r="F301" i="31"/>
  <c r="F300" i="31"/>
  <c r="F299" i="31"/>
  <c r="F298" i="31"/>
  <c r="F297" i="31"/>
  <c r="F296" i="31"/>
  <c r="F295" i="31"/>
  <c r="F294" i="31"/>
  <c r="F287" i="31"/>
  <c r="G287" i="31" s="1"/>
  <c r="F285" i="31"/>
  <c r="F284" i="31"/>
  <c r="F283" i="31"/>
  <c r="F282" i="31"/>
  <c r="F281" i="31"/>
  <c r="F280" i="31"/>
  <c r="F279" i="31"/>
  <c r="F278" i="31"/>
  <c r="F277" i="31"/>
  <c r="F276" i="31"/>
  <c r="F275" i="31"/>
  <c r="F274" i="31"/>
  <c r="A274" i="3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F271" i="31"/>
  <c r="A271" i="31"/>
  <c r="F270" i="31"/>
  <c r="F269" i="31"/>
  <c r="F268" i="31"/>
  <c r="F267" i="31"/>
  <c r="F266" i="31"/>
  <c r="F265" i="31"/>
  <c r="F264" i="31"/>
  <c r="F263" i="31"/>
  <c r="F262" i="31"/>
  <c r="F261" i="31"/>
  <c r="A261" i="31"/>
  <c r="A262" i="31" s="1"/>
  <c r="A263" i="31" s="1"/>
  <c r="A264" i="31" s="1"/>
  <c r="A265" i="31" s="1"/>
  <c r="A266" i="31" s="1"/>
  <c r="A267" i="31" s="1"/>
  <c r="A268" i="31" s="1"/>
  <c r="A269" i="31" s="1"/>
  <c r="F258" i="31"/>
  <c r="F257" i="31"/>
  <c r="F256" i="31"/>
  <c r="A256" i="31"/>
  <c r="A257" i="31" s="1"/>
  <c r="A258" i="31" s="1"/>
  <c r="F253" i="31"/>
  <c r="F252" i="31"/>
  <c r="A252" i="31"/>
  <c r="A253" i="31" s="1"/>
  <c r="F249" i="31"/>
  <c r="F248" i="31"/>
  <c r="F247" i="31"/>
  <c r="A247" i="31"/>
  <c r="A248" i="31" s="1"/>
  <c r="A249" i="31" s="1"/>
  <c r="F244" i="31"/>
  <c r="F243" i="31"/>
  <c r="F242" i="31"/>
  <c r="F241" i="31"/>
  <c r="F240" i="31"/>
  <c r="A240" i="31"/>
  <c r="A241" i="31" s="1"/>
  <c r="A242" i="31" s="1"/>
  <c r="A243" i="31" s="1"/>
  <c r="A244" i="31" s="1"/>
  <c r="F237" i="31"/>
  <c r="F236" i="31"/>
  <c r="A236" i="31"/>
  <c r="A237" i="31" s="1"/>
  <c r="F233" i="31"/>
  <c r="F232" i="31"/>
  <c r="F231" i="31"/>
  <c r="F230" i="31"/>
  <c r="A230" i="31"/>
  <c r="A231" i="31" s="1"/>
  <c r="A232" i="31" s="1"/>
  <c r="A233" i="31" s="1"/>
  <c r="F227" i="31"/>
  <c r="F226" i="31"/>
  <c r="F225" i="31"/>
  <c r="A225" i="31"/>
  <c r="A226" i="31" s="1"/>
  <c r="A227" i="31" s="1"/>
  <c r="F222" i="31"/>
  <c r="G222" i="31" s="1"/>
  <c r="A222" i="31"/>
  <c r="F215" i="31"/>
  <c r="F214" i="31"/>
  <c r="F213" i="31"/>
  <c r="F212" i="31"/>
  <c r="F211" i="31"/>
  <c r="F210" i="31"/>
  <c r="F209" i="31"/>
  <c r="F208" i="31"/>
  <c r="F206" i="31"/>
  <c r="F205" i="31"/>
  <c r="F204" i="31"/>
  <c r="F203" i="31"/>
  <c r="F202" i="31"/>
  <c r="F200" i="31"/>
  <c r="A199" i="31"/>
  <c r="A201" i="31" s="1"/>
  <c r="A207" i="31" s="1"/>
  <c r="A209" i="31" s="1"/>
  <c r="F196" i="31"/>
  <c r="F195" i="31"/>
  <c r="F194" i="31"/>
  <c r="F193" i="31"/>
  <c r="F192" i="31"/>
  <c r="A192" i="31"/>
  <c r="A193" i="31" s="1"/>
  <c r="A194" i="31" s="1"/>
  <c r="A195" i="31" s="1"/>
  <c r="A196" i="31" s="1"/>
  <c r="F189" i="31"/>
  <c r="F188" i="31"/>
  <c r="F187" i="31"/>
  <c r="F186" i="31"/>
  <c r="A186" i="31"/>
  <c r="A187" i="31" s="1"/>
  <c r="A188" i="31" s="1"/>
  <c r="A189" i="31" s="1"/>
  <c r="F183" i="31"/>
  <c r="F182" i="31"/>
  <c r="F181" i="31"/>
  <c r="F180" i="31"/>
  <c r="A180" i="31"/>
  <c r="A181" i="31" s="1"/>
  <c r="A182" i="31" s="1"/>
  <c r="A183" i="31" s="1"/>
  <c r="F177" i="31"/>
  <c r="G177" i="31" s="1"/>
  <c r="A177" i="31"/>
  <c r="F174" i="31"/>
  <c r="F173" i="31"/>
  <c r="F172" i="31"/>
  <c r="F171" i="31"/>
  <c r="F170" i="31"/>
  <c r="F169" i="31"/>
  <c r="F168" i="31"/>
  <c r="A168" i="31"/>
  <c r="A169" i="31" s="1"/>
  <c r="A170" i="31" s="1"/>
  <c r="A171" i="31" s="1"/>
  <c r="A172" i="31" s="1"/>
  <c r="A173" i="31" s="1"/>
  <c r="A174" i="31" s="1"/>
  <c r="F165" i="31"/>
  <c r="F164" i="31"/>
  <c r="F163" i="31"/>
  <c r="F162" i="31"/>
  <c r="F161" i="31"/>
  <c r="F160" i="31"/>
  <c r="F159" i="31"/>
  <c r="F158" i="31"/>
  <c r="A158" i="31"/>
  <c r="A159" i="31" s="1"/>
  <c r="A160" i="31" s="1"/>
  <c r="A161" i="31" s="1"/>
  <c r="A162" i="31" s="1"/>
  <c r="A163" i="31" s="1"/>
  <c r="A164" i="31" s="1"/>
  <c r="A165" i="31" s="1"/>
  <c r="F155" i="31"/>
  <c r="G155" i="31" s="1"/>
  <c r="A155" i="31"/>
  <c r="F148" i="31"/>
  <c r="G148" i="31" s="1"/>
  <c r="F146" i="31"/>
  <c r="G146" i="31" s="1"/>
  <c r="F144" i="31"/>
  <c r="F143" i="31"/>
  <c r="F142" i="31"/>
  <c r="F141" i="31"/>
  <c r="F140" i="31"/>
  <c r="F139" i="31"/>
  <c r="F138" i="31"/>
  <c r="F137" i="31"/>
  <c r="A137" i="31"/>
  <c r="A138" i="31" s="1"/>
  <c r="A139" i="31" s="1"/>
  <c r="A140" i="31" s="1"/>
  <c r="A141" i="31" s="1"/>
  <c r="A142" i="31" s="1"/>
  <c r="A143" i="31" s="1"/>
  <c r="A144" i="31" s="1"/>
  <c r="F136" i="31"/>
  <c r="F134" i="31"/>
  <c r="F133" i="31"/>
  <c r="A133" i="31"/>
  <c r="A134" i="31" s="1"/>
  <c r="F130" i="31"/>
  <c r="F129" i="31"/>
  <c r="A129" i="31"/>
  <c r="A130" i="31" s="1"/>
  <c r="F126" i="31"/>
  <c r="F125" i="31"/>
  <c r="F124" i="31"/>
  <c r="F123" i="31"/>
  <c r="A123" i="31"/>
  <c r="A124" i="31" s="1"/>
  <c r="A125" i="31" s="1"/>
  <c r="A126" i="31" s="1"/>
  <c r="F122" i="31"/>
  <c r="F120" i="31"/>
  <c r="F119" i="31"/>
  <c r="F118" i="31"/>
  <c r="F117" i="31"/>
  <c r="F116" i="31"/>
  <c r="F115" i="31"/>
  <c r="F114" i="31"/>
  <c r="A114" i="31"/>
  <c r="A115" i="31" s="1"/>
  <c r="A116" i="31" s="1"/>
  <c r="A117" i="31" s="1"/>
  <c r="A118" i="31" s="1"/>
  <c r="A119" i="31" s="1"/>
  <c r="A120" i="31" s="1"/>
  <c r="F113" i="31"/>
  <c r="F111" i="31"/>
  <c r="F110" i="31"/>
  <c r="A110" i="31"/>
  <c r="A111" i="31" s="1"/>
  <c r="F107" i="31"/>
  <c r="F106" i="31"/>
  <c r="F105" i="31"/>
  <c r="F104" i="31"/>
  <c r="F103" i="31"/>
  <c r="A103" i="31"/>
  <c r="A104" i="31" s="1"/>
  <c r="A105" i="31" s="1"/>
  <c r="A106" i="31" s="1"/>
  <c r="A107" i="31" s="1"/>
  <c r="F102" i="31"/>
  <c r="F100" i="31"/>
  <c r="F99" i="31"/>
  <c r="F98" i="31"/>
  <c r="A98" i="31"/>
  <c r="A99" i="31" s="1"/>
  <c r="A100" i="31" s="1"/>
  <c r="F97" i="31"/>
  <c r="F95" i="31"/>
  <c r="A95" i="31"/>
  <c r="F88" i="31"/>
  <c r="G88" i="31" s="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A67" i="31"/>
  <c r="A68" i="31" s="1"/>
  <c r="A72" i="31" s="1"/>
  <c r="A76" i="31" s="1"/>
  <c r="A78" i="31" s="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A45" i="31"/>
  <c r="A46" i="31" s="1"/>
  <c r="A50" i="31" s="1"/>
  <c r="A54" i="31" s="1"/>
  <c r="A56" i="31" s="1"/>
  <c r="F42" i="31"/>
  <c r="F41" i="31"/>
  <c r="F40" i="31"/>
  <c r="F39" i="31"/>
  <c r="F38" i="31"/>
  <c r="F37" i="31"/>
  <c r="F36" i="31"/>
  <c r="A35" i="31"/>
  <c r="A38" i="31" s="1"/>
  <c r="F32" i="31"/>
  <c r="F31" i="31"/>
  <c r="F30" i="31"/>
  <c r="F29" i="31"/>
  <c r="F28" i="31"/>
  <c r="F27" i="31"/>
  <c r="F26" i="31"/>
  <c r="A25" i="31"/>
  <c r="A28" i="31" s="1"/>
  <c r="F22" i="31"/>
  <c r="F21" i="31"/>
  <c r="F20" i="31"/>
  <c r="F19" i="31"/>
  <c r="F18" i="31"/>
  <c r="A18" i="31"/>
  <c r="A19" i="31" s="1"/>
  <c r="A20" i="31" s="1"/>
  <c r="A21" i="31" s="1"/>
  <c r="A22" i="31" s="1"/>
  <c r="F15" i="31"/>
  <c r="F14" i="31"/>
  <c r="A14" i="31"/>
  <c r="A15" i="31" s="1"/>
  <c r="G95" i="31" l="1"/>
  <c r="G130" i="31"/>
  <c r="F345" i="31"/>
  <c r="G347" i="31" s="1"/>
  <c r="G249" i="31"/>
  <c r="G100" i="31"/>
  <c r="A347" i="31"/>
  <c r="G253" i="31"/>
  <c r="G237" i="31"/>
  <c r="G258" i="31"/>
  <c r="G15" i="31"/>
  <c r="G134" i="31"/>
  <c r="G111" i="31"/>
  <c r="G183" i="31"/>
  <c r="G285" i="31"/>
  <c r="G165" i="31"/>
  <c r="G306" i="31"/>
  <c r="G22" i="31"/>
  <c r="G215" i="31"/>
  <c r="G244" i="31"/>
  <c r="G144" i="31"/>
  <c r="G227" i="31"/>
  <c r="G120" i="31"/>
  <c r="G86" i="31"/>
  <c r="G126" i="31"/>
  <c r="G196" i="31"/>
  <c r="G271" i="31"/>
  <c r="G32" i="31"/>
  <c r="G42" i="31"/>
  <c r="G107" i="31"/>
  <c r="G174" i="31"/>
  <c r="G189" i="31"/>
  <c r="G342" i="31"/>
  <c r="G64" i="31"/>
  <c r="G233" i="31"/>
  <c r="G217" i="31" l="1"/>
  <c r="G150" i="31"/>
  <c r="G90" i="31"/>
  <c r="G361" i="31" s="1"/>
  <c r="G380" i="31" s="1"/>
  <c r="G289" i="31"/>
  <c r="G382" i="31" l="1"/>
  <c r="F367" i="31"/>
  <c r="F363" i="31"/>
  <c r="F368" i="31"/>
  <c r="F365" i="31"/>
  <c r="F364" i="31"/>
  <c r="G376" i="31"/>
  <c r="F366" i="31"/>
  <c r="G370" i="31" l="1"/>
  <c r="G374" i="31" s="1"/>
  <c r="G378" i="31"/>
  <c r="G372" i="31" l="1"/>
  <c r="G387" i="31" s="1"/>
</calcChain>
</file>

<file path=xl/sharedStrings.xml><?xml version="1.0" encoding="utf-8"?>
<sst xmlns="http://schemas.openxmlformats.org/spreadsheetml/2006/main" count="624" uniqueCount="367">
  <si>
    <t>UD</t>
  </si>
  <si>
    <t>Unidad Ejecutora de Proyectos</t>
  </si>
  <si>
    <t>No.</t>
  </si>
  <si>
    <t>DESCRIPCION</t>
  </si>
  <si>
    <t>CANTIDAD</t>
  </si>
  <si>
    <r>
      <t>M</t>
    </r>
    <r>
      <rPr>
        <vertAlign val="superscript"/>
        <sz val="14"/>
        <rFont val="Arial"/>
        <family val="2"/>
      </rPr>
      <t>3</t>
    </r>
  </si>
  <si>
    <t>PRECIO</t>
  </si>
  <si>
    <t>COSTO 
RD$</t>
  </si>
  <si>
    <t>SUB-TOTAL
RD$</t>
  </si>
  <si>
    <t>SUB-TOTAL GENERAL</t>
  </si>
  <si>
    <t>GASTOS ADMINISTRATIVOS</t>
  </si>
  <si>
    <t>SEGURO Y FIANZAS</t>
  </si>
  <si>
    <t>TRANSPORTE</t>
  </si>
  <si>
    <t>LEY # 6/86</t>
  </si>
  <si>
    <t>TOTAL GASTOS INDIRECTOS</t>
  </si>
  <si>
    <t>SUB-TOTAL GENERAL  EN RD$</t>
  </si>
  <si>
    <t>PRESERVACION, MANTENIMIENTO Y CONSERVACION DE CUENCA HIDROGRAFICA</t>
  </si>
  <si>
    <t>EQUIPAMIENTO CAASD</t>
  </si>
  <si>
    <t>IMPREVISTOS</t>
  </si>
  <si>
    <t>TOTAL GENERAL A CONTRATAR EN RD$</t>
  </si>
  <si>
    <t>PA</t>
  </si>
  <si>
    <t>Replanteo</t>
  </si>
  <si>
    <t>Suministro de Material de Relleno</t>
  </si>
  <si>
    <t>Suministro de Asiento de Arena</t>
  </si>
  <si>
    <t>Bote de Material</t>
  </si>
  <si>
    <t>ML</t>
  </si>
  <si>
    <t>DIRECCION TECNICA</t>
  </si>
  <si>
    <t>SUPERVISION</t>
  </si>
  <si>
    <t>ITBIS (18% DE DIRECCIÓN TÉCNICA)SEGÚN NORMA 07-2007 DGII</t>
  </si>
  <si>
    <t>M2</t>
  </si>
  <si>
    <t>CODIA</t>
  </si>
  <si>
    <t xml:space="preserve">CORPORACION DEL ACUEDUCTO Y ALCANTARILLADO DE SANTO DOMINGO </t>
  </si>
  <si>
    <t>***C.A.A.S.D.***</t>
  </si>
  <si>
    <t>m2</t>
  </si>
  <si>
    <t>m3</t>
  </si>
  <si>
    <t>Movimiento de tierra de tuberías</t>
  </si>
  <si>
    <t>Material No Clasificado con retroexcavadora</t>
  </si>
  <si>
    <t>Compactación de Relleno con maquito</t>
  </si>
  <si>
    <t>Suministro de tuberias y piezas</t>
  </si>
  <si>
    <t>Tuberías de:</t>
  </si>
  <si>
    <t>36" acero</t>
  </si>
  <si>
    <t>42" acero</t>
  </si>
  <si>
    <t>Piezas:</t>
  </si>
  <si>
    <t>Codo 36" X 90 acero</t>
  </si>
  <si>
    <t>Codo 42" X 90 acero</t>
  </si>
  <si>
    <t>Colocación de tuberias y piezas</t>
  </si>
  <si>
    <t>4.1.1</t>
  </si>
  <si>
    <t>4.1.2</t>
  </si>
  <si>
    <t>4.2.3</t>
  </si>
  <si>
    <t>4.2.4</t>
  </si>
  <si>
    <t>4.2.5</t>
  </si>
  <si>
    <t>4.2.6</t>
  </si>
  <si>
    <t>pa</t>
  </si>
  <si>
    <t>Movimiento de tierra:</t>
  </si>
  <si>
    <t>Relleno compactado con equipo</t>
  </si>
  <si>
    <t>Bote de material sobrante</t>
  </si>
  <si>
    <t>Viaje</t>
  </si>
  <si>
    <t>ml</t>
  </si>
  <si>
    <t>Hormigón Armado en:</t>
  </si>
  <si>
    <t>Zapata de Muro (e=0.30)</t>
  </si>
  <si>
    <t>Muros (e=0.20) P = 2.71 qq/m3</t>
  </si>
  <si>
    <t>Losa  superior móvil (e=0.25) P=1.99qq/m3</t>
  </si>
  <si>
    <t>Terminación de Superficie:</t>
  </si>
  <si>
    <t>Fino de Techo</t>
  </si>
  <si>
    <t>Misceláneos:</t>
  </si>
  <si>
    <t>Escalera</t>
  </si>
  <si>
    <t>ud</t>
  </si>
  <si>
    <t>Gravilla en el fondo</t>
  </si>
  <si>
    <t>Caja telescópica</t>
  </si>
  <si>
    <t>Tapón Ø2" de Acero para Orificio de Izamiento</t>
  </si>
  <si>
    <t>Rigidizador</t>
  </si>
  <si>
    <t>Anclaje Válvula</t>
  </si>
  <si>
    <t>Tirfor (Winche) Para Izamiento Losa H. A. Removible</t>
  </si>
  <si>
    <t>Día</t>
  </si>
  <si>
    <t>Limpieza Final</t>
  </si>
  <si>
    <t>Dia</t>
  </si>
  <si>
    <t>5.2.1</t>
  </si>
  <si>
    <t>5.2.2</t>
  </si>
  <si>
    <t>5.2.3</t>
  </si>
  <si>
    <t>Muros (e=0.20) P = 2.67 qq/m3</t>
  </si>
  <si>
    <t>Losa superior móvil (e=0.25) P=1.95qq/m3</t>
  </si>
  <si>
    <t>6.2.1</t>
  </si>
  <si>
    <t>6.2.2</t>
  </si>
  <si>
    <t>6.2.3</t>
  </si>
  <si>
    <t>6.3.1</t>
  </si>
  <si>
    <t>6.3.2</t>
  </si>
  <si>
    <t>6.3.3</t>
  </si>
  <si>
    <t>6.4.1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</si>
  <si>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</si>
  <si>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</si>
  <si>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</si>
  <si>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</si>
  <si>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</si>
  <si>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</si>
  <si>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</si>
  <si>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</si>
  <si>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Preliminares:</t>
  </si>
  <si>
    <t>Movimientos de Tierra:</t>
  </si>
  <si>
    <t>Hormigones:</t>
  </si>
  <si>
    <t>Muros de Bloques:</t>
  </si>
  <si>
    <t>Pañete en vigas y dinteles</t>
  </si>
  <si>
    <t>Fino de techo</t>
  </si>
  <si>
    <t>Zabaletas</t>
  </si>
  <si>
    <t>Terminación de Pisos:</t>
  </si>
  <si>
    <t>Puertas y Ventanas:</t>
  </si>
  <si>
    <t>Puertas de polimetal</t>
  </si>
  <si>
    <t>p2</t>
  </si>
  <si>
    <t>Suministro y colocación inodoro</t>
  </si>
  <si>
    <t>Suministro y colocación lavamanos</t>
  </si>
  <si>
    <t>lote</t>
  </si>
  <si>
    <t xml:space="preserve">Camara de inspección </t>
  </si>
  <si>
    <t>Drenaje de techo</t>
  </si>
  <si>
    <t>Ventilación techo de 3"</t>
  </si>
  <si>
    <t>Desagüe de piso de 2"</t>
  </si>
  <si>
    <t>Limpieza final</t>
  </si>
  <si>
    <t>Trabajos preliminares</t>
  </si>
  <si>
    <t>Campamento</t>
  </si>
  <si>
    <t>A</t>
  </si>
  <si>
    <t>36" acero (e=3/8")</t>
  </si>
  <si>
    <t>42" acero  (e=3/8")</t>
  </si>
  <si>
    <t>Codo 36" X 90 acero  (e=3/8")</t>
  </si>
  <si>
    <t>Codo 42" X 90 acero  (e=3/8")</t>
  </si>
  <si>
    <t xml:space="preserve">Replanteo </t>
  </si>
  <si>
    <t>Excavación zapata muro</t>
  </si>
  <si>
    <t xml:space="preserve">Relleno compactado de reposición </t>
  </si>
  <si>
    <t>Bote de sobrantes</t>
  </si>
  <si>
    <t>De 6" con 3/8" @ 0.60 m</t>
  </si>
  <si>
    <t>De 4"  con 3/8" @ 0.80 m</t>
  </si>
  <si>
    <t xml:space="preserve">Pañete en muros </t>
  </si>
  <si>
    <t>Pañete en techo</t>
  </si>
  <si>
    <t>Cantos</t>
  </si>
  <si>
    <t>Fraguache en techos</t>
  </si>
  <si>
    <t>Fraguache en vigas y dinteles</t>
  </si>
  <si>
    <t>Terminación de Techo:</t>
  </si>
  <si>
    <t>Antepecho en bloques</t>
  </si>
  <si>
    <t xml:space="preserve">Impermeabilizante </t>
  </si>
  <si>
    <t>Torta  de hormigón simple en piso , f´c= 210 kg/cm2</t>
  </si>
  <si>
    <t>Zocalos</t>
  </si>
  <si>
    <t>Piso porcelanato</t>
  </si>
  <si>
    <t>Pintura acrílica</t>
  </si>
  <si>
    <t>Instalación sanitaria:</t>
  </si>
  <si>
    <t xml:space="preserve">Tuberias y piezas drenaje </t>
  </si>
  <si>
    <t xml:space="preserve">Tuberias y piezas agua potable </t>
  </si>
  <si>
    <t>Instalación eléctrica</t>
  </si>
  <si>
    <t>Zapata de muro, f´c= 210 kg/cm2 (P=0.67 qq/m3)</t>
  </si>
  <si>
    <t>Viga amarre, f´c= 210 kg/cm2 (P=3.83 qq/m3)</t>
  </si>
  <si>
    <t>Losa techo, f´c= 210 kg/cm2 (P=1.36 qq/m3)</t>
  </si>
  <si>
    <t>Dinteles, f´c= 210 kg/cm2 (P=3.83 qq/m3)</t>
  </si>
  <si>
    <t xml:space="preserve">Válvula de Ø36" Tipo Mariposa </t>
  </si>
  <si>
    <t xml:space="preserve">Válvula de Ø42" Tipo Mariposa </t>
  </si>
  <si>
    <t>Ventanas salomónicas de aluminio A A</t>
  </si>
  <si>
    <t>Válvula de Ø36" Tipo Mariposa (cubicar contra factura)</t>
  </si>
  <si>
    <t>Válvula de Ø42" Tipo Mariposa (cubicar contra factura)</t>
  </si>
  <si>
    <t>Anclajes de hormigón armado para piezas de 36" y 42"</t>
  </si>
  <si>
    <t>M3</t>
  </si>
  <si>
    <t>Hormigón Armado:</t>
  </si>
  <si>
    <t>Zapata de muros de bloques f'c = 210 kg/cm2</t>
  </si>
  <si>
    <t>Zapata de columnas Z1 (0.70 x 0.70) m, f'c = 210 kg/cm2</t>
  </si>
  <si>
    <t>Zapata de columnas Z2 (0.95 x 0.70) m, f'c = 210 kg/cm2</t>
  </si>
  <si>
    <t>Columnas de amarre (0.20 x 0.20) m, f'c = 210 kg/cm2</t>
  </si>
  <si>
    <t>Viga de coronación f'c = 210 kg/cm2</t>
  </si>
  <si>
    <t>Terminación de Superficies:</t>
  </si>
  <si>
    <t>Pañete en vigas y columnas</t>
  </si>
  <si>
    <t>Suministro y colocación de alambre tipo trinchera (inc. base tipo Y)</t>
  </si>
  <si>
    <t>Puerta entrada de dos hojas en tola metálica (3.00 x 2.40) mts, cada hoja</t>
  </si>
  <si>
    <t>Juntas de expansión de 1" cada 12.80 m</t>
  </si>
  <si>
    <t>Hormigón de limpieza f´c = 100 kg/cm2</t>
  </si>
  <si>
    <t>Columnas de amarre en hueco de portón (0.30 x 0.20) m, f'c = 210 kg/cm2</t>
  </si>
  <si>
    <t>De 0.15 mt, Ø 3/8" @ 0.80 m violinados</t>
  </si>
  <si>
    <t>Calle de acceso</t>
  </si>
  <si>
    <t>Estructura HA-100B</t>
  </si>
  <si>
    <t>Estructura PR-101</t>
  </si>
  <si>
    <t>Mano de obra</t>
  </si>
  <si>
    <t>Excavación en roca con compresor para zapata de muros (30%)</t>
  </si>
  <si>
    <t>Excavación con retroexcavadora para zapata de muros (70%)</t>
  </si>
  <si>
    <t>Excavación en roca con compresor para zapata en columnas de amarre en juntas de expansiones (30%)</t>
  </si>
  <si>
    <t>Excavación con retroexcavadora para zapata en columnas de amarre en juntas de expansiones (70%)</t>
  </si>
  <si>
    <t>Excavación en roca con compresor para zapata en columnas aisladas (30%)</t>
  </si>
  <si>
    <t>Excavación con retroexcavadora para zapata en columnas aisladas (70%)</t>
  </si>
  <si>
    <t>Relleno compactado de reposición</t>
  </si>
  <si>
    <t>Fraguache en vigas y columnas</t>
  </si>
  <si>
    <t xml:space="preserve">Limpieza final </t>
  </si>
  <si>
    <t>Preparación base de nivelación</t>
  </si>
  <si>
    <t>Riego de imprimación</t>
  </si>
  <si>
    <t>Suministro y colocación Asfalto de 2"</t>
  </si>
  <si>
    <t>Cosntrucción de contenes</t>
  </si>
  <si>
    <t>Construcción aceras (a =1.00 mt. )</t>
  </si>
  <si>
    <t>SUB-TOTAL A</t>
  </si>
  <si>
    <t>B</t>
  </si>
  <si>
    <t>GARITA DE VIGILANCIA</t>
  </si>
  <si>
    <t>SUB-TOTAL B</t>
  </si>
  <si>
    <t>C</t>
  </si>
  <si>
    <t>VERJA PERIMETRAL</t>
  </si>
  <si>
    <t>SUB-TOTAL C</t>
  </si>
  <si>
    <t>Movimiento de Tierra:</t>
  </si>
  <si>
    <t>Trabajos Preliminares:</t>
  </si>
  <si>
    <t xml:space="preserve">Excavación con Retroexcavadora                                              </t>
  </si>
  <si>
    <t>Relleno Compactado de Reposición</t>
  </si>
  <si>
    <t>Bote de Material Sobrante ( para 15.00 Km )</t>
  </si>
  <si>
    <t>Hormigón Armado (f'c=210 Kg/cm2) en:</t>
  </si>
  <si>
    <t>Zapatas de muros de 0.15 mt.</t>
  </si>
  <si>
    <t>Dinteles</t>
  </si>
  <si>
    <t>Viga de amarre</t>
  </si>
  <si>
    <t>Losa de techo</t>
  </si>
  <si>
    <t>Muros de bloques de:</t>
  </si>
  <si>
    <t>0.15 mt. BNP</t>
  </si>
  <si>
    <t>0.15 mt. SNP</t>
  </si>
  <si>
    <t>Fraguache de viga, dinteles y losa de techo</t>
  </si>
  <si>
    <t>Pañete Interior y exterior</t>
  </si>
  <si>
    <t>Fino Losa de Techo</t>
  </si>
  <si>
    <t xml:space="preserve">Impermealizante </t>
  </si>
  <si>
    <t>Terminación de pisos:</t>
  </si>
  <si>
    <t>Acera perimetral</t>
  </si>
  <si>
    <t>Revestimiento:</t>
  </si>
  <si>
    <t>De cerámica en cocina</t>
  </si>
  <si>
    <t>De cerámica en baño</t>
  </si>
  <si>
    <t>Portage:</t>
  </si>
  <si>
    <t>Puertas everdoor</t>
  </si>
  <si>
    <t>Ventanas salomónicas de aluminio</t>
  </si>
  <si>
    <t>P2</t>
  </si>
  <si>
    <t>Tope de marmolite</t>
  </si>
  <si>
    <t>Instalación Sanitaria:</t>
  </si>
  <si>
    <t>Inodoro</t>
  </si>
  <si>
    <t>Lavamanos</t>
  </si>
  <si>
    <t>Pileta con ducha</t>
  </si>
  <si>
    <t>Cámaras de inspección (0.80 x 0.80)</t>
  </si>
  <si>
    <t>Trampa de grasa (1.20 x 1.20)</t>
  </si>
  <si>
    <t>Tubería de 3/4" PVC SCH-40</t>
  </si>
  <si>
    <t>Tubería de1/2" PVC SCH-40</t>
  </si>
  <si>
    <t>Tubería de 2" PVC SDR-32.5</t>
  </si>
  <si>
    <t>Piezas</t>
  </si>
  <si>
    <t>9.10</t>
  </si>
  <si>
    <t>Movimiento de tierra para tubería</t>
  </si>
  <si>
    <t>Mano de Obra Plomería</t>
  </si>
  <si>
    <t>Séptico</t>
  </si>
  <si>
    <t>Excavación  Material no Clasificado</t>
  </si>
  <si>
    <t>Relleno Compactado</t>
  </si>
  <si>
    <t>Losa de Fondo (e= 0.20 Mts)</t>
  </si>
  <si>
    <t>Muros de bloques de 0.15 mt.</t>
  </si>
  <si>
    <t>Losa de techo (e=0.10 mts)</t>
  </si>
  <si>
    <t>Fino de losa de fondo</t>
  </si>
  <si>
    <t>Fino de losa de techo</t>
  </si>
  <si>
    <t>Zabaleta de fondo</t>
  </si>
  <si>
    <t>Pañete</t>
  </si>
  <si>
    <t>Tapa de H.F. (0.30 x 0.30)</t>
  </si>
  <si>
    <t>Tapa de H.F. (0.60 x 0.60)</t>
  </si>
  <si>
    <t>Instalación eléctrica:</t>
  </si>
  <si>
    <t>D</t>
  </si>
  <si>
    <t>CASETA DE OPERADOR</t>
  </si>
  <si>
    <t>Piso de porcelanato</t>
  </si>
  <si>
    <t xml:space="preserve">Zócalos </t>
  </si>
  <si>
    <t>SUB-TOTAL D</t>
  </si>
  <si>
    <t>Solución Pluvial</t>
  </si>
  <si>
    <t>Suministro de tuberia</t>
  </si>
  <si>
    <t>12" PVC SDR-32.5</t>
  </si>
  <si>
    <t>Colocación de tuberias</t>
  </si>
  <si>
    <t>uds</t>
  </si>
  <si>
    <t>E</t>
  </si>
  <si>
    <t>ELECTRIFICACION</t>
  </si>
  <si>
    <t>SUB-TOTAL E</t>
  </si>
  <si>
    <t xml:space="preserve">SUB-TOTAL  A +  B + C + D + E </t>
  </si>
  <si>
    <t>I</t>
  </si>
  <si>
    <t xml:space="preserve">INSTALACION PRIMARIA MT, 7.2 KV </t>
  </si>
  <si>
    <t>Alambre AAAC # 2/0 (AL)</t>
  </si>
  <si>
    <t>PL</t>
  </si>
  <si>
    <t>Poste HA-40 500 DAN</t>
  </si>
  <si>
    <t>Estructura MT-105 / C</t>
  </si>
  <si>
    <t>Estructura TR-105 sin transformador, incluye cut out y apartarrayo</t>
  </si>
  <si>
    <t>Transporte de poste</t>
  </si>
  <si>
    <t>Izado de postes (servicio de grua)</t>
  </si>
  <si>
    <t>Excavacion para postes y vientos</t>
  </si>
  <si>
    <t>Interconexion con las redes de edeeste, incluye codia</t>
  </si>
  <si>
    <t>Transformador tipo poste de 25 kva, 7,200-120/240V, Regulacion +/- 2.5% Sumergido en aceite mineral, blindado</t>
  </si>
  <si>
    <t>Base galvanizada para transformador de 25kva, incluye pernos en hg</t>
  </si>
  <si>
    <t>Fusible tipo cartucho, MT, 7.2 kv, 3.5 amp.</t>
  </si>
  <si>
    <r>
      <t xml:space="preserve">Mano de obra   </t>
    </r>
    <r>
      <rPr>
        <sz val="14"/>
        <color indexed="9"/>
        <rFont val="Arial"/>
        <family val="2"/>
      </rPr>
      <t xml:space="preserve"> (quitar)</t>
    </r>
  </si>
  <si>
    <t>II</t>
  </si>
  <si>
    <t>INSTALACION SECUNDARIA BT, 120 / 240 V</t>
  </si>
  <si>
    <t>Alambre thw #1/0 (F)</t>
  </si>
  <si>
    <t xml:space="preserve">Alambre thw # 2 (N) </t>
  </si>
  <si>
    <t xml:space="preserve">Alambre thw # 6 (T) </t>
  </si>
  <si>
    <t>Condulet de 2 hg</t>
  </si>
  <si>
    <t>Tubo IMC de 2X10</t>
  </si>
  <si>
    <t>Conector recto IMC de 2</t>
  </si>
  <si>
    <t>Adaptador hembra pvc de 2</t>
  </si>
  <si>
    <t>Curva electrica de 2 pvc reforzada</t>
  </si>
  <si>
    <t>Tubo pvc de 2X19 sdr-26</t>
  </si>
  <si>
    <t>Estructura SS-1</t>
  </si>
  <si>
    <t>Porta medidor de KWH nema 3r, clase 200, 6 clips, 120/240V, 60Hz</t>
  </si>
  <si>
    <t>Nicho para paneles electricos con puerta tipo reja y candados</t>
  </si>
  <si>
    <t>Registro en muro de block de 6 de 0.40 X 0.40 libre con tapa de hormigon</t>
  </si>
  <si>
    <t>Panel de distribucion GE-TLM-1212, con BKR tipo THQL</t>
  </si>
  <si>
    <t>Poste HA-30 de 300 DAN con hueco para alambrar tipo EDEESTE</t>
  </si>
  <si>
    <t>Excavacion para postes</t>
  </si>
  <si>
    <t>Lampara LED 150W, con fotocelda integrada, auto volt,(240V), incluye brazo de 6 pies y tornillos pasantes en hg</t>
  </si>
  <si>
    <t>Izado de postes (servicios de grua)</t>
  </si>
  <si>
    <t>Registro plastico reforzado nema-3r de 8X10X4</t>
  </si>
  <si>
    <t>Conectores rectos para tuberia BX de 1 pulgada</t>
  </si>
  <si>
    <t xml:space="preserve">Tornillos, tarugos, abrazaderas, otros </t>
  </si>
  <si>
    <t>Curva electrica de 1pulgada pvc reforzada</t>
  </si>
  <si>
    <t xml:space="preserve">Tuberia electrica de pvc de 1X19 sdr-26 </t>
  </si>
  <si>
    <t>Alambre thw #4 (F)</t>
  </si>
  <si>
    <t>Alambre thw #8 (T)</t>
  </si>
  <si>
    <t>Alambre UF-THW #10 / 3 (vinyl)</t>
  </si>
  <si>
    <t>Hormigonado de poste (PO-110)</t>
  </si>
  <si>
    <t>Tape de vinyl 3M</t>
  </si>
  <si>
    <t>Rollo</t>
  </si>
  <si>
    <t>Cemento de contacto pvc</t>
  </si>
  <si>
    <t>Galon</t>
  </si>
  <si>
    <t>Varilla de Tierra 5/8X8 con conector</t>
  </si>
  <si>
    <t>Excavacion para tuberia electrica incluye tapado, (0.40x0.50x1049.80)</t>
  </si>
  <si>
    <t>MT3</t>
  </si>
  <si>
    <t>Tape de goma</t>
  </si>
  <si>
    <t>Registro para válvula de 42" (1 uds)</t>
  </si>
  <si>
    <t>Canaleta pluvial debajo de la acera</t>
  </si>
  <si>
    <t>Registro pluvial</t>
  </si>
  <si>
    <t>Rejilla lateral para canaleta</t>
  </si>
  <si>
    <t>12" PVC SDR-32.5 (incluye tuberias de interconexion tragante-filtrante)</t>
  </si>
  <si>
    <t>Filtrantes de 12"</t>
  </si>
  <si>
    <t>Sumidero de 3 parrillas</t>
  </si>
  <si>
    <t xml:space="preserve">Registro para válvula de 36" </t>
  </si>
  <si>
    <t>TUBERIAS Y PIEZAS</t>
  </si>
  <si>
    <t>Diseño y tramitacion de plano, incluye Codia</t>
  </si>
  <si>
    <t>2021-320 UEP</t>
  </si>
  <si>
    <t>3.1.1</t>
  </si>
  <si>
    <t>3.1.2</t>
  </si>
  <si>
    <t>3.2.3</t>
  </si>
  <si>
    <t>3.2.4</t>
  </si>
  <si>
    <t>3.2.5</t>
  </si>
  <si>
    <t>3.2.6</t>
  </si>
  <si>
    <t>5.3.1</t>
  </si>
  <si>
    <t>5.3.2</t>
  </si>
  <si>
    <t>5.3.3</t>
  </si>
  <si>
    <t>5.4.1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</si>
  <si>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</si>
  <si>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</si>
  <si>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</si>
  <si>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</si>
  <si>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</si>
  <si>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</si>
  <si>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</si>
  <si>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</si>
  <si>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8.1.1</t>
  </si>
  <si>
    <t>8.2.1</t>
  </si>
  <si>
    <t>8.2.2</t>
  </si>
  <si>
    <t>8.2.3</t>
  </si>
  <si>
    <t>8.2.4</t>
  </si>
  <si>
    <t>8.2.5</t>
  </si>
  <si>
    <t>8.3.1</t>
  </si>
  <si>
    <t>8.4.1</t>
  </si>
  <si>
    <t>8.4.2</t>
  </si>
  <si>
    <t>8.4.3</t>
  </si>
  <si>
    <t>8.4.4</t>
  </si>
  <si>
    <t>8.4.5</t>
  </si>
  <si>
    <t>8.4.6</t>
  </si>
  <si>
    <t xml:space="preserve">COLOCACION DE TUBERIAS Y PIEZAS Y CONSTRUCCION CASETA DE OPERADOR, GARITA DE VIGILANTE, VERJA PERIMETRAL Y ELECTRIFICACION DEL TERRAPLEN DEL  REFORZAMIENTO DEL MUNICIPIO SANTO DOMINGO NORTE DESDE ZONA ORIENTAL </t>
  </si>
  <si>
    <t>Suministro y colocación de grama</t>
  </si>
  <si>
    <t>Suministro y colocación de geomembrana de 1.5 mm PEAD en área de tanque</t>
  </si>
  <si>
    <t>Suministro y colocación de geocelda de PEAD en taludes del terraplen</t>
  </si>
  <si>
    <t>Varios</t>
  </si>
  <si>
    <t>Suministro de Piezas especiales:</t>
  </si>
  <si>
    <t>Reducción 48" x 12" acero</t>
  </si>
  <si>
    <t>Válvula Ø30" Mariposa (incl. niples platillados, junta de goma y tornillos)</t>
  </si>
  <si>
    <t xml:space="preserve">Válvula Ø48" Mariposa (incl. niples platillados, junta de goma y tornillos) </t>
  </si>
  <si>
    <t xml:space="preserve">Válvula Ø12" Mariposa  (incl. niples platillados, junta de goma y tornillos) </t>
  </si>
  <si>
    <t>Asfalto</t>
  </si>
  <si>
    <t>Reposición de asfalto (Espesor = 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</si>
</sst>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_)"/>
    <numFmt numFmtId="167" formatCode="_([$€]* #,##0.00_);_([$€]* \(#,##0.00\);_([$€]* &quot;-&quot;??_);_(@_)"/>
    <numFmt numFmtId="168" formatCode="#,##0.0_);\(#,##0.0\)"/>
    <numFmt numFmtId="169" formatCode="[$$-409]#,##0.00_);\([$$-409]#,##0.00\)"/>
    <numFmt numFmtId="170" formatCode="&quot;$&quot;\ #,##0.00_);\(&quot;$&quot;\ #,##0.00\)"/>
    <numFmt numFmtId="171" formatCode="_(* #,##0.00_);_(* \(#,##0.00\);_(* \-??_);_(@_)"/>
    <numFmt numFmtId="172" formatCode="_(* #,##0.0000_);_(* \(#,##0.0000\);_(* \-??_);_(@_)"/>
    <numFmt numFmtId="173" formatCode="0.00\ "/>
    <numFmt numFmtId="174" formatCode="* #,##0.00\ ;* \(#,##0.00\);* \-#\ ;@\ "/>
    <numFmt numFmtId="175" formatCode="_-* #,##0.000_-;\-* #,##0.000_-;_-* &quot;-&quot;??_-;_-@_-"/>
    <numFmt numFmtId="176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vertAlign val="superscript"/>
      <sz val="14"/>
      <name val="Arial"/>
      <family val="2"/>
    </font>
    <font>
      <sz val="10"/>
      <name val="Courier"/>
      <family val="3"/>
    </font>
    <font>
      <b/>
      <sz val="14"/>
      <color indexed="12"/>
      <name val="Arial"/>
      <family val="2"/>
    </font>
    <font>
      <sz val="12"/>
      <name val="Times New Roman"/>
      <family val="1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0"/>
      <name val="Courier New"/>
      <family val="3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indexed="9"/>
      <name val="Arial"/>
      <family val="2"/>
    </font>
    <font>
      <sz val="14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8"/>
      </right>
      <top style="dotted">
        <color indexed="8"/>
      </top>
      <bottom style="dotted">
        <color indexed="8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</borders>
  <cellStyleXfs count="25">
    <xf numFmtId="0" fontId="0" fillId="0" borderId="0"/>
    <xf numFmtId="166" fontId="4" fillId="0" borderId="0"/>
    <xf numFmtId="43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1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" fillId="0" borderId="0"/>
    <xf numFmtId="0" fontId="16" fillId="0" borderId="0" applyFill="0" applyBorder="0" applyAlignment="0" applyProtection="0"/>
    <xf numFmtId="173" fontId="17" fillId="0" borderId="0"/>
    <xf numFmtId="174" fontId="20" fillId="0" borderId="0" applyBorder="0" applyProtection="0"/>
    <xf numFmtId="164" fontId="1" fillId="0" borderId="0" applyFont="0" applyFill="0" applyBorder="0" applyAlignment="0" applyProtection="0"/>
    <xf numFmtId="39" fontId="20" fillId="0" borderId="0"/>
    <xf numFmtId="171" fontId="4" fillId="0" borderId="0" applyBorder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343">
    <xf numFmtId="0" fontId="0" fillId="0" borderId="0" xfId="0"/>
    <xf numFmtId="0" fontId="9" fillId="0" borderId="0" xfId="0" applyFont="1" applyFill="1"/>
    <xf numFmtId="166" fontId="3" fillId="0" borderId="0" xfId="0" applyNumberFormat="1" applyFont="1" applyAlignment="1">
      <alignment vertical="center"/>
    </xf>
    <xf numFmtId="166" fontId="3" fillId="0" borderId="0" xfId="9" applyNumberFormat="1" applyFont="1" applyAlignment="1">
      <alignment vertical="center"/>
    </xf>
    <xf numFmtId="39" fontId="12" fillId="0" borderId="0" xfId="9" applyFont="1" applyBorder="1"/>
    <xf numFmtId="39" fontId="2" fillId="0" borderId="0" xfId="9" applyFont="1" applyBorder="1" applyAlignment="1" applyProtection="1">
      <alignment horizontal="center"/>
    </xf>
    <xf numFmtId="43" fontId="2" fillId="0" borderId="0" xfId="10" applyFont="1" applyBorder="1" applyAlignment="1" applyProtection="1">
      <alignment horizontal="center"/>
    </xf>
    <xf numFmtId="39" fontId="2" fillId="0" borderId="0" xfId="9" applyFont="1"/>
    <xf numFmtId="39" fontId="3" fillId="0" borderId="2" xfId="9" applyNumberFormat="1" applyFont="1" applyFill="1" applyBorder="1" applyAlignment="1" applyProtection="1">
      <alignment horizontal="right"/>
    </xf>
    <xf numFmtId="39" fontId="3" fillId="0" borderId="2" xfId="9" applyNumberFormat="1" applyFont="1" applyFill="1" applyBorder="1" applyAlignment="1" applyProtection="1">
      <alignment horizontal="center"/>
    </xf>
    <xf numFmtId="43" fontId="3" fillId="0" borderId="2" xfId="10" applyFont="1" applyFill="1" applyBorder="1" applyProtection="1"/>
    <xf numFmtId="43" fontId="3" fillId="0" borderId="8" xfId="10" applyFont="1" applyFill="1" applyBorder="1" applyAlignment="1" applyProtection="1">
      <alignment horizontal="right"/>
    </xf>
    <xf numFmtId="43" fontId="2" fillId="0" borderId="8" xfId="10" applyFont="1" applyFill="1" applyBorder="1" applyAlignment="1" applyProtection="1">
      <alignment horizontal="right"/>
    </xf>
    <xf numFmtId="39" fontId="3" fillId="0" borderId="2" xfId="9" applyFont="1" applyFill="1" applyBorder="1" applyProtection="1"/>
    <xf numFmtId="168" fontId="3" fillId="0" borderId="1" xfId="9" applyNumberFormat="1" applyFont="1" applyFill="1" applyBorder="1" applyAlignment="1" applyProtection="1">
      <alignment horizontal="right"/>
    </xf>
    <xf numFmtId="166" fontId="3" fillId="0" borderId="2" xfId="9" applyNumberFormat="1" applyFont="1" applyFill="1" applyBorder="1" applyAlignment="1" applyProtection="1">
      <alignment horizontal="left" vertical="center" indent="1"/>
    </xf>
    <xf numFmtId="166" fontId="2" fillId="2" borderId="5" xfId="9" applyNumberFormat="1" applyFont="1" applyFill="1" applyBorder="1" applyAlignment="1" applyProtection="1">
      <alignment vertical="center"/>
    </xf>
    <xf numFmtId="43" fontId="2" fillId="2" borderId="6" xfId="10" applyFont="1" applyFill="1" applyBorder="1" applyAlignment="1" applyProtection="1">
      <alignment vertical="center"/>
    </xf>
    <xf numFmtId="166" fontId="3" fillId="0" borderId="5" xfId="9" applyNumberFormat="1" applyFont="1" applyFill="1" applyBorder="1" applyAlignment="1" applyProtection="1">
      <alignment horizontal="left" vertical="center" indent="1"/>
    </xf>
    <xf numFmtId="39" fontId="3" fillId="0" borderId="5" xfId="9" applyNumberFormat="1" applyFont="1" applyFill="1" applyBorder="1" applyAlignment="1" applyProtection="1">
      <alignment horizontal="right"/>
    </xf>
    <xf numFmtId="43" fontId="2" fillId="0" borderId="6" xfId="10" applyFont="1" applyFill="1" applyBorder="1" applyAlignment="1" applyProtection="1">
      <alignment horizontal="right"/>
    </xf>
    <xf numFmtId="165" fontId="3" fillId="0" borderId="0" xfId="9" applyNumberFormat="1" applyFont="1" applyAlignment="1">
      <alignment horizontal="right"/>
    </xf>
    <xf numFmtId="166" fontId="3" fillId="0" borderId="0" xfId="9" applyNumberFormat="1" applyFont="1" applyAlignment="1" applyProtection="1">
      <alignment vertical="center"/>
    </xf>
    <xf numFmtId="43" fontId="3" fillId="0" borderId="0" xfId="10" applyFont="1" applyFill="1" applyAlignment="1" applyProtection="1">
      <alignment vertical="center"/>
    </xf>
    <xf numFmtId="43" fontId="3" fillId="0" borderId="0" xfId="10" applyFont="1" applyAlignment="1">
      <alignment vertical="center"/>
    </xf>
    <xf numFmtId="168" fontId="2" fillId="0" borderId="13" xfId="9" applyNumberFormat="1" applyFont="1" applyBorder="1" applyAlignment="1" applyProtection="1">
      <alignment horizontal="right" vertical="center"/>
    </xf>
    <xf numFmtId="39" fontId="2" fillId="0" borderId="14" xfId="9" applyFont="1" applyBorder="1" applyAlignment="1" applyProtection="1">
      <alignment vertical="center"/>
    </xf>
    <xf numFmtId="39" fontId="3" fillId="0" borderId="14" xfId="9" applyNumberFormat="1" applyFont="1" applyBorder="1" applyAlignment="1" applyProtection="1">
      <alignment horizontal="center" vertical="center"/>
    </xf>
    <xf numFmtId="43" fontId="2" fillId="0" borderId="14" xfId="10" applyFont="1" applyFill="1" applyBorder="1" applyAlignment="1" applyProtection="1">
      <alignment vertical="center"/>
    </xf>
    <xf numFmtId="43" fontId="2" fillId="0" borderId="15" xfId="10" applyFont="1" applyFill="1" applyBorder="1" applyAlignment="1" applyProtection="1">
      <alignment vertical="center"/>
    </xf>
    <xf numFmtId="39" fontId="2" fillId="0" borderId="17" xfId="9" applyFont="1" applyBorder="1" applyAlignment="1" applyProtection="1">
      <alignment vertical="center"/>
    </xf>
    <xf numFmtId="39" fontId="3" fillId="0" borderId="17" xfId="9" applyNumberFormat="1" applyFont="1" applyFill="1" applyBorder="1" applyAlignment="1" applyProtection="1">
      <alignment horizontal="right" vertical="center"/>
    </xf>
    <xf numFmtId="39" fontId="3" fillId="0" borderId="17" xfId="9" applyNumberFormat="1" applyFont="1" applyBorder="1" applyAlignment="1" applyProtection="1">
      <alignment horizontal="right" vertical="center"/>
    </xf>
    <xf numFmtId="168" fontId="3" fillId="0" borderId="16" xfId="9" applyNumberFormat="1" applyFont="1" applyBorder="1" applyAlignment="1" applyProtection="1">
      <alignment horizontal="right" vertical="center"/>
    </xf>
    <xf numFmtId="39" fontId="3" fillId="0" borderId="17" xfId="9" applyFont="1" applyBorder="1" applyAlignment="1" applyProtection="1">
      <alignment vertical="center"/>
    </xf>
    <xf numFmtId="39" fontId="3" fillId="0" borderId="17" xfId="9" applyNumberFormat="1" applyFont="1" applyFill="1" applyBorder="1" applyAlignment="1" applyProtection="1">
      <alignment horizontal="center" vertical="center"/>
    </xf>
    <xf numFmtId="43" fontId="3" fillId="0" borderId="17" xfId="10" applyFont="1" applyFill="1" applyBorder="1" applyAlignment="1" applyProtection="1">
      <alignment vertical="center"/>
    </xf>
    <xf numFmtId="39" fontId="2" fillId="0" borderId="0" xfId="9" applyFont="1" applyFill="1"/>
    <xf numFmtId="39" fontId="3" fillId="0" borderId="17" xfId="9" applyFont="1" applyBorder="1" applyAlignment="1" applyProtection="1">
      <alignment vertical="center" wrapText="1"/>
    </xf>
    <xf numFmtId="43" fontId="2" fillId="0" borderId="18" xfId="10" applyFont="1" applyFill="1" applyBorder="1" applyAlignment="1" applyProtection="1">
      <alignment horizontal="right" vertical="center"/>
    </xf>
    <xf numFmtId="43" fontId="2" fillId="0" borderId="18" xfId="10" applyFont="1" applyBorder="1" applyAlignment="1" applyProtection="1">
      <alignment horizontal="right" vertical="center"/>
    </xf>
    <xf numFmtId="168" fontId="2" fillId="0" borderId="16" xfId="9" applyNumberFormat="1" applyFont="1" applyBorder="1" applyAlignment="1" applyProtection="1">
      <alignment horizontal="right" vertical="center"/>
    </xf>
    <xf numFmtId="39" fontId="3" fillId="0" borderId="17" xfId="9" applyFont="1" applyFill="1" applyBorder="1" applyAlignment="1" applyProtection="1">
      <alignment vertical="center"/>
    </xf>
    <xf numFmtId="39" fontId="3" fillId="0" borderId="0" xfId="9" applyFont="1"/>
    <xf numFmtId="39" fontId="3" fillId="0" borderId="20" xfId="9" applyNumberFormat="1" applyFont="1" applyBorder="1" applyAlignment="1" applyProtection="1">
      <alignment horizontal="right" vertical="center"/>
    </xf>
    <xf numFmtId="39" fontId="3" fillId="0" borderId="20" xfId="9" applyNumberFormat="1" applyFont="1" applyBorder="1" applyAlignment="1" applyProtection="1">
      <alignment horizontal="center" vertical="center"/>
    </xf>
    <xf numFmtId="43" fontId="3" fillId="0" borderId="20" xfId="10" applyFont="1" applyFill="1" applyBorder="1" applyAlignment="1" applyProtection="1">
      <alignment vertical="center"/>
    </xf>
    <xf numFmtId="10" fontId="3" fillId="0" borderId="2" xfId="9" applyNumberFormat="1" applyFont="1" applyFill="1" applyBorder="1" applyAlignment="1" applyProtection="1">
      <alignment horizontal="center" vertical="center"/>
    </xf>
    <xf numFmtId="39" fontId="2" fillId="0" borderId="2" xfId="9" applyFont="1" applyFill="1" applyBorder="1" applyAlignment="1">
      <alignment horizontal="center"/>
    </xf>
    <xf numFmtId="43" fontId="2" fillId="0" borderId="0" xfId="10" applyFont="1" applyFill="1" applyBorder="1"/>
    <xf numFmtId="39" fontId="3" fillId="0" borderId="0" xfId="9" applyFont="1" applyAlignment="1">
      <alignment vertical="center"/>
    </xf>
    <xf numFmtId="165" fontId="3" fillId="2" borderId="4" xfId="9" applyNumberFormat="1" applyFont="1" applyFill="1" applyBorder="1" applyAlignment="1" applyProtection="1">
      <alignment horizontal="right"/>
    </xf>
    <xf numFmtId="39" fontId="2" fillId="2" borderId="5" xfId="9" applyFont="1" applyFill="1" applyBorder="1" applyAlignment="1" applyProtection="1">
      <alignment horizontal="center" vertical="center"/>
    </xf>
    <xf numFmtId="43" fontId="2" fillId="2" borderId="5" xfId="10" applyFont="1" applyFill="1" applyBorder="1" applyAlignment="1" applyProtection="1">
      <alignment horizontal="right" vertical="center"/>
    </xf>
    <xf numFmtId="170" fontId="2" fillId="2" borderId="5" xfId="9" applyNumberFormat="1" applyFont="1" applyFill="1" applyBorder="1" applyAlignment="1" applyProtection="1">
      <alignment vertical="center"/>
    </xf>
    <xf numFmtId="168" fontId="3" fillId="0" borderId="4" xfId="9" applyNumberFormat="1" applyFont="1" applyFill="1" applyBorder="1" applyAlignment="1" applyProtection="1">
      <alignment horizontal="right"/>
    </xf>
    <xf numFmtId="10" fontId="3" fillId="0" borderId="5" xfId="9" applyNumberFormat="1" applyFont="1" applyFill="1" applyBorder="1" applyAlignment="1" applyProtection="1">
      <alignment horizontal="center" vertical="center"/>
    </xf>
    <xf numFmtId="39" fontId="3" fillId="0" borderId="5" xfId="9" applyNumberFormat="1" applyFont="1" applyFill="1" applyBorder="1" applyAlignment="1" applyProtection="1">
      <alignment horizontal="center"/>
    </xf>
    <xf numFmtId="43" fontId="3" fillId="0" borderId="5" xfId="10" applyFont="1" applyFill="1" applyBorder="1" applyProtection="1"/>
    <xf numFmtId="168" fontId="3" fillId="0" borderId="0" xfId="9" applyNumberFormat="1" applyFont="1" applyAlignment="1">
      <alignment horizontal="right"/>
    </xf>
    <xf numFmtId="39" fontId="2" fillId="0" borderId="0" xfId="9" applyFont="1" applyAlignment="1">
      <alignment horizontal="center"/>
    </xf>
    <xf numFmtId="43" fontId="2" fillId="0" borderId="0" xfId="10" applyFont="1"/>
    <xf numFmtId="168" fontId="5" fillId="0" borderId="0" xfId="9" applyNumberFormat="1" applyFont="1" applyBorder="1" applyAlignment="1" applyProtection="1">
      <alignment horizontal="left"/>
    </xf>
    <xf numFmtId="165" fontId="2" fillId="3" borderId="4" xfId="9" applyNumberFormat="1" applyFont="1" applyFill="1" applyBorder="1" applyAlignment="1" applyProtection="1">
      <alignment horizontal="center" vertical="center"/>
    </xf>
    <xf numFmtId="166" fontId="2" fillId="3" borderId="5" xfId="9" applyNumberFormat="1" applyFont="1" applyFill="1" applyBorder="1" applyAlignment="1" applyProtection="1">
      <alignment horizontal="center" vertical="center"/>
    </xf>
    <xf numFmtId="43" fontId="2" fillId="3" borderId="5" xfId="10" applyFont="1" applyFill="1" applyBorder="1" applyAlignment="1" applyProtection="1">
      <alignment horizontal="center" vertical="center"/>
    </xf>
    <xf numFmtId="166" fontId="2" fillId="3" borderId="5" xfId="9" applyNumberFormat="1" applyFont="1" applyFill="1" applyBorder="1" applyAlignment="1" applyProtection="1">
      <alignment horizontal="center" vertical="center" wrapText="1"/>
    </xf>
    <xf numFmtId="43" fontId="2" fillId="3" borderId="6" xfId="10" applyFont="1" applyFill="1" applyBorder="1" applyAlignment="1" applyProtection="1">
      <alignment horizontal="center" vertical="center" wrapText="1"/>
    </xf>
    <xf numFmtId="168" fontId="3" fillId="3" borderId="4" xfId="9" applyNumberFormat="1" applyFont="1" applyFill="1" applyBorder="1" applyAlignment="1" applyProtection="1">
      <alignment horizontal="right" vertical="center"/>
    </xf>
    <xf numFmtId="39" fontId="3" fillId="3" borderId="5" xfId="9" applyNumberFormat="1" applyFont="1" applyFill="1" applyBorder="1" applyAlignment="1" applyProtection="1">
      <alignment horizontal="center" vertical="center"/>
    </xf>
    <xf numFmtId="43" fontId="3" fillId="3" borderId="5" xfId="10" applyFont="1" applyFill="1" applyBorder="1" applyAlignment="1" applyProtection="1">
      <alignment vertical="center"/>
    </xf>
    <xf numFmtId="169" fontId="2" fillId="3" borderId="5" xfId="9" applyNumberFormat="1" applyFont="1" applyFill="1" applyBorder="1" applyAlignment="1" applyProtection="1">
      <alignment horizontal="right" vertical="center"/>
    </xf>
    <xf numFmtId="43" fontId="2" fillId="3" borderId="6" xfId="10" applyFont="1" applyFill="1" applyBorder="1" applyAlignment="1" applyProtection="1">
      <alignment horizontal="right" vertical="center"/>
    </xf>
    <xf numFmtId="168" fontId="3" fillId="3" borderId="4" xfId="9" applyNumberFormat="1" applyFont="1" applyFill="1" applyBorder="1" applyAlignment="1" applyProtection="1">
      <alignment horizontal="right"/>
    </xf>
    <xf numFmtId="39" fontId="3" fillId="3" borderId="5" xfId="9" applyNumberFormat="1" applyFont="1" applyFill="1" applyBorder="1" applyAlignment="1" applyProtection="1">
      <alignment horizontal="center"/>
    </xf>
    <xf numFmtId="43" fontId="3" fillId="3" borderId="5" xfId="10" applyFont="1" applyFill="1" applyBorder="1" applyProtection="1"/>
    <xf numFmtId="169" fontId="2" fillId="3" borderId="5" xfId="9" applyNumberFormat="1" applyFont="1" applyFill="1" applyBorder="1" applyAlignment="1" applyProtection="1">
      <alignment horizontal="right"/>
    </xf>
    <xf numFmtId="43" fontId="2" fillId="3" borderId="6" xfId="10" applyFont="1" applyFill="1" applyBorder="1" applyAlignment="1" applyProtection="1">
      <alignment horizontal="right"/>
    </xf>
    <xf numFmtId="165" fontId="3" fillId="3" borderId="4" xfId="9" applyNumberFormat="1" applyFont="1" applyFill="1" applyBorder="1" applyAlignment="1" applyProtection="1">
      <alignment horizontal="right"/>
    </xf>
    <xf numFmtId="39" fontId="2" fillId="3" borderId="5" xfId="9" applyFont="1" applyFill="1" applyBorder="1" applyAlignment="1" applyProtection="1">
      <alignment horizontal="center"/>
    </xf>
    <xf numFmtId="39" fontId="2" fillId="3" borderId="5" xfId="9" applyFont="1" applyFill="1" applyBorder="1" applyAlignment="1" applyProtection="1">
      <alignment horizontal="center" vertical="center"/>
    </xf>
    <xf numFmtId="43" fontId="2" fillId="3" borderId="5" xfId="10" applyFont="1" applyFill="1" applyBorder="1" applyAlignment="1" applyProtection="1">
      <alignment horizontal="right" vertical="center"/>
    </xf>
    <xf numFmtId="43" fontId="2" fillId="3" borderId="6" xfId="10" applyFont="1" applyFill="1" applyBorder="1" applyAlignment="1" applyProtection="1">
      <alignment vertical="center"/>
    </xf>
    <xf numFmtId="165" fontId="3" fillId="3" borderId="9" xfId="9" applyNumberFormat="1" applyFont="1" applyFill="1" applyBorder="1" applyAlignment="1" applyProtection="1">
      <alignment horizontal="right"/>
    </xf>
    <xf numFmtId="166" fontId="2" fillId="3" borderId="3" xfId="9" applyNumberFormat="1" applyFont="1" applyFill="1" applyBorder="1" applyAlignment="1" applyProtection="1">
      <alignment vertical="center"/>
    </xf>
    <xf numFmtId="39" fontId="2" fillId="3" borderId="3" xfId="9" applyFont="1" applyFill="1" applyBorder="1" applyAlignment="1" applyProtection="1">
      <alignment horizontal="center" vertical="center"/>
    </xf>
    <xf numFmtId="43" fontId="2" fillId="3" borderId="3" xfId="10" applyFont="1" applyFill="1" applyBorder="1" applyAlignment="1" applyProtection="1">
      <alignment horizontal="right" vertical="center"/>
    </xf>
    <xf numFmtId="43" fontId="2" fillId="3" borderId="10" xfId="10" applyFont="1" applyFill="1" applyBorder="1" applyAlignment="1" applyProtection="1">
      <alignment vertical="center"/>
    </xf>
    <xf numFmtId="166" fontId="2" fillId="3" borderId="3" xfId="9" applyNumberFormat="1" applyFont="1" applyFill="1" applyBorder="1" applyAlignment="1" applyProtection="1">
      <alignment vertical="center" wrapText="1"/>
    </xf>
    <xf numFmtId="9" fontId="3" fillId="3" borderId="3" xfId="8" applyFont="1" applyFill="1" applyBorder="1" applyAlignment="1" applyProtection="1">
      <alignment horizontal="center" vertical="center"/>
    </xf>
    <xf numFmtId="166" fontId="2" fillId="3" borderId="3" xfId="9" applyNumberFormat="1" applyFont="1" applyFill="1" applyBorder="1" applyAlignment="1" applyProtection="1">
      <alignment horizontal="left" vertical="center"/>
    </xf>
    <xf numFmtId="166" fontId="2" fillId="3" borderId="5" xfId="9" applyNumberFormat="1" applyFont="1" applyFill="1" applyBorder="1" applyAlignment="1" applyProtection="1">
      <alignment horizontal="left" vertical="center"/>
    </xf>
    <xf numFmtId="9" fontId="3" fillId="3" borderId="5" xfId="8" applyFont="1" applyFill="1" applyBorder="1" applyAlignment="1" applyProtection="1">
      <alignment horizontal="center" vertical="center"/>
    </xf>
    <xf numFmtId="166" fontId="2" fillId="3" borderId="5" xfId="9" applyNumberFormat="1" applyFont="1" applyFill="1" applyBorder="1" applyAlignment="1" applyProtection="1">
      <alignment vertical="center"/>
    </xf>
    <xf numFmtId="39" fontId="2" fillId="3" borderId="5" xfId="9" applyFont="1" applyFill="1" applyBorder="1" applyAlignment="1" applyProtection="1">
      <alignment horizontal="right" vertical="center"/>
    </xf>
    <xf numFmtId="39" fontId="2" fillId="3" borderId="7" xfId="9" applyFont="1" applyFill="1" applyBorder="1" applyAlignment="1" applyProtection="1">
      <alignment vertical="center"/>
    </xf>
    <xf numFmtId="166" fontId="14" fillId="0" borderId="4" xfId="0" applyNumberFormat="1" applyFont="1" applyFill="1" applyBorder="1" applyAlignment="1" applyProtection="1">
      <alignment horizontal="fill"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10" fontId="14" fillId="0" borderId="5" xfId="8" applyNumberFormat="1" applyFont="1" applyFill="1" applyBorder="1" applyAlignment="1" applyProtection="1">
      <alignment vertical="center" wrapText="1"/>
    </xf>
    <xf numFmtId="166" fontId="14" fillId="0" borderId="5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49" fontId="2" fillId="4" borderId="22" xfId="0" applyNumberFormat="1" applyFont="1" applyFill="1" applyBorder="1" applyAlignment="1">
      <alignment horizontal="right" vertical="center" wrapText="1"/>
    </xf>
    <xf numFmtId="0" fontId="2" fillId="4" borderId="23" xfId="0" applyNumberFormat="1" applyFont="1" applyFill="1" applyBorder="1" applyAlignment="1">
      <alignment vertical="center" wrapText="1"/>
    </xf>
    <xf numFmtId="10" fontId="3" fillId="4" borderId="23" xfId="8" applyNumberFormat="1" applyFont="1" applyFill="1" applyBorder="1" applyAlignment="1" applyProtection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43" fontId="2" fillId="4" borderId="23" xfId="15" applyNumberFormat="1" applyFont="1" applyFill="1" applyBorder="1" applyAlignment="1" applyProtection="1">
      <alignment horizontal="right" vertical="center" wrapText="1"/>
    </xf>
    <xf numFmtId="0" fontId="2" fillId="3" borderId="23" xfId="0" applyFont="1" applyFill="1" applyBorder="1" applyAlignment="1">
      <alignment vertical="center" wrapText="1"/>
    </xf>
    <xf numFmtId="168" fontId="2" fillId="0" borderId="24" xfId="9" applyNumberFormat="1" applyFont="1" applyBorder="1" applyAlignment="1" applyProtection="1">
      <alignment horizontal="right" vertical="center"/>
    </xf>
    <xf numFmtId="39" fontId="3" fillId="0" borderId="25" xfId="9" applyNumberFormat="1" applyFont="1" applyBorder="1" applyAlignment="1" applyProtection="1">
      <alignment horizontal="center" vertical="center"/>
    </xf>
    <xf numFmtId="43" fontId="3" fillId="0" borderId="25" xfId="10" applyFont="1" applyFill="1" applyBorder="1" applyAlignment="1" applyProtection="1">
      <alignment vertical="center"/>
    </xf>
    <xf numFmtId="39" fontId="3" fillId="0" borderId="25" xfId="9" applyNumberFormat="1" applyFont="1" applyBorder="1" applyAlignment="1" applyProtection="1">
      <alignment horizontal="right" vertical="center"/>
    </xf>
    <xf numFmtId="168" fontId="3" fillId="0" borderId="19" xfId="9" applyNumberFormat="1" applyFont="1" applyBorder="1" applyAlignment="1" applyProtection="1">
      <alignment horizontal="right" vertical="center"/>
    </xf>
    <xf numFmtId="0" fontId="14" fillId="0" borderId="0" xfId="0" applyFont="1"/>
    <xf numFmtId="10" fontId="3" fillId="3" borderId="5" xfId="8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9" fontId="2" fillId="0" borderId="25" xfId="9" applyFont="1" applyBorder="1" applyAlignment="1" applyProtection="1">
      <alignment vertical="center"/>
    </xf>
    <xf numFmtId="43" fontId="2" fillId="0" borderId="25" xfId="10" applyFont="1" applyFill="1" applyBorder="1" applyAlignment="1" applyProtection="1">
      <alignment vertical="center"/>
    </xf>
    <xf numFmtId="43" fontId="2" fillId="0" borderId="26" xfId="10" applyFont="1" applyFill="1" applyBorder="1" applyAlignment="1" applyProtection="1">
      <alignment vertical="center"/>
    </xf>
    <xf numFmtId="39" fontId="3" fillId="0" borderId="25" xfId="9" applyFont="1" applyBorder="1" applyAlignment="1" applyProtection="1">
      <alignment vertical="center"/>
    </xf>
    <xf numFmtId="39" fontId="3" fillId="0" borderId="25" xfId="9" applyFont="1" applyBorder="1" applyAlignment="1" applyProtection="1">
      <alignment vertical="center" wrapText="1"/>
    </xf>
    <xf numFmtId="37" fontId="2" fillId="0" borderId="24" xfId="9" applyNumberFormat="1" applyFont="1" applyBorder="1" applyAlignment="1" applyProtection="1">
      <alignment horizontal="right" vertical="center"/>
    </xf>
    <xf numFmtId="168" fontId="3" fillId="0" borderId="24" xfId="9" applyNumberFormat="1" applyFont="1" applyBorder="1" applyAlignment="1" applyProtection="1">
      <alignment horizontal="right" vertical="center"/>
    </xf>
    <xf numFmtId="37" fontId="2" fillId="0" borderId="16" xfId="9" applyNumberFormat="1" applyFont="1" applyBorder="1" applyAlignment="1" applyProtection="1">
      <alignment horizontal="right" vertical="center"/>
    </xf>
    <xf numFmtId="39" fontId="3" fillId="0" borderId="14" xfId="9" applyNumberFormat="1" applyFont="1" applyBorder="1" applyAlignment="1" applyProtection="1">
      <alignment horizontal="right" vertical="center" wrapText="1"/>
    </xf>
    <xf numFmtId="39" fontId="3" fillId="0" borderId="25" xfId="9" applyNumberFormat="1" applyFont="1" applyBorder="1" applyAlignment="1" applyProtection="1">
      <alignment horizontal="right" vertical="center" wrapText="1"/>
    </xf>
    <xf numFmtId="39" fontId="3" fillId="0" borderId="17" xfId="9" applyNumberFormat="1" applyFont="1" applyFill="1" applyBorder="1" applyAlignment="1" applyProtection="1">
      <alignment horizontal="right" vertical="center" wrapText="1"/>
    </xf>
    <xf numFmtId="40" fontId="19" fillId="0" borderId="17" xfId="0" applyNumberFormat="1" applyFont="1" applyBorder="1" applyAlignment="1">
      <alignment vertical="center" wrapText="1"/>
    </xf>
    <xf numFmtId="37" fontId="2" fillId="0" borderId="17" xfId="9" applyNumberFormat="1" applyFont="1" applyBorder="1" applyAlignment="1" applyProtection="1">
      <alignment vertical="center" wrapText="1"/>
    </xf>
    <xf numFmtId="168" fontId="18" fillId="0" borderId="16" xfId="13" applyNumberFormat="1" applyFont="1" applyBorder="1" applyAlignment="1" applyProtection="1">
      <alignment horizontal="right" vertical="center" wrapText="1"/>
    </xf>
    <xf numFmtId="171" fontId="18" fillId="0" borderId="17" xfId="13" applyNumberFormat="1" applyFont="1" applyBorder="1" applyAlignment="1" applyProtection="1">
      <alignment horizontal="center" vertical="center"/>
    </xf>
    <xf numFmtId="164" fontId="18" fillId="0" borderId="17" xfId="18" applyFont="1" applyBorder="1" applyAlignment="1" applyProtection="1">
      <alignment horizontal="center" vertical="center"/>
    </xf>
    <xf numFmtId="164" fontId="19" fillId="0" borderId="17" xfId="18" applyFont="1" applyBorder="1" applyAlignment="1" applyProtection="1">
      <alignment horizontal="center" vertical="center"/>
    </xf>
    <xf numFmtId="164" fontId="18" fillId="0" borderId="18" xfId="18" applyFont="1" applyBorder="1" applyAlignment="1" applyProtection="1">
      <alignment horizontal="right" vertical="center" wrapText="1"/>
    </xf>
    <xf numFmtId="0" fontId="22" fillId="0" borderId="0" xfId="0" applyFont="1"/>
    <xf numFmtId="0" fontId="21" fillId="0" borderId="0" xfId="0" applyFont="1" applyAlignment="1">
      <alignment vertical="center"/>
    </xf>
    <xf numFmtId="171" fontId="19" fillId="0" borderId="17" xfId="13" applyNumberFormat="1" applyFont="1" applyBorder="1" applyAlignment="1" applyProtection="1">
      <alignment horizontal="center" vertical="center"/>
    </xf>
    <xf numFmtId="39" fontId="18" fillId="0" borderId="17" xfId="19" applyFont="1" applyBorder="1" applyAlignment="1">
      <alignment vertical="center" wrapText="1"/>
    </xf>
    <xf numFmtId="168" fontId="19" fillId="0" borderId="16" xfId="13" applyNumberFormat="1" applyFont="1" applyBorder="1" applyAlignment="1" applyProtection="1">
      <alignment horizontal="right" vertical="center" wrapText="1"/>
    </xf>
    <xf numFmtId="39" fontId="19" fillId="0" borderId="17" xfId="19" applyFont="1" applyBorder="1" applyAlignment="1">
      <alignment vertical="center" wrapText="1"/>
    </xf>
    <xf numFmtId="39" fontId="18" fillId="5" borderId="17" xfId="19" applyFont="1" applyFill="1" applyBorder="1" applyAlignment="1">
      <alignment vertical="center" wrapText="1"/>
    </xf>
    <xf numFmtId="39" fontId="19" fillId="0" borderId="25" xfId="19" applyFont="1" applyBorder="1" applyAlignment="1">
      <alignment vertical="center" wrapText="1"/>
    </xf>
    <xf numFmtId="171" fontId="19" fillId="0" borderId="25" xfId="13" applyNumberFormat="1" applyFont="1" applyBorder="1" applyAlignment="1" applyProtection="1">
      <alignment horizontal="center" vertical="center"/>
    </xf>
    <xf numFmtId="164" fontId="19" fillId="0" borderId="25" xfId="18" applyFont="1" applyBorder="1" applyAlignment="1" applyProtection="1">
      <alignment horizontal="center" vertical="center"/>
    </xf>
    <xf numFmtId="164" fontId="18" fillId="0" borderId="26" xfId="18" applyFont="1" applyBorder="1" applyAlignment="1" applyProtection="1">
      <alignment horizontal="right" vertical="center" wrapText="1"/>
    </xf>
    <xf numFmtId="171" fontId="19" fillId="5" borderId="17" xfId="13" applyNumberFormat="1" applyFont="1" applyFill="1" applyBorder="1" applyAlignment="1" applyProtection="1">
      <alignment horizontal="center" vertical="center"/>
    </xf>
    <xf numFmtId="39" fontId="19" fillId="5" borderId="17" xfId="19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" fillId="0" borderId="16" xfId="0" applyNumberFormat="1" applyFont="1" applyBorder="1" applyAlignment="1">
      <alignment horizontal="right" vertical="center"/>
    </xf>
    <xf numFmtId="39" fontId="19" fillId="0" borderId="17" xfId="19" applyFont="1" applyFill="1" applyBorder="1" applyAlignment="1">
      <alignment vertical="center" wrapText="1"/>
    </xf>
    <xf numFmtId="164" fontId="19" fillId="0" borderId="17" xfId="18" applyFont="1" applyFill="1" applyBorder="1" applyAlignment="1" applyProtection="1">
      <alignment horizontal="center" vertical="center"/>
    </xf>
    <xf numFmtId="175" fontId="19" fillId="0" borderId="17" xfId="18" applyNumberFormat="1" applyFont="1" applyBorder="1" applyAlignment="1" applyProtection="1">
      <alignment horizontal="center" vertical="center"/>
    </xf>
    <xf numFmtId="0" fontId="3" fillId="0" borderId="0" xfId="0" applyFont="1"/>
    <xf numFmtId="39" fontId="2" fillId="3" borderId="27" xfId="9" applyFont="1" applyFill="1" applyBorder="1" applyAlignment="1" applyProtection="1">
      <alignment vertical="center"/>
    </xf>
    <xf numFmtId="39" fontId="3" fillId="0" borderId="0" xfId="9" applyNumberFormat="1" applyFont="1" applyFill="1" applyBorder="1" applyAlignment="1" applyProtection="1">
      <alignment horizontal="right" vertical="center" wrapText="1"/>
    </xf>
    <xf numFmtId="37" fontId="18" fillId="0" borderId="16" xfId="13" applyNumberFormat="1" applyFont="1" applyBorder="1" applyAlignment="1" applyProtection="1">
      <alignment horizontal="right" vertical="center" wrapText="1"/>
    </xf>
    <xf numFmtId="176" fontId="3" fillId="0" borderId="13" xfId="22" applyNumberFormat="1" applyFont="1" applyBorder="1" applyAlignment="1">
      <alignment horizontal="right" vertical="center" wrapText="1"/>
    </xf>
    <xf numFmtId="4" fontId="3" fillId="0" borderId="14" xfId="23" applyNumberFormat="1" applyFont="1" applyBorder="1" applyAlignment="1">
      <alignment vertical="center" wrapText="1"/>
    </xf>
    <xf numFmtId="43" fontId="3" fillId="0" borderId="14" xfId="12" applyFont="1" applyFill="1" applyBorder="1" applyAlignment="1">
      <alignment horizontal="center" vertical="center" wrapText="1"/>
    </xf>
    <xf numFmtId="4" fontId="3" fillId="0" borderId="14" xfId="12" applyNumberFormat="1" applyFont="1" applyBorder="1" applyAlignment="1">
      <alignment horizontal="center" vertical="center" wrapText="1"/>
    </xf>
    <xf numFmtId="43" fontId="2" fillId="0" borderId="15" xfId="12" applyFont="1" applyFill="1" applyBorder="1" applyAlignment="1">
      <alignment vertical="center" wrapText="1"/>
    </xf>
    <xf numFmtId="4" fontId="3" fillId="0" borderId="0" xfId="0" applyNumberFormat="1" applyFont="1"/>
    <xf numFmtId="4" fontId="2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7" xfId="0" quotePrefix="1" applyFont="1" applyBorder="1" applyAlignment="1">
      <alignment horizontal="center" vertical="center" wrapText="1"/>
    </xf>
    <xf numFmtId="43" fontId="2" fillId="0" borderId="17" xfId="12" quotePrefix="1" applyFont="1" applyBorder="1" applyAlignment="1">
      <alignment horizontal="center" vertical="center" wrapText="1"/>
    </xf>
    <xf numFmtId="43" fontId="2" fillId="0" borderId="18" xfId="12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3" fontId="2" fillId="0" borderId="17" xfId="12" applyFont="1" applyFill="1" applyBorder="1" applyAlignment="1">
      <alignment horizontal="right" vertical="center" wrapText="1"/>
    </xf>
    <xf numFmtId="4" fontId="2" fillId="0" borderId="17" xfId="12" applyNumberFormat="1" applyFont="1" applyFill="1" applyBorder="1" applyAlignment="1">
      <alignment horizontal="center" vertical="center" wrapText="1"/>
    </xf>
    <xf numFmtId="43" fontId="2" fillId="0" borderId="17" xfId="12" applyFont="1" applyFill="1" applyBorder="1" applyAlignment="1">
      <alignment horizontal="center" vertical="center" wrapText="1"/>
    </xf>
    <xf numFmtId="43" fontId="2" fillId="0" borderId="18" xfId="12" quotePrefix="1" applyFont="1" applyFill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0" fontId="3" fillId="0" borderId="17" xfId="21" applyFont="1" applyBorder="1" applyAlignment="1">
      <alignment vertical="center" wrapText="1"/>
    </xf>
    <xf numFmtId="43" fontId="3" fillId="0" borderId="17" xfId="12" applyFont="1" applyFill="1" applyBorder="1" applyAlignment="1">
      <alignment horizontal="center" vertical="center" wrapText="1"/>
    </xf>
    <xf numFmtId="4" fontId="3" fillId="0" borderId="17" xfId="12" applyNumberFormat="1" applyFont="1" applyBorder="1" applyAlignment="1">
      <alignment horizontal="center" vertical="center" wrapText="1"/>
    </xf>
    <xf numFmtId="43" fontId="2" fillId="0" borderId="18" xfId="12" applyFont="1" applyFill="1" applyBorder="1" applyAlignment="1">
      <alignment vertical="center" wrapText="1"/>
    </xf>
    <xf numFmtId="4" fontId="3" fillId="0" borderId="16" xfId="22" applyNumberFormat="1" applyFont="1" applyBorder="1" applyAlignment="1">
      <alignment horizontal="right" vertical="center" wrapText="1"/>
    </xf>
    <xf numFmtId="4" fontId="3" fillId="0" borderId="17" xfId="23" applyNumberFormat="1" applyFont="1" applyBorder="1" applyAlignment="1">
      <alignment vertical="center" wrapText="1"/>
    </xf>
    <xf numFmtId="4" fontId="2" fillId="0" borderId="17" xfId="23" applyNumberFormat="1" applyFont="1" applyBorder="1" applyAlignment="1">
      <alignment vertical="center" wrapText="1"/>
    </xf>
    <xf numFmtId="43" fontId="3" fillId="0" borderId="17" xfId="12" applyFont="1" applyBorder="1" applyAlignment="1" applyProtection="1">
      <alignment vertical="center" wrapText="1"/>
    </xf>
    <xf numFmtId="3" fontId="2" fillId="0" borderId="16" xfId="22" applyNumberFormat="1" applyFont="1" applyBorder="1" applyAlignment="1">
      <alignment horizontal="right"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4" fontId="3" fillId="0" borderId="20" xfId="23" applyNumberFormat="1" applyFont="1" applyBorder="1" applyAlignment="1">
      <alignment vertical="center" wrapText="1"/>
    </xf>
    <xf numFmtId="43" fontId="3" fillId="0" borderId="20" xfId="12" applyFont="1" applyFill="1" applyBorder="1" applyAlignment="1">
      <alignment horizontal="center" vertical="center" wrapText="1"/>
    </xf>
    <xf numFmtId="4" fontId="3" fillId="0" borderId="20" xfId="12" applyNumberFormat="1" applyFont="1" applyBorder="1" applyAlignment="1">
      <alignment horizontal="center" vertical="center" wrapText="1"/>
    </xf>
    <xf numFmtId="43" fontId="2" fillId="0" borderId="21" xfId="12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center" wrapText="1"/>
    </xf>
    <xf numFmtId="176" fontId="3" fillId="0" borderId="16" xfId="0" quotePrefix="1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21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7" xfId="21" applyFont="1" applyBorder="1" applyAlignment="1">
      <alignment vertical="center" wrapText="1"/>
    </xf>
    <xf numFmtId="4" fontId="2" fillId="0" borderId="17" xfId="12" applyNumberFormat="1" applyFont="1" applyBorder="1" applyAlignment="1">
      <alignment horizontal="center" vertical="center" wrapText="1"/>
    </xf>
    <xf numFmtId="43" fontId="3" fillId="0" borderId="17" xfId="12" applyFont="1" applyBorder="1" applyAlignment="1">
      <alignment horizontal="center" vertical="center" wrapText="1"/>
    </xf>
    <xf numFmtId="43" fontId="3" fillId="0" borderId="18" xfId="12" applyFont="1" applyBorder="1" applyAlignment="1">
      <alignment vertical="center" wrapText="1"/>
    </xf>
    <xf numFmtId="43" fontId="2" fillId="0" borderId="18" xfId="12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 wrapText="1"/>
    </xf>
    <xf numFmtId="4" fontId="2" fillId="0" borderId="20" xfId="23" applyNumberFormat="1" applyFont="1" applyBorder="1" applyAlignment="1">
      <alignment vertical="center" wrapText="1"/>
    </xf>
    <xf numFmtId="43" fontId="3" fillId="0" borderId="25" xfId="12" applyFont="1" applyFill="1" applyBorder="1" applyAlignment="1">
      <alignment horizontal="center" vertical="center" wrapText="1"/>
    </xf>
    <xf numFmtId="4" fontId="3" fillId="0" borderId="25" xfId="12" applyNumberFormat="1" applyFont="1" applyBorder="1" applyAlignment="1">
      <alignment horizontal="center" vertical="center" wrapText="1"/>
    </xf>
    <xf numFmtId="43" fontId="2" fillId="0" borderId="26" xfId="12" applyFont="1" applyFill="1" applyBorder="1" applyAlignment="1">
      <alignment vertical="center" wrapText="1"/>
    </xf>
    <xf numFmtId="39" fontId="3" fillId="0" borderId="20" xfId="9" applyNumberFormat="1" applyFont="1" applyFill="1" applyBorder="1" applyAlignment="1" applyProtection="1">
      <alignment horizontal="right" vertical="center" wrapText="1"/>
    </xf>
    <xf numFmtId="39" fontId="3" fillId="0" borderId="20" xfId="9" applyNumberFormat="1" applyFont="1" applyFill="1" applyBorder="1" applyAlignment="1" applyProtection="1">
      <alignment horizontal="center" vertical="center"/>
    </xf>
    <xf numFmtId="43" fontId="2" fillId="0" borderId="21" xfId="10" applyFont="1" applyBorder="1" applyAlignment="1" applyProtection="1">
      <alignment horizontal="right" vertical="center"/>
    </xf>
    <xf numFmtId="39" fontId="3" fillId="0" borderId="25" xfId="9" applyNumberFormat="1" applyFont="1" applyFill="1" applyBorder="1" applyAlignment="1" applyProtection="1">
      <alignment horizontal="center" vertical="center"/>
    </xf>
    <xf numFmtId="39" fontId="19" fillId="0" borderId="17" xfId="19" applyFont="1" applyBorder="1" applyAlignment="1">
      <alignment vertical="center"/>
    </xf>
    <xf numFmtId="39" fontId="3" fillId="0" borderId="25" xfId="9" applyNumberFormat="1" applyFont="1" applyFill="1" applyBorder="1" applyAlignment="1" applyProtection="1">
      <alignment horizontal="right" vertical="center" wrapText="1"/>
    </xf>
    <xf numFmtId="43" fontId="2" fillId="0" borderId="26" xfId="10" applyFont="1" applyBorder="1" applyAlignment="1" applyProtection="1">
      <alignment horizontal="right" vertical="center"/>
    </xf>
    <xf numFmtId="39" fontId="3" fillId="0" borderId="20" xfId="9" applyFont="1" applyBorder="1" applyAlignment="1" applyProtection="1">
      <alignment vertical="center"/>
    </xf>
    <xf numFmtId="39" fontId="3" fillId="0" borderId="20" xfId="9" applyNumberFormat="1" applyFont="1" applyBorder="1" applyAlignment="1" applyProtection="1">
      <alignment horizontal="right" vertical="center" wrapText="1"/>
    </xf>
    <xf numFmtId="43" fontId="2" fillId="0" borderId="20" xfId="10" applyFont="1" applyFill="1" applyBorder="1" applyAlignment="1" applyProtection="1">
      <alignment vertical="center"/>
    </xf>
    <xf numFmtId="43" fontId="2" fillId="0" borderId="21" xfId="10" applyFont="1" applyFill="1" applyBorder="1" applyAlignment="1" applyProtection="1">
      <alignment vertical="center"/>
    </xf>
    <xf numFmtId="3" fontId="2" fillId="0" borderId="24" xfId="22" applyNumberFormat="1" applyFont="1" applyBorder="1" applyAlignment="1">
      <alignment horizontal="right" vertical="center" wrapText="1"/>
    </xf>
    <xf numFmtId="4" fontId="2" fillId="0" borderId="25" xfId="23" applyNumberFormat="1" applyFont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171" fontId="3" fillId="6" borderId="29" xfId="15" applyNumberFormat="1" applyFont="1" applyFill="1" applyBorder="1" applyAlignment="1" applyProtection="1">
      <alignment horizontal="center" vertical="center" wrapText="1"/>
    </xf>
    <xf numFmtId="171" fontId="3" fillId="0" borderId="29" xfId="0" applyNumberFormat="1" applyFont="1" applyBorder="1" applyAlignment="1">
      <alignment horizontal="center" vertical="center" wrapText="1"/>
    </xf>
    <xf numFmtId="171" fontId="3" fillId="0" borderId="29" xfId="15" applyNumberFormat="1" applyFont="1" applyFill="1" applyBorder="1" applyAlignment="1" applyProtection="1">
      <alignment vertical="center" wrapText="1"/>
    </xf>
    <xf numFmtId="39" fontId="3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171" fontId="3" fillId="0" borderId="29" xfId="15" applyNumberFormat="1" applyFont="1" applyFill="1" applyBorder="1" applyAlignment="1" applyProtection="1">
      <alignment horizontal="center" vertical="center" wrapText="1"/>
    </xf>
    <xf numFmtId="4" fontId="3" fillId="0" borderId="16" xfId="0" quotePrefix="1" applyNumberFormat="1" applyFont="1" applyBorder="1" applyAlignment="1">
      <alignment horizontal="right" vertical="center" wrapText="1"/>
    </xf>
    <xf numFmtId="39" fontId="2" fillId="0" borderId="30" xfId="0" applyNumberFormat="1" applyFont="1" applyBorder="1" applyAlignment="1">
      <alignment vertical="center"/>
    </xf>
    <xf numFmtId="0" fontId="14" fillId="0" borderId="0" xfId="0" applyFont="1" applyFill="1"/>
    <xf numFmtId="165" fontId="3" fillId="2" borderId="9" xfId="9" applyNumberFormat="1" applyFont="1" applyFill="1" applyBorder="1" applyAlignment="1" applyProtection="1">
      <alignment horizontal="right"/>
    </xf>
    <xf numFmtId="39" fontId="2" fillId="2" borderId="3" xfId="9" applyFont="1" applyFill="1" applyBorder="1" applyAlignment="1" applyProtection="1">
      <alignment vertical="center"/>
    </xf>
    <xf numFmtId="39" fontId="2" fillId="2" borderId="3" xfId="9" applyFont="1" applyFill="1" applyBorder="1" applyAlignment="1" applyProtection="1">
      <alignment horizontal="right" vertical="center"/>
    </xf>
    <xf numFmtId="39" fontId="2" fillId="2" borderId="3" xfId="9" applyFont="1" applyFill="1" applyBorder="1" applyAlignment="1" applyProtection="1">
      <alignment horizontal="center" vertical="center"/>
    </xf>
    <xf numFmtId="43" fontId="2" fillId="2" borderId="3" xfId="10" applyFont="1" applyFill="1" applyBorder="1" applyAlignment="1" applyProtection="1">
      <alignment horizontal="right" vertical="center"/>
    </xf>
    <xf numFmtId="170" fontId="2" fillId="2" borderId="12" xfId="9" applyNumberFormat="1" applyFont="1" applyFill="1" applyBorder="1" applyAlignment="1" applyProtection="1">
      <alignment vertical="center"/>
    </xf>
    <xf numFmtId="43" fontId="2" fillId="2" borderId="10" xfId="10" applyFont="1" applyFill="1" applyBorder="1" applyAlignment="1" applyProtection="1">
      <alignment vertical="center"/>
    </xf>
    <xf numFmtId="165" fontId="3" fillId="0" borderId="1" xfId="9" applyNumberFormat="1" applyFont="1" applyFill="1" applyBorder="1" applyAlignment="1" applyProtection="1">
      <alignment horizontal="right"/>
    </xf>
    <xf numFmtId="10" fontId="3" fillId="0" borderId="2" xfId="8" applyNumberFormat="1" applyFont="1" applyFill="1" applyBorder="1" applyAlignment="1" applyProtection="1">
      <alignment horizontal="center" vertical="center"/>
    </xf>
    <xf numFmtId="39" fontId="3" fillId="0" borderId="2" xfId="9" applyFont="1" applyFill="1" applyBorder="1" applyAlignment="1" applyProtection="1">
      <alignment horizontal="center" vertical="center"/>
    </xf>
    <xf numFmtId="43" fontId="3" fillId="0" borderId="2" xfId="10" applyFont="1" applyFill="1" applyBorder="1" applyAlignment="1" applyProtection="1">
      <alignment horizontal="center" vertical="center"/>
    </xf>
    <xf numFmtId="170" fontId="3" fillId="0" borderId="31" xfId="9" applyNumberFormat="1" applyFont="1" applyFill="1" applyBorder="1" applyAlignment="1" applyProtection="1">
      <alignment vertical="center"/>
    </xf>
    <xf numFmtId="43" fontId="2" fillId="0" borderId="8" xfId="10" applyFont="1" applyFill="1" applyBorder="1" applyAlignment="1" applyProtection="1">
      <alignment vertical="center"/>
    </xf>
    <xf numFmtId="166" fontId="2" fillId="0" borderId="2" xfId="9" applyNumberFormat="1" applyFont="1" applyFill="1" applyBorder="1" applyAlignment="1" applyProtection="1">
      <alignment horizontal="left" vertical="center" wrapText="1"/>
    </xf>
    <xf numFmtId="171" fontId="3" fillId="0" borderId="29" xfId="0" applyNumberFormat="1" applyFont="1" applyBorder="1" applyAlignment="1">
      <alignment horizontal="center" wrapText="1"/>
    </xf>
    <xf numFmtId="39" fontId="3" fillId="0" borderId="32" xfId="9" applyFont="1" applyBorder="1" applyAlignment="1" applyProtection="1">
      <alignment vertical="center"/>
    </xf>
    <xf numFmtId="37" fontId="18" fillId="0" borderId="24" xfId="13" applyNumberFormat="1" applyFont="1" applyBorder="1" applyAlignment="1" applyProtection="1">
      <alignment horizontal="right" vertical="center" wrapText="1"/>
    </xf>
    <xf numFmtId="39" fontId="18" fillId="5" borderId="25" xfId="19" applyFont="1" applyFill="1" applyBorder="1" applyAlignment="1">
      <alignment vertical="center" wrapText="1"/>
    </xf>
    <xf numFmtId="171" fontId="18" fillId="0" borderId="25" xfId="13" applyNumberFormat="1" applyFont="1" applyBorder="1" applyAlignment="1" applyProtection="1">
      <alignment horizontal="center" vertical="center"/>
    </xf>
    <xf numFmtId="164" fontId="18" fillId="0" borderId="25" xfId="18" applyFont="1" applyBorder="1" applyAlignment="1" applyProtection="1">
      <alignment horizontal="center" vertical="center"/>
    </xf>
    <xf numFmtId="39" fontId="19" fillId="0" borderId="20" xfId="19" applyFont="1" applyBorder="1" applyAlignment="1">
      <alignment vertical="center" wrapText="1"/>
    </xf>
    <xf numFmtId="171" fontId="19" fillId="0" borderId="20" xfId="13" applyNumberFormat="1" applyFont="1" applyBorder="1" applyAlignment="1" applyProtection="1">
      <alignment horizontal="center" vertical="center"/>
    </xf>
    <xf numFmtId="164" fontId="19" fillId="0" borderId="20" xfId="18" applyFont="1" applyBorder="1" applyAlignment="1" applyProtection="1">
      <alignment horizontal="center" vertical="center"/>
    </xf>
    <xf numFmtId="164" fontId="18" fillId="0" borderId="21" xfId="18" applyFont="1" applyBorder="1" applyAlignment="1" applyProtection="1">
      <alignment horizontal="right" vertical="center" wrapText="1"/>
    </xf>
    <xf numFmtId="37" fontId="2" fillId="0" borderId="32" xfId="9" applyNumberFormat="1" applyFont="1" applyBorder="1" applyAlignment="1" applyProtection="1">
      <alignment vertical="center"/>
    </xf>
    <xf numFmtId="0" fontId="3" fillId="0" borderId="34" xfId="0" applyFont="1" applyBorder="1" applyAlignment="1">
      <alignment vertical="center" wrapText="1"/>
    </xf>
    <xf numFmtId="171" fontId="3" fillId="6" borderId="34" xfId="15" applyNumberFormat="1" applyFont="1" applyFill="1" applyBorder="1" applyAlignment="1" applyProtection="1">
      <alignment horizontal="center" vertical="center" wrapText="1"/>
    </xf>
    <xf numFmtId="171" fontId="3" fillId="0" borderId="34" xfId="0" applyNumberFormat="1" applyFont="1" applyBorder="1" applyAlignment="1">
      <alignment horizontal="center" vertical="center" wrapText="1"/>
    </xf>
    <xf numFmtId="171" fontId="3" fillId="0" borderId="34" xfId="15" applyNumberFormat="1" applyFont="1" applyFill="1" applyBorder="1" applyAlignment="1" applyProtection="1">
      <alignment vertical="center" wrapText="1"/>
    </xf>
    <xf numFmtId="39" fontId="3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171" fontId="3" fillId="0" borderId="37" xfId="15" applyNumberFormat="1" applyFont="1" applyFill="1" applyBorder="1" applyAlignment="1" applyProtection="1">
      <alignment horizontal="center" vertical="center" wrapText="1"/>
    </xf>
    <xf numFmtId="171" fontId="3" fillId="0" borderId="37" xfId="0" applyNumberFormat="1" applyFont="1" applyBorder="1" applyAlignment="1">
      <alignment horizontal="center" vertical="center" wrapText="1"/>
    </xf>
    <xf numFmtId="171" fontId="3" fillId="0" borderId="37" xfId="15" applyNumberFormat="1" applyFont="1" applyFill="1" applyBorder="1" applyAlignment="1" applyProtection="1">
      <alignment vertical="center" wrapText="1"/>
    </xf>
    <xf numFmtId="39" fontId="3" fillId="0" borderId="37" xfId="0" applyNumberFormat="1" applyFont="1" applyBorder="1" applyAlignment="1">
      <alignment horizontal="right" vertical="center"/>
    </xf>
    <xf numFmtId="164" fontId="2" fillId="0" borderId="38" xfId="18" applyFont="1" applyBorder="1" applyAlignment="1">
      <alignment vertical="center"/>
    </xf>
    <xf numFmtId="166" fontId="3" fillId="0" borderId="0" xfId="9" applyNumberFormat="1" applyFont="1" applyAlignment="1" applyProtection="1">
      <alignment horizontal="center" vertical="center"/>
    </xf>
    <xf numFmtId="170" fontId="2" fillId="3" borderId="7" xfId="9" applyNumberFormat="1" applyFont="1" applyFill="1" applyBorder="1" applyAlignment="1" applyProtection="1">
      <alignment vertical="center"/>
    </xf>
    <xf numFmtId="170" fontId="2" fillId="3" borderId="12" xfId="9" applyNumberFormat="1" applyFont="1" applyFill="1" applyBorder="1" applyAlignment="1" applyProtection="1">
      <alignment vertical="center"/>
    </xf>
    <xf numFmtId="0" fontId="2" fillId="0" borderId="28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39" fontId="3" fillId="0" borderId="17" xfId="9" applyFont="1" applyBorder="1" applyAlignment="1">
      <alignment horizontal="center" vertical="center"/>
    </xf>
    <xf numFmtId="39" fontId="3" fillId="0" borderId="17" xfId="9" applyFont="1" applyBorder="1" applyAlignment="1">
      <alignment horizontal="right" vertical="center" wrapText="1"/>
    </xf>
    <xf numFmtId="39" fontId="3" fillId="0" borderId="17" xfId="9" applyFont="1" applyBorder="1" applyAlignment="1">
      <alignment vertical="center"/>
    </xf>
    <xf numFmtId="39" fontId="3" fillId="0" borderId="17" xfId="9" applyFont="1" applyBorder="1" applyAlignment="1">
      <alignment vertical="center" wrapText="1"/>
    </xf>
    <xf numFmtId="39" fontId="3" fillId="0" borderId="25" xfId="9" applyFont="1" applyBorder="1" applyAlignment="1">
      <alignment horizontal="right" vertical="center"/>
    </xf>
    <xf numFmtId="39" fontId="3" fillId="0" borderId="25" xfId="9" applyFont="1" applyBorder="1" applyAlignment="1">
      <alignment horizontal="center" vertical="center"/>
    </xf>
    <xf numFmtId="39" fontId="3" fillId="0" borderId="25" xfId="9" applyFont="1" applyBorder="1" applyAlignment="1">
      <alignment horizontal="right" vertical="center" wrapText="1"/>
    </xf>
    <xf numFmtId="39" fontId="2" fillId="0" borderId="25" xfId="9" applyFont="1" applyBorder="1" applyAlignment="1">
      <alignment vertical="center"/>
    </xf>
    <xf numFmtId="37" fontId="2" fillId="0" borderId="24" xfId="9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 wrapText="1"/>
    </xf>
    <xf numFmtId="0" fontId="3" fillId="0" borderId="39" xfId="0" applyFont="1" applyBorder="1" applyAlignment="1">
      <alignment vertical="center" wrapText="1"/>
    </xf>
    <xf numFmtId="171" fontId="3" fillId="6" borderId="39" xfId="15" applyNumberFormat="1" applyFont="1" applyFill="1" applyBorder="1" applyAlignment="1" applyProtection="1">
      <alignment horizontal="center" vertical="center" wrapText="1"/>
    </xf>
    <xf numFmtId="171" fontId="3" fillId="0" borderId="39" xfId="0" applyNumberFormat="1" applyFont="1" applyBorder="1" applyAlignment="1">
      <alignment horizontal="center" vertical="center" wrapText="1"/>
    </xf>
    <xf numFmtId="171" fontId="3" fillId="0" borderId="39" xfId="15" applyNumberFormat="1" applyFont="1" applyFill="1" applyBorder="1" applyAlignment="1" applyProtection="1">
      <alignment vertical="center" wrapText="1"/>
    </xf>
    <xf numFmtId="39" fontId="3" fillId="0" borderId="39" xfId="0" applyNumberFormat="1" applyFont="1" applyBorder="1" applyAlignment="1">
      <alignment horizontal="right" vertical="center"/>
    </xf>
    <xf numFmtId="39" fontId="2" fillId="0" borderId="39" xfId="0" applyNumberFormat="1" applyFont="1" applyBorder="1" applyAlignment="1">
      <alignment vertical="center"/>
    </xf>
    <xf numFmtId="43" fontId="2" fillId="0" borderId="0" xfId="10" applyFont="1" applyBorder="1" applyAlignment="1" applyProtection="1">
      <alignment horizontal="right" vertical="center"/>
    </xf>
    <xf numFmtId="0" fontId="3" fillId="0" borderId="29" xfId="15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1" fontId="15" fillId="0" borderId="30" xfId="0" applyNumberFormat="1" applyFont="1" applyFill="1" applyBorder="1" applyAlignment="1">
      <alignment horizontal="right" vertical="center"/>
    </xf>
    <xf numFmtId="165" fontId="3" fillId="0" borderId="28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164" fontId="3" fillId="0" borderId="29" xfId="18" applyFont="1" applyFill="1" applyBorder="1" applyAlignment="1" applyProtection="1">
      <alignment vertical="center" wrapText="1"/>
    </xf>
    <xf numFmtId="164" fontId="3" fillId="0" borderId="29" xfId="18" applyFont="1" applyFill="1" applyBorder="1" applyAlignment="1" applyProtection="1">
      <alignment horizontal="right" vertical="center" wrapText="1"/>
    </xf>
    <xf numFmtId="0" fontId="2" fillId="0" borderId="17" xfId="0" applyFont="1" applyBorder="1" applyAlignment="1">
      <alignment vertical="center" wrapText="1"/>
    </xf>
    <xf numFmtId="39" fontId="3" fillId="0" borderId="17" xfId="0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/>
    </xf>
    <xf numFmtId="39" fontId="24" fillId="7" borderId="17" xfId="0" applyNumberFormat="1" applyFont="1" applyFill="1" applyBorder="1" applyAlignment="1">
      <alignment horizontal="right" vertical="center" wrapText="1"/>
    </xf>
    <xf numFmtId="171" fontId="15" fillId="0" borderId="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171" fontId="15" fillId="0" borderId="42" xfId="0" applyNumberFormat="1" applyFont="1" applyFill="1" applyBorder="1" applyAlignment="1">
      <alignment horizontal="right" vertical="center"/>
    </xf>
    <xf numFmtId="39" fontId="2" fillId="0" borderId="43" xfId="0" applyNumberFormat="1" applyFont="1" applyBorder="1" applyAlignment="1">
      <alignment horizontal="right" vertical="center" wrapText="1"/>
    </xf>
    <xf numFmtId="43" fontId="3" fillId="0" borderId="44" xfId="10" applyFont="1" applyFill="1" applyBorder="1" applyAlignment="1" applyProtection="1">
      <alignment vertical="center"/>
    </xf>
    <xf numFmtId="164" fontId="19" fillId="0" borderId="44" xfId="18" applyFont="1" applyBorder="1" applyAlignment="1" applyProtection="1">
      <alignment horizontal="center" vertical="center"/>
    </xf>
    <xf numFmtId="0" fontId="3" fillId="0" borderId="45" xfId="15" applyFont="1" applyFill="1" applyBorder="1" applyAlignment="1" applyProtection="1">
      <alignment vertical="center" wrapText="1"/>
    </xf>
    <xf numFmtId="0" fontId="3" fillId="0" borderId="45" xfId="15" applyFont="1" applyFill="1" applyBorder="1" applyAlignment="1" applyProtection="1">
      <alignment horizontal="right" vertical="center" wrapText="1"/>
    </xf>
    <xf numFmtId="164" fontId="3" fillId="0" borderId="45" xfId="18" applyFont="1" applyFill="1" applyBorder="1" applyAlignment="1" applyProtection="1">
      <alignment vertical="center" wrapText="1"/>
    </xf>
    <xf numFmtId="164" fontId="3" fillId="0" borderId="45" xfId="18" applyFont="1" applyFill="1" applyBorder="1" applyAlignment="1" applyProtection="1">
      <alignment horizontal="right" vertical="center" wrapText="1"/>
    </xf>
    <xf numFmtId="164" fontId="3" fillId="0" borderId="2" xfId="18" applyFont="1" applyFill="1" applyBorder="1" applyAlignment="1" applyProtection="1">
      <alignment vertical="center" wrapText="1"/>
    </xf>
    <xf numFmtId="164" fontId="3" fillId="0" borderId="2" xfId="18" applyFont="1" applyFill="1" applyBorder="1" applyAlignment="1" applyProtection="1">
      <alignment horizontal="right" vertical="center" wrapText="1"/>
    </xf>
    <xf numFmtId="39" fontId="3" fillId="7" borderId="40" xfId="0" applyNumberFormat="1" applyFont="1" applyFill="1" applyBorder="1" applyAlignment="1">
      <alignment horizontal="right" vertical="center" wrapText="1"/>
    </xf>
    <xf numFmtId="39" fontId="3" fillId="0" borderId="40" xfId="0" applyNumberFormat="1" applyFont="1" applyBorder="1" applyAlignment="1">
      <alignment horizontal="right" vertical="center" wrapText="1"/>
    </xf>
    <xf numFmtId="168" fontId="3" fillId="0" borderId="44" xfId="0" applyNumberFormat="1" applyFont="1" applyBorder="1" applyAlignment="1">
      <alignment horizontal="right" vertical="center"/>
    </xf>
    <xf numFmtId="39" fontId="3" fillId="0" borderId="44" xfId="9" applyFont="1" applyBorder="1" applyAlignment="1">
      <alignment vertical="center"/>
    </xf>
    <xf numFmtId="39" fontId="3" fillId="0" borderId="44" xfId="9" applyFont="1" applyBorder="1" applyAlignment="1">
      <alignment horizontal="right" vertical="center" wrapText="1"/>
    </xf>
    <xf numFmtId="39" fontId="3" fillId="0" borderId="44" xfId="9" applyFont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vertical="center" wrapText="1"/>
    </xf>
    <xf numFmtId="0" fontId="3" fillId="0" borderId="45" xfId="15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vertical="center" wrapText="1"/>
    </xf>
    <xf numFmtId="165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15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9" fontId="2" fillId="3" borderId="7" xfId="9" applyFont="1" applyFill="1" applyBorder="1" applyAlignment="1" applyProtection="1">
      <alignment horizontal="left" vertical="center"/>
    </xf>
    <xf numFmtId="39" fontId="2" fillId="3" borderId="11" xfId="9" applyFont="1" applyFill="1" applyBorder="1" applyAlignment="1" applyProtection="1">
      <alignment horizontal="left" vertical="center"/>
    </xf>
    <xf numFmtId="39" fontId="2" fillId="3" borderId="7" xfId="9" applyFont="1" applyFill="1" applyBorder="1" applyAlignment="1" applyProtection="1">
      <alignment horizontal="left"/>
    </xf>
    <xf numFmtId="39" fontId="2" fillId="3" borderId="11" xfId="9" applyFont="1" applyFill="1" applyBorder="1" applyAlignment="1" applyProtection="1">
      <alignment horizontal="left"/>
    </xf>
    <xf numFmtId="49" fontId="2" fillId="0" borderId="0" xfId="12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25">
    <cellStyle name="Comma" xfId="18" builtinId="3"/>
    <cellStyle name="Euro" xfId="3" xr:uid="{00000000-0005-0000-0000-000000000000}"/>
    <cellStyle name="Millares 10" xfId="5" xr:uid="{00000000-0005-0000-0000-000001000000}"/>
    <cellStyle name="Millares 10 2" xfId="12" xr:uid="{00000000-0005-0000-0000-000002000000}"/>
    <cellStyle name="Millares 10 3" xfId="24" xr:uid="{7CDA374B-7505-423C-9260-E74FFECDE490}"/>
    <cellStyle name="Millares 10 8" xfId="17" xr:uid="{00000000-0005-0000-0000-000003000000}"/>
    <cellStyle name="Millares 12" xfId="20" xr:uid="{767F2B9F-2CB8-43D6-93EC-6C5E2A99A9F3}"/>
    <cellStyle name="Millares 2" xfId="2" xr:uid="{00000000-0005-0000-0000-000004000000}"/>
    <cellStyle name="Millares 2 2" xfId="10" xr:uid="{00000000-0005-0000-0000-000005000000}"/>
    <cellStyle name="Millares 3" xfId="13" xr:uid="{00000000-0005-0000-0000-000006000000}"/>
    <cellStyle name="Millares 4" xfId="7" xr:uid="{00000000-0005-0000-0000-000007000000}"/>
    <cellStyle name="Millares 8" xfId="15" xr:uid="{00000000-0005-0000-0000-000008000000}"/>
    <cellStyle name="Normal" xfId="0" builtinId="0"/>
    <cellStyle name="Normal 15" xfId="4" xr:uid="{00000000-0005-0000-0000-00000A000000}"/>
    <cellStyle name="Normal 2" xfId="1" xr:uid="{00000000-0005-0000-0000-00000B000000}"/>
    <cellStyle name="Normal 2 2" xfId="9" xr:uid="{00000000-0005-0000-0000-00000C000000}"/>
    <cellStyle name="Normal 2_2009-123" xfId="23" xr:uid="{2FFE9B85-6AA9-47C0-8F04-5C00D20B4414}"/>
    <cellStyle name="Normal 2_2011-102" xfId="21" xr:uid="{B524E1A5-15B4-4946-8D01-9EA7F06D3C8A}"/>
    <cellStyle name="Normal 3" xfId="14" xr:uid="{00000000-0005-0000-0000-00000D000000}"/>
    <cellStyle name="Normal 5 10" xfId="16" xr:uid="{00000000-0005-0000-0000-00000E000000}"/>
    <cellStyle name="Normal 6" xfId="19" xr:uid="{58879E55-A9E0-4A8C-81FC-3D767509FB36}"/>
    <cellStyle name="Normal 9_2009-123" xfId="22" xr:uid="{16CC30D6-8ECF-4DAD-AE5C-A17ABE9ED5E7}"/>
    <cellStyle name="Percent" xfId="8" builtinId="5"/>
    <cellStyle name="Porcentual 10" xfId="6" xr:uid="{00000000-0005-0000-0000-000010000000}"/>
    <cellStyle name="Porcentual 2" xfId="11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60FA-A09A-40D9-8267-84344FB232B6}">
  <sheetPr transitionEvaluation="1"/>
  <dimension ref="A1:AKW388"/>
  <sheetViews>
    <sheetView showGridLines="0" showZeros="0" tabSelected="1" view="pageBreakPreview" topLeftCell="A327" zoomScale="70" zoomScaleNormal="70" zoomScaleSheetLayoutView="70" workbookViewId="0">
      <selection activeCell="I353" sqref="I353"/>
    </sheetView>
  </sheetViews>
  <sheetFormatPr defaultColWidth="11" defaultRowHeight="18" x14ac:dyDescent="0.25"/>
  <cols>
    <col min="1" max="1" width="12.42578125" style="59" customWidth="1"/>
    <col min="2" max="2" width="55.7109375" style="43" customWidth="1"/>
    <col min="3" max="3" width="17" style="7" customWidth="1"/>
    <col min="4" max="4" width="8.140625" style="60" customWidth="1"/>
    <col min="5" max="5" width="20.28515625" style="61" customWidth="1"/>
    <col min="6" max="6" width="24.28515625" style="7" customWidth="1"/>
    <col min="7" max="7" width="22.5703125" style="61" customWidth="1"/>
    <col min="8" max="210" width="11" style="7"/>
    <col min="211" max="211" width="8.42578125" style="7" customWidth="1"/>
    <col min="212" max="212" width="52.140625" style="7" customWidth="1"/>
    <col min="213" max="213" width="16.85546875" style="7" customWidth="1"/>
    <col min="214" max="214" width="6.42578125" style="7" customWidth="1"/>
    <col min="215" max="215" width="17.85546875" style="7" customWidth="1"/>
    <col min="216" max="216" width="20.140625" style="7" customWidth="1"/>
    <col min="217" max="223" width="0" style="7" hidden="1" customWidth="1"/>
    <col min="224" max="224" width="24.7109375" style="7" customWidth="1"/>
    <col min="225" max="225" width="17.85546875" style="7" customWidth="1"/>
    <col min="226" max="226" width="12.5703125" style="7" bestFit="1" customWidth="1"/>
    <col min="227" max="466" width="11" style="7"/>
    <col min="467" max="467" width="8.42578125" style="7" customWidth="1"/>
    <col min="468" max="468" width="52.140625" style="7" customWidth="1"/>
    <col min="469" max="469" width="16.85546875" style="7" customWidth="1"/>
    <col min="470" max="470" width="6.42578125" style="7" customWidth="1"/>
    <col min="471" max="471" width="17.85546875" style="7" customWidth="1"/>
    <col min="472" max="472" width="20.140625" style="7" customWidth="1"/>
    <col min="473" max="479" width="0" style="7" hidden="1" customWidth="1"/>
    <col min="480" max="480" width="24.7109375" style="7" customWidth="1"/>
    <col min="481" max="481" width="17.85546875" style="7" customWidth="1"/>
    <col min="482" max="482" width="12.5703125" style="7" bestFit="1" customWidth="1"/>
    <col min="483" max="722" width="11" style="7"/>
    <col min="723" max="723" width="8.42578125" style="7" customWidth="1"/>
    <col min="724" max="724" width="52.140625" style="7" customWidth="1"/>
    <col min="725" max="725" width="16.85546875" style="7" customWidth="1"/>
    <col min="726" max="726" width="6.42578125" style="7" customWidth="1"/>
    <col min="727" max="727" width="17.85546875" style="7" customWidth="1"/>
    <col min="728" max="728" width="20.140625" style="7" customWidth="1"/>
    <col min="729" max="735" width="0" style="7" hidden="1" customWidth="1"/>
    <col min="736" max="736" width="24.7109375" style="7" customWidth="1"/>
    <col min="737" max="737" width="17.85546875" style="7" customWidth="1"/>
    <col min="738" max="738" width="12.5703125" style="7" bestFit="1" customWidth="1"/>
    <col min="739" max="978" width="11" style="7"/>
    <col min="979" max="979" width="8.42578125" style="7" customWidth="1"/>
    <col min="980" max="980" width="52.140625" style="7" customWidth="1"/>
    <col min="981" max="981" width="16.85546875" style="7" customWidth="1"/>
    <col min="982" max="982" width="6.42578125" style="7" customWidth="1"/>
    <col min="983" max="983" width="17.85546875" style="7" customWidth="1"/>
    <col min="984" max="984" width="20.140625" style="7" customWidth="1"/>
    <col min="985" max="991" width="0" style="7" hidden="1" customWidth="1"/>
    <col min="992" max="992" width="24.7109375" style="7" customWidth="1"/>
    <col min="993" max="993" width="17.85546875" style="7" customWidth="1"/>
    <col min="994" max="994" width="12.5703125" style="7" bestFit="1" customWidth="1"/>
    <col min="995" max="1234" width="11" style="7"/>
    <col min="1235" max="1235" width="8.42578125" style="7" customWidth="1"/>
    <col min="1236" max="1236" width="52.140625" style="7" customWidth="1"/>
    <col min="1237" max="1237" width="16.85546875" style="7" customWidth="1"/>
    <col min="1238" max="1238" width="6.42578125" style="7" customWidth="1"/>
    <col min="1239" max="1239" width="17.85546875" style="7" customWidth="1"/>
    <col min="1240" max="1240" width="20.140625" style="7" customWidth="1"/>
    <col min="1241" max="1247" width="0" style="7" hidden="1" customWidth="1"/>
    <col min="1248" max="1248" width="24.7109375" style="7" customWidth="1"/>
    <col min="1249" max="1249" width="17.85546875" style="7" customWidth="1"/>
    <col min="1250" max="1250" width="12.5703125" style="7" bestFit="1" customWidth="1"/>
    <col min="1251" max="1490" width="11" style="7"/>
    <col min="1491" max="1491" width="8.42578125" style="7" customWidth="1"/>
    <col min="1492" max="1492" width="52.140625" style="7" customWidth="1"/>
    <col min="1493" max="1493" width="16.85546875" style="7" customWidth="1"/>
    <col min="1494" max="1494" width="6.42578125" style="7" customWidth="1"/>
    <col min="1495" max="1495" width="17.85546875" style="7" customWidth="1"/>
    <col min="1496" max="1496" width="20.140625" style="7" customWidth="1"/>
    <col min="1497" max="1503" width="0" style="7" hidden="1" customWidth="1"/>
    <col min="1504" max="1504" width="24.7109375" style="7" customWidth="1"/>
    <col min="1505" max="1505" width="17.85546875" style="7" customWidth="1"/>
    <col min="1506" max="1506" width="12.5703125" style="7" bestFit="1" customWidth="1"/>
    <col min="1507" max="1746" width="11" style="7"/>
    <col min="1747" max="1747" width="8.42578125" style="7" customWidth="1"/>
    <col min="1748" max="1748" width="52.140625" style="7" customWidth="1"/>
    <col min="1749" max="1749" width="16.85546875" style="7" customWidth="1"/>
    <col min="1750" max="1750" width="6.42578125" style="7" customWidth="1"/>
    <col min="1751" max="1751" width="17.85546875" style="7" customWidth="1"/>
    <col min="1752" max="1752" width="20.140625" style="7" customWidth="1"/>
    <col min="1753" max="1759" width="0" style="7" hidden="1" customWidth="1"/>
    <col min="1760" max="1760" width="24.7109375" style="7" customWidth="1"/>
    <col min="1761" max="1761" width="17.85546875" style="7" customWidth="1"/>
    <col min="1762" max="1762" width="12.5703125" style="7" bestFit="1" customWidth="1"/>
    <col min="1763" max="2002" width="11" style="7"/>
    <col min="2003" max="2003" width="8.42578125" style="7" customWidth="1"/>
    <col min="2004" max="2004" width="52.140625" style="7" customWidth="1"/>
    <col min="2005" max="2005" width="16.85546875" style="7" customWidth="1"/>
    <col min="2006" max="2006" width="6.42578125" style="7" customWidth="1"/>
    <col min="2007" max="2007" width="17.85546875" style="7" customWidth="1"/>
    <col min="2008" max="2008" width="20.140625" style="7" customWidth="1"/>
    <col min="2009" max="2015" width="0" style="7" hidden="1" customWidth="1"/>
    <col min="2016" max="2016" width="24.7109375" style="7" customWidth="1"/>
    <col min="2017" max="2017" width="17.85546875" style="7" customWidth="1"/>
    <col min="2018" max="2018" width="12.5703125" style="7" bestFit="1" customWidth="1"/>
    <col min="2019" max="2258" width="11" style="7"/>
    <col min="2259" max="2259" width="8.42578125" style="7" customWidth="1"/>
    <col min="2260" max="2260" width="52.140625" style="7" customWidth="1"/>
    <col min="2261" max="2261" width="16.85546875" style="7" customWidth="1"/>
    <col min="2262" max="2262" width="6.42578125" style="7" customWidth="1"/>
    <col min="2263" max="2263" width="17.85546875" style="7" customWidth="1"/>
    <col min="2264" max="2264" width="20.140625" style="7" customWidth="1"/>
    <col min="2265" max="2271" width="0" style="7" hidden="1" customWidth="1"/>
    <col min="2272" max="2272" width="24.7109375" style="7" customWidth="1"/>
    <col min="2273" max="2273" width="17.85546875" style="7" customWidth="1"/>
    <col min="2274" max="2274" width="12.5703125" style="7" bestFit="1" customWidth="1"/>
    <col min="2275" max="2514" width="11" style="7"/>
    <col min="2515" max="2515" width="8.42578125" style="7" customWidth="1"/>
    <col min="2516" max="2516" width="52.140625" style="7" customWidth="1"/>
    <col min="2517" max="2517" width="16.85546875" style="7" customWidth="1"/>
    <col min="2518" max="2518" width="6.42578125" style="7" customWidth="1"/>
    <col min="2519" max="2519" width="17.85546875" style="7" customWidth="1"/>
    <col min="2520" max="2520" width="20.140625" style="7" customWidth="1"/>
    <col min="2521" max="2527" width="0" style="7" hidden="1" customWidth="1"/>
    <col min="2528" max="2528" width="24.7109375" style="7" customWidth="1"/>
    <col min="2529" max="2529" width="17.85546875" style="7" customWidth="1"/>
    <col min="2530" max="2530" width="12.5703125" style="7" bestFit="1" customWidth="1"/>
    <col min="2531" max="2770" width="11" style="7"/>
    <col min="2771" max="2771" width="8.42578125" style="7" customWidth="1"/>
    <col min="2772" max="2772" width="52.140625" style="7" customWidth="1"/>
    <col min="2773" max="2773" width="16.85546875" style="7" customWidth="1"/>
    <col min="2774" max="2774" width="6.42578125" style="7" customWidth="1"/>
    <col min="2775" max="2775" width="17.85546875" style="7" customWidth="1"/>
    <col min="2776" max="2776" width="20.140625" style="7" customWidth="1"/>
    <col min="2777" max="2783" width="0" style="7" hidden="1" customWidth="1"/>
    <col min="2784" max="2784" width="24.7109375" style="7" customWidth="1"/>
    <col min="2785" max="2785" width="17.85546875" style="7" customWidth="1"/>
    <col min="2786" max="2786" width="12.5703125" style="7" bestFit="1" customWidth="1"/>
    <col min="2787" max="3026" width="11" style="7"/>
    <col min="3027" max="3027" width="8.42578125" style="7" customWidth="1"/>
    <col min="3028" max="3028" width="52.140625" style="7" customWidth="1"/>
    <col min="3029" max="3029" width="16.85546875" style="7" customWidth="1"/>
    <col min="3030" max="3030" width="6.42578125" style="7" customWidth="1"/>
    <col min="3031" max="3031" width="17.85546875" style="7" customWidth="1"/>
    <col min="3032" max="3032" width="20.140625" style="7" customWidth="1"/>
    <col min="3033" max="3039" width="0" style="7" hidden="1" customWidth="1"/>
    <col min="3040" max="3040" width="24.7109375" style="7" customWidth="1"/>
    <col min="3041" max="3041" width="17.85546875" style="7" customWidth="1"/>
    <col min="3042" max="3042" width="12.5703125" style="7" bestFit="1" customWidth="1"/>
    <col min="3043" max="3282" width="11" style="7"/>
    <col min="3283" max="3283" width="8.42578125" style="7" customWidth="1"/>
    <col min="3284" max="3284" width="52.140625" style="7" customWidth="1"/>
    <col min="3285" max="3285" width="16.85546875" style="7" customWidth="1"/>
    <col min="3286" max="3286" width="6.42578125" style="7" customWidth="1"/>
    <col min="3287" max="3287" width="17.85546875" style="7" customWidth="1"/>
    <col min="3288" max="3288" width="20.140625" style="7" customWidth="1"/>
    <col min="3289" max="3295" width="0" style="7" hidden="1" customWidth="1"/>
    <col min="3296" max="3296" width="24.7109375" style="7" customWidth="1"/>
    <col min="3297" max="3297" width="17.85546875" style="7" customWidth="1"/>
    <col min="3298" max="3298" width="12.5703125" style="7" bestFit="1" customWidth="1"/>
    <col min="3299" max="3538" width="11" style="7"/>
    <col min="3539" max="3539" width="8.42578125" style="7" customWidth="1"/>
    <col min="3540" max="3540" width="52.140625" style="7" customWidth="1"/>
    <col min="3541" max="3541" width="16.85546875" style="7" customWidth="1"/>
    <col min="3542" max="3542" width="6.42578125" style="7" customWidth="1"/>
    <col min="3543" max="3543" width="17.85546875" style="7" customWidth="1"/>
    <col min="3544" max="3544" width="20.140625" style="7" customWidth="1"/>
    <col min="3545" max="3551" width="0" style="7" hidden="1" customWidth="1"/>
    <col min="3552" max="3552" width="24.7109375" style="7" customWidth="1"/>
    <col min="3553" max="3553" width="17.85546875" style="7" customWidth="1"/>
    <col min="3554" max="3554" width="12.5703125" style="7" bestFit="1" customWidth="1"/>
    <col min="3555" max="3794" width="11" style="7"/>
    <col min="3795" max="3795" width="8.42578125" style="7" customWidth="1"/>
    <col min="3796" max="3796" width="52.140625" style="7" customWidth="1"/>
    <col min="3797" max="3797" width="16.85546875" style="7" customWidth="1"/>
    <col min="3798" max="3798" width="6.42578125" style="7" customWidth="1"/>
    <col min="3799" max="3799" width="17.85546875" style="7" customWidth="1"/>
    <col min="3800" max="3800" width="20.140625" style="7" customWidth="1"/>
    <col min="3801" max="3807" width="0" style="7" hidden="1" customWidth="1"/>
    <col min="3808" max="3808" width="24.7109375" style="7" customWidth="1"/>
    <col min="3809" max="3809" width="17.85546875" style="7" customWidth="1"/>
    <col min="3810" max="3810" width="12.5703125" style="7" bestFit="1" customWidth="1"/>
    <col min="3811" max="4050" width="11" style="7"/>
    <col min="4051" max="4051" width="8.42578125" style="7" customWidth="1"/>
    <col min="4052" max="4052" width="52.140625" style="7" customWidth="1"/>
    <col min="4053" max="4053" width="16.85546875" style="7" customWidth="1"/>
    <col min="4054" max="4054" width="6.42578125" style="7" customWidth="1"/>
    <col min="4055" max="4055" width="17.85546875" style="7" customWidth="1"/>
    <col min="4056" max="4056" width="20.140625" style="7" customWidth="1"/>
    <col min="4057" max="4063" width="0" style="7" hidden="1" customWidth="1"/>
    <col min="4064" max="4064" width="24.7109375" style="7" customWidth="1"/>
    <col min="4065" max="4065" width="17.85546875" style="7" customWidth="1"/>
    <col min="4066" max="4066" width="12.5703125" style="7" bestFit="1" customWidth="1"/>
    <col min="4067" max="4306" width="11" style="7"/>
    <col min="4307" max="4307" width="8.42578125" style="7" customWidth="1"/>
    <col min="4308" max="4308" width="52.140625" style="7" customWidth="1"/>
    <col min="4309" max="4309" width="16.85546875" style="7" customWidth="1"/>
    <col min="4310" max="4310" width="6.42578125" style="7" customWidth="1"/>
    <col min="4311" max="4311" width="17.85546875" style="7" customWidth="1"/>
    <col min="4312" max="4312" width="20.140625" style="7" customWidth="1"/>
    <col min="4313" max="4319" width="0" style="7" hidden="1" customWidth="1"/>
    <col min="4320" max="4320" width="24.7109375" style="7" customWidth="1"/>
    <col min="4321" max="4321" width="17.85546875" style="7" customWidth="1"/>
    <col min="4322" max="4322" width="12.5703125" style="7" bestFit="1" customWidth="1"/>
    <col min="4323" max="4562" width="11" style="7"/>
    <col min="4563" max="4563" width="8.42578125" style="7" customWidth="1"/>
    <col min="4564" max="4564" width="52.140625" style="7" customWidth="1"/>
    <col min="4565" max="4565" width="16.85546875" style="7" customWidth="1"/>
    <col min="4566" max="4566" width="6.42578125" style="7" customWidth="1"/>
    <col min="4567" max="4567" width="17.85546875" style="7" customWidth="1"/>
    <col min="4568" max="4568" width="20.140625" style="7" customWidth="1"/>
    <col min="4569" max="4575" width="0" style="7" hidden="1" customWidth="1"/>
    <col min="4576" max="4576" width="24.7109375" style="7" customWidth="1"/>
    <col min="4577" max="4577" width="17.85546875" style="7" customWidth="1"/>
    <col min="4578" max="4578" width="12.5703125" style="7" bestFit="1" customWidth="1"/>
    <col min="4579" max="4818" width="11" style="7"/>
    <col min="4819" max="4819" width="8.42578125" style="7" customWidth="1"/>
    <col min="4820" max="4820" width="52.140625" style="7" customWidth="1"/>
    <col min="4821" max="4821" width="16.85546875" style="7" customWidth="1"/>
    <col min="4822" max="4822" width="6.42578125" style="7" customWidth="1"/>
    <col min="4823" max="4823" width="17.85546875" style="7" customWidth="1"/>
    <col min="4824" max="4824" width="20.140625" style="7" customWidth="1"/>
    <col min="4825" max="4831" width="0" style="7" hidden="1" customWidth="1"/>
    <col min="4832" max="4832" width="24.7109375" style="7" customWidth="1"/>
    <col min="4833" max="4833" width="17.85546875" style="7" customWidth="1"/>
    <col min="4834" max="4834" width="12.5703125" style="7" bestFit="1" customWidth="1"/>
    <col min="4835" max="5074" width="11" style="7"/>
    <col min="5075" max="5075" width="8.42578125" style="7" customWidth="1"/>
    <col min="5076" max="5076" width="52.140625" style="7" customWidth="1"/>
    <col min="5077" max="5077" width="16.85546875" style="7" customWidth="1"/>
    <col min="5078" max="5078" width="6.42578125" style="7" customWidth="1"/>
    <col min="5079" max="5079" width="17.85546875" style="7" customWidth="1"/>
    <col min="5080" max="5080" width="20.140625" style="7" customWidth="1"/>
    <col min="5081" max="5087" width="0" style="7" hidden="1" customWidth="1"/>
    <col min="5088" max="5088" width="24.7109375" style="7" customWidth="1"/>
    <col min="5089" max="5089" width="17.85546875" style="7" customWidth="1"/>
    <col min="5090" max="5090" width="12.5703125" style="7" bestFit="1" customWidth="1"/>
    <col min="5091" max="5330" width="11" style="7"/>
    <col min="5331" max="5331" width="8.42578125" style="7" customWidth="1"/>
    <col min="5332" max="5332" width="52.140625" style="7" customWidth="1"/>
    <col min="5333" max="5333" width="16.85546875" style="7" customWidth="1"/>
    <col min="5334" max="5334" width="6.42578125" style="7" customWidth="1"/>
    <col min="5335" max="5335" width="17.85546875" style="7" customWidth="1"/>
    <col min="5336" max="5336" width="20.140625" style="7" customWidth="1"/>
    <col min="5337" max="5343" width="0" style="7" hidden="1" customWidth="1"/>
    <col min="5344" max="5344" width="24.7109375" style="7" customWidth="1"/>
    <col min="5345" max="5345" width="17.85546875" style="7" customWidth="1"/>
    <col min="5346" max="5346" width="12.5703125" style="7" bestFit="1" customWidth="1"/>
    <col min="5347" max="5586" width="11" style="7"/>
    <col min="5587" max="5587" width="8.42578125" style="7" customWidth="1"/>
    <col min="5588" max="5588" width="52.140625" style="7" customWidth="1"/>
    <col min="5589" max="5589" width="16.85546875" style="7" customWidth="1"/>
    <col min="5590" max="5590" width="6.42578125" style="7" customWidth="1"/>
    <col min="5591" max="5591" width="17.85546875" style="7" customWidth="1"/>
    <col min="5592" max="5592" width="20.140625" style="7" customWidth="1"/>
    <col min="5593" max="5599" width="0" style="7" hidden="1" customWidth="1"/>
    <col min="5600" max="5600" width="24.7109375" style="7" customWidth="1"/>
    <col min="5601" max="5601" width="17.85546875" style="7" customWidth="1"/>
    <col min="5602" max="5602" width="12.5703125" style="7" bestFit="1" customWidth="1"/>
    <col min="5603" max="5842" width="11" style="7"/>
    <col min="5843" max="5843" width="8.42578125" style="7" customWidth="1"/>
    <col min="5844" max="5844" width="52.140625" style="7" customWidth="1"/>
    <col min="5845" max="5845" width="16.85546875" style="7" customWidth="1"/>
    <col min="5846" max="5846" width="6.42578125" style="7" customWidth="1"/>
    <col min="5847" max="5847" width="17.85546875" style="7" customWidth="1"/>
    <col min="5848" max="5848" width="20.140625" style="7" customWidth="1"/>
    <col min="5849" max="5855" width="0" style="7" hidden="1" customWidth="1"/>
    <col min="5856" max="5856" width="24.7109375" style="7" customWidth="1"/>
    <col min="5857" max="5857" width="17.85546875" style="7" customWidth="1"/>
    <col min="5858" max="5858" width="12.5703125" style="7" bestFit="1" customWidth="1"/>
    <col min="5859" max="6098" width="11" style="7"/>
    <col min="6099" max="6099" width="8.42578125" style="7" customWidth="1"/>
    <col min="6100" max="6100" width="52.140625" style="7" customWidth="1"/>
    <col min="6101" max="6101" width="16.85546875" style="7" customWidth="1"/>
    <col min="6102" max="6102" width="6.42578125" style="7" customWidth="1"/>
    <col min="6103" max="6103" width="17.85546875" style="7" customWidth="1"/>
    <col min="6104" max="6104" width="20.140625" style="7" customWidth="1"/>
    <col min="6105" max="6111" width="0" style="7" hidden="1" customWidth="1"/>
    <col min="6112" max="6112" width="24.7109375" style="7" customWidth="1"/>
    <col min="6113" max="6113" width="17.85546875" style="7" customWidth="1"/>
    <col min="6114" max="6114" width="12.5703125" style="7" bestFit="1" customWidth="1"/>
    <col min="6115" max="6354" width="11" style="7"/>
    <col min="6355" max="6355" width="8.42578125" style="7" customWidth="1"/>
    <col min="6356" max="6356" width="52.140625" style="7" customWidth="1"/>
    <col min="6357" max="6357" width="16.85546875" style="7" customWidth="1"/>
    <col min="6358" max="6358" width="6.42578125" style="7" customWidth="1"/>
    <col min="6359" max="6359" width="17.85546875" style="7" customWidth="1"/>
    <col min="6360" max="6360" width="20.140625" style="7" customWidth="1"/>
    <col min="6361" max="6367" width="0" style="7" hidden="1" customWidth="1"/>
    <col min="6368" max="6368" width="24.7109375" style="7" customWidth="1"/>
    <col min="6369" max="6369" width="17.85546875" style="7" customWidth="1"/>
    <col min="6370" max="6370" width="12.5703125" style="7" bestFit="1" customWidth="1"/>
    <col min="6371" max="6610" width="11" style="7"/>
    <col min="6611" max="6611" width="8.42578125" style="7" customWidth="1"/>
    <col min="6612" max="6612" width="52.140625" style="7" customWidth="1"/>
    <col min="6613" max="6613" width="16.85546875" style="7" customWidth="1"/>
    <col min="6614" max="6614" width="6.42578125" style="7" customWidth="1"/>
    <col min="6615" max="6615" width="17.85546875" style="7" customWidth="1"/>
    <col min="6616" max="6616" width="20.140625" style="7" customWidth="1"/>
    <col min="6617" max="6623" width="0" style="7" hidden="1" customWidth="1"/>
    <col min="6624" max="6624" width="24.7109375" style="7" customWidth="1"/>
    <col min="6625" max="6625" width="17.85546875" style="7" customWidth="1"/>
    <col min="6626" max="6626" width="12.5703125" style="7" bestFit="1" customWidth="1"/>
    <col min="6627" max="6866" width="11" style="7"/>
    <col min="6867" max="6867" width="8.42578125" style="7" customWidth="1"/>
    <col min="6868" max="6868" width="52.140625" style="7" customWidth="1"/>
    <col min="6869" max="6869" width="16.85546875" style="7" customWidth="1"/>
    <col min="6870" max="6870" width="6.42578125" style="7" customWidth="1"/>
    <col min="6871" max="6871" width="17.85546875" style="7" customWidth="1"/>
    <col min="6872" max="6872" width="20.140625" style="7" customWidth="1"/>
    <col min="6873" max="6879" width="0" style="7" hidden="1" customWidth="1"/>
    <col min="6880" max="6880" width="24.7109375" style="7" customWidth="1"/>
    <col min="6881" max="6881" width="17.85546875" style="7" customWidth="1"/>
    <col min="6882" max="6882" width="12.5703125" style="7" bestFit="1" customWidth="1"/>
    <col min="6883" max="7122" width="11" style="7"/>
    <col min="7123" max="7123" width="8.42578125" style="7" customWidth="1"/>
    <col min="7124" max="7124" width="52.140625" style="7" customWidth="1"/>
    <col min="7125" max="7125" width="16.85546875" style="7" customWidth="1"/>
    <col min="7126" max="7126" width="6.42578125" style="7" customWidth="1"/>
    <col min="7127" max="7127" width="17.85546875" style="7" customWidth="1"/>
    <col min="7128" max="7128" width="20.140625" style="7" customWidth="1"/>
    <col min="7129" max="7135" width="0" style="7" hidden="1" customWidth="1"/>
    <col min="7136" max="7136" width="24.7109375" style="7" customWidth="1"/>
    <col min="7137" max="7137" width="17.85546875" style="7" customWidth="1"/>
    <col min="7138" max="7138" width="12.5703125" style="7" bestFit="1" customWidth="1"/>
    <col min="7139" max="7378" width="11" style="7"/>
    <col min="7379" max="7379" width="8.42578125" style="7" customWidth="1"/>
    <col min="7380" max="7380" width="52.140625" style="7" customWidth="1"/>
    <col min="7381" max="7381" width="16.85546875" style="7" customWidth="1"/>
    <col min="7382" max="7382" width="6.42578125" style="7" customWidth="1"/>
    <col min="7383" max="7383" width="17.85546875" style="7" customWidth="1"/>
    <col min="7384" max="7384" width="20.140625" style="7" customWidth="1"/>
    <col min="7385" max="7391" width="0" style="7" hidden="1" customWidth="1"/>
    <col min="7392" max="7392" width="24.7109375" style="7" customWidth="1"/>
    <col min="7393" max="7393" width="17.85546875" style="7" customWidth="1"/>
    <col min="7394" max="7394" width="12.5703125" style="7" bestFit="1" customWidth="1"/>
    <col min="7395" max="7634" width="11" style="7"/>
    <col min="7635" max="7635" width="8.42578125" style="7" customWidth="1"/>
    <col min="7636" max="7636" width="52.140625" style="7" customWidth="1"/>
    <col min="7637" max="7637" width="16.85546875" style="7" customWidth="1"/>
    <col min="7638" max="7638" width="6.42578125" style="7" customWidth="1"/>
    <col min="7639" max="7639" width="17.85546875" style="7" customWidth="1"/>
    <col min="7640" max="7640" width="20.140625" style="7" customWidth="1"/>
    <col min="7641" max="7647" width="0" style="7" hidden="1" customWidth="1"/>
    <col min="7648" max="7648" width="24.7109375" style="7" customWidth="1"/>
    <col min="7649" max="7649" width="17.85546875" style="7" customWidth="1"/>
    <col min="7650" max="7650" width="12.5703125" style="7" bestFit="1" customWidth="1"/>
    <col min="7651" max="7890" width="11" style="7"/>
    <col min="7891" max="7891" width="8.42578125" style="7" customWidth="1"/>
    <col min="7892" max="7892" width="52.140625" style="7" customWidth="1"/>
    <col min="7893" max="7893" width="16.85546875" style="7" customWidth="1"/>
    <col min="7894" max="7894" width="6.42578125" style="7" customWidth="1"/>
    <col min="7895" max="7895" width="17.85546875" style="7" customWidth="1"/>
    <col min="7896" max="7896" width="20.140625" style="7" customWidth="1"/>
    <col min="7897" max="7903" width="0" style="7" hidden="1" customWidth="1"/>
    <col min="7904" max="7904" width="24.7109375" style="7" customWidth="1"/>
    <col min="7905" max="7905" width="17.85546875" style="7" customWidth="1"/>
    <col min="7906" max="7906" width="12.5703125" style="7" bestFit="1" customWidth="1"/>
    <col min="7907" max="8146" width="11" style="7"/>
    <col min="8147" max="8147" width="8.42578125" style="7" customWidth="1"/>
    <col min="8148" max="8148" width="52.140625" style="7" customWidth="1"/>
    <col min="8149" max="8149" width="16.85546875" style="7" customWidth="1"/>
    <col min="8150" max="8150" width="6.42578125" style="7" customWidth="1"/>
    <col min="8151" max="8151" width="17.85546875" style="7" customWidth="1"/>
    <col min="8152" max="8152" width="20.140625" style="7" customWidth="1"/>
    <col min="8153" max="8159" width="0" style="7" hidden="1" customWidth="1"/>
    <col min="8160" max="8160" width="24.7109375" style="7" customWidth="1"/>
    <col min="8161" max="8161" width="17.85546875" style="7" customWidth="1"/>
    <col min="8162" max="8162" width="12.5703125" style="7" bestFit="1" customWidth="1"/>
    <col min="8163" max="8402" width="11" style="7"/>
    <col min="8403" max="8403" width="8.42578125" style="7" customWidth="1"/>
    <col min="8404" max="8404" width="52.140625" style="7" customWidth="1"/>
    <col min="8405" max="8405" width="16.85546875" style="7" customWidth="1"/>
    <col min="8406" max="8406" width="6.42578125" style="7" customWidth="1"/>
    <col min="8407" max="8407" width="17.85546875" style="7" customWidth="1"/>
    <col min="8408" max="8408" width="20.140625" style="7" customWidth="1"/>
    <col min="8409" max="8415" width="0" style="7" hidden="1" customWidth="1"/>
    <col min="8416" max="8416" width="24.7109375" style="7" customWidth="1"/>
    <col min="8417" max="8417" width="17.85546875" style="7" customWidth="1"/>
    <col min="8418" max="8418" width="12.5703125" style="7" bestFit="1" customWidth="1"/>
    <col min="8419" max="8658" width="11" style="7"/>
    <col min="8659" max="8659" width="8.42578125" style="7" customWidth="1"/>
    <col min="8660" max="8660" width="52.140625" style="7" customWidth="1"/>
    <col min="8661" max="8661" width="16.85546875" style="7" customWidth="1"/>
    <col min="8662" max="8662" width="6.42578125" style="7" customWidth="1"/>
    <col min="8663" max="8663" width="17.85546875" style="7" customWidth="1"/>
    <col min="8664" max="8664" width="20.140625" style="7" customWidth="1"/>
    <col min="8665" max="8671" width="0" style="7" hidden="1" customWidth="1"/>
    <col min="8672" max="8672" width="24.7109375" style="7" customWidth="1"/>
    <col min="8673" max="8673" width="17.85546875" style="7" customWidth="1"/>
    <col min="8674" max="8674" width="12.5703125" style="7" bestFit="1" customWidth="1"/>
    <col min="8675" max="8914" width="11" style="7"/>
    <col min="8915" max="8915" width="8.42578125" style="7" customWidth="1"/>
    <col min="8916" max="8916" width="52.140625" style="7" customWidth="1"/>
    <col min="8917" max="8917" width="16.85546875" style="7" customWidth="1"/>
    <col min="8918" max="8918" width="6.42578125" style="7" customWidth="1"/>
    <col min="8919" max="8919" width="17.85546875" style="7" customWidth="1"/>
    <col min="8920" max="8920" width="20.140625" style="7" customWidth="1"/>
    <col min="8921" max="8927" width="0" style="7" hidden="1" customWidth="1"/>
    <col min="8928" max="8928" width="24.7109375" style="7" customWidth="1"/>
    <col min="8929" max="8929" width="17.85546875" style="7" customWidth="1"/>
    <col min="8930" max="8930" width="12.5703125" style="7" bestFit="1" customWidth="1"/>
    <col min="8931" max="9170" width="11" style="7"/>
    <col min="9171" max="9171" width="8.42578125" style="7" customWidth="1"/>
    <col min="9172" max="9172" width="52.140625" style="7" customWidth="1"/>
    <col min="9173" max="9173" width="16.85546875" style="7" customWidth="1"/>
    <col min="9174" max="9174" width="6.42578125" style="7" customWidth="1"/>
    <col min="9175" max="9175" width="17.85546875" style="7" customWidth="1"/>
    <col min="9176" max="9176" width="20.140625" style="7" customWidth="1"/>
    <col min="9177" max="9183" width="0" style="7" hidden="1" customWidth="1"/>
    <col min="9184" max="9184" width="24.7109375" style="7" customWidth="1"/>
    <col min="9185" max="9185" width="17.85546875" style="7" customWidth="1"/>
    <col min="9186" max="9186" width="12.5703125" style="7" bestFit="1" customWidth="1"/>
    <col min="9187" max="9426" width="11" style="7"/>
    <col min="9427" max="9427" width="8.42578125" style="7" customWidth="1"/>
    <col min="9428" max="9428" width="52.140625" style="7" customWidth="1"/>
    <col min="9429" max="9429" width="16.85546875" style="7" customWidth="1"/>
    <col min="9430" max="9430" width="6.42578125" style="7" customWidth="1"/>
    <col min="9431" max="9431" width="17.85546875" style="7" customWidth="1"/>
    <col min="9432" max="9432" width="20.140625" style="7" customWidth="1"/>
    <col min="9433" max="9439" width="0" style="7" hidden="1" customWidth="1"/>
    <col min="9440" max="9440" width="24.7109375" style="7" customWidth="1"/>
    <col min="9441" max="9441" width="17.85546875" style="7" customWidth="1"/>
    <col min="9442" max="9442" width="12.5703125" style="7" bestFit="1" customWidth="1"/>
    <col min="9443" max="9682" width="11" style="7"/>
    <col min="9683" max="9683" width="8.42578125" style="7" customWidth="1"/>
    <col min="9684" max="9684" width="52.140625" style="7" customWidth="1"/>
    <col min="9685" max="9685" width="16.85546875" style="7" customWidth="1"/>
    <col min="9686" max="9686" width="6.42578125" style="7" customWidth="1"/>
    <col min="9687" max="9687" width="17.85546875" style="7" customWidth="1"/>
    <col min="9688" max="9688" width="20.140625" style="7" customWidth="1"/>
    <col min="9689" max="9695" width="0" style="7" hidden="1" customWidth="1"/>
    <col min="9696" max="9696" width="24.7109375" style="7" customWidth="1"/>
    <col min="9697" max="9697" width="17.85546875" style="7" customWidth="1"/>
    <col min="9698" max="9698" width="12.5703125" style="7" bestFit="1" customWidth="1"/>
    <col min="9699" max="9938" width="11" style="7"/>
    <col min="9939" max="9939" width="8.42578125" style="7" customWidth="1"/>
    <col min="9940" max="9940" width="52.140625" style="7" customWidth="1"/>
    <col min="9941" max="9941" width="16.85546875" style="7" customWidth="1"/>
    <col min="9942" max="9942" width="6.42578125" style="7" customWidth="1"/>
    <col min="9943" max="9943" width="17.85546875" style="7" customWidth="1"/>
    <col min="9944" max="9944" width="20.140625" style="7" customWidth="1"/>
    <col min="9945" max="9951" width="0" style="7" hidden="1" customWidth="1"/>
    <col min="9952" max="9952" width="24.7109375" style="7" customWidth="1"/>
    <col min="9953" max="9953" width="17.85546875" style="7" customWidth="1"/>
    <col min="9954" max="9954" width="12.5703125" style="7" bestFit="1" customWidth="1"/>
    <col min="9955" max="10194" width="11" style="7"/>
    <col min="10195" max="10195" width="8.42578125" style="7" customWidth="1"/>
    <col min="10196" max="10196" width="52.140625" style="7" customWidth="1"/>
    <col min="10197" max="10197" width="16.85546875" style="7" customWidth="1"/>
    <col min="10198" max="10198" width="6.42578125" style="7" customWidth="1"/>
    <col min="10199" max="10199" width="17.85546875" style="7" customWidth="1"/>
    <col min="10200" max="10200" width="20.140625" style="7" customWidth="1"/>
    <col min="10201" max="10207" width="0" style="7" hidden="1" customWidth="1"/>
    <col min="10208" max="10208" width="24.7109375" style="7" customWidth="1"/>
    <col min="10209" max="10209" width="17.85546875" style="7" customWidth="1"/>
    <col min="10210" max="10210" width="12.5703125" style="7" bestFit="1" customWidth="1"/>
    <col min="10211" max="10450" width="11" style="7"/>
    <col min="10451" max="10451" width="8.42578125" style="7" customWidth="1"/>
    <col min="10452" max="10452" width="52.140625" style="7" customWidth="1"/>
    <col min="10453" max="10453" width="16.85546875" style="7" customWidth="1"/>
    <col min="10454" max="10454" width="6.42578125" style="7" customWidth="1"/>
    <col min="10455" max="10455" width="17.85546875" style="7" customWidth="1"/>
    <col min="10456" max="10456" width="20.140625" style="7" customWidth="1"/>
    <col min="10457" max="10463" width="0" style="7" hidden="1" customWidth="1"/>
    <col min="10464" max="10464" width="24.7109375" style="7" customWidth="1"/>
    <col min="10465" max="10465" width="17.85546875" style="7" customWidth="1"/>
    <col min="10466" max="10466" width="12.5703125" style="7" bestFit="1" customWidth="1"/>
    <col min="10467" max="10706" width="11" style="7"/>
    <col min="10707" max="10707" width="8.42578125" style="7" customWidth="1"/>
    <col min="10708" max="10708" width="52.140625" style="7" customWidth="1"/>
    <col min="10709" max="10709" width="16.85546875" style="7" customWidth="1"/>
    <col min="10710" max="10710" width="6.42578125" style="7" customWidth="1"/>
    <col min="10711" max="10711" width="17.85546875" style="7" customWidth="1"/>
    <col min="10712" max="10712" width="20.140625" style="7" customWidth="1"/>
    <col min="10713" max="10719" width="0" style="7" hidden="1" customWidth="1"/>
    <col min="10720" max="10720" width="24.7109375" style="7" customWidth="1"/>
    <col min="10721" max="10721" width="17.85546875" style="7" customWidth="1"/>
    <col min="10722" max="10722" width="12.5703125" style="7" bestFit="1" customWidth="1"/>
    <col min="10723" max="10962" width="11" style="7"/>
    <col min="10963" max="10963" width="8.42578125" style="7" customWidth="1"/>
    <col min="10964" max="10964" width="52.140625" style="7" customWidth="1"/>
    <col min="10965" max="10965" width="16.85546875" style="7" customWidth="1"/>
    <col min="10966" max="10966" width="6.42578125" style="7" customWidth="1"/>
    <col min="10967" max="10967" width="17.85546875" style="7" customWidth="1"/>
    <col min="10968" max="10968" width="20.140625" style="7" customWidth="1"/>
    <col min="10969" max="10975" width="0" style="7" hidden="1" customWidth="1"/>
    <col min="10976" max="10976" width="24.7109375" style="7" customWidth="1"/>
    <col min="10977" max="10977" width="17.85546875" style="7" customWidth="1"/>
    <col min="10978" max="10978" width="12.5703125" style="7" bestFit="1" customWidth="1"/>
    <col min="10979" max="11218" width="11" style="7"/>
    <col min="11219" max="11219" width="8.42578125" style="7" customWidth="1"/>
    <col min="11220" max="11220" width="52.140625" style="7" customWidth="1"/>
    <col min="11221" max="11221" width="16.85546875" style="7" customWidth="1"/>
    <col min="11222" max="11222" width="6.42578125" style="7" customWidth="1"/>
    <col min="11223" max="11223" width="17.85546875" style="7" customWidth="1"/>
    <col min="11224" max="11224" width="20.140625" style="7" customWidth="1"/>
    <col min="11225" max="11231" width="0" style="7" hidden="1" customWidth="1"/>
    <col min="11232" max="11232" width="24.7109375" style="7" customWidth="1"/>
    <col min="11233" max="11233" width="17.85546875" style="7" customWidth="1"/>
    <col min="11234" max="11234" width="12.5703125" style="7" bestFit="1" customWidth="1"/>
    <col min="11235" max="11474" width="11" style="7"/>
    <col min="11475" max="11475" width="8.42578125" style="7" customWidth="1"/>
    <col min="11476" max="11476" width="52.140625" style="7" customWidth="1"/>
    <col min="11477" max="11477" width="16.85546875" style="7" customWidth="1"/>
    <col min="11478" max="11478" width="6.42578125" style="7" customWidth="1"/>
    <col min="11479" max="11479" width="17.85546875" style="7" customWidth="1"/>
    <col min="11480" max="11480" width="20.140625" style="7" customWidth="1"/>
    <col min="11481" max="11487" width="0" style="7" hidden="1" customWidth="1"/>
    <col min="11488" max="11488" width="24.7109375" style="7" customWidth="1"/>
    <col min="11489" max="11489" width="17.85546875" style="7" customWidth="1"/>
    <col min="11490" max="11490" width="12.5703125" style="7" bestFit="1" customWidth="1"/>
    <col min="11491" max="11730" width="11" style="7"/>
    <col min="11731" max="11731" width="8.42578125" style="7" customWidth="1"/>
    <col min="11732" max="11732" width="52.140625" style="7" customWidth="1"/>
    <col min="11733" max="11733" width="16.85546875" style="7" customWidth="1"/>
    <col min="11734" max="11734" width="6.42578125" style="7" customWidth="1"/>
    <col min="11735" max="11735" width="17.85546875" style="7" customWidth="1"/>
    <col min="11736" max="11736" width="20.140625" style="7" customWidth="1"/>
    <col min="11737" max="11743" width="0" style="7" hidden="1" customWidth="1"/>
    <col min="11744" max="11744" width="24.7109375" style="7" customWidth="1"/>
    <col min="11745" max="11745" width="17.85546875" style="7" customWidth="1"/>
    <col min="11746" max="11746" width="12.5703125" style="7" bestFit="1" customWidth="1"/>
    <col min="11747" max="11986" width="11" style="7"/>
    <col min="11987" max="11987" width="8.42578125" style="7" customWidth="1"/>
    <col min="11988" max="11988" width="52.140625" style="7" customWidth="1"/>
    <col min="11989" max="11989" width="16.85546875" style="7" customWidth="1"/>
    <col min="11990" max="11990" width="6.42578125" style="7" customWidth="1"/>
    <col min="11991" max="11991" width="17.85546875" style="7" customWidth="1"/>
    <col min="11992" max="11992" width="20.140625" style="7" customWidth="1"/>
    <col min="11993" max="11999" width="0" style="7" hidden="1" customWidth="1"/>
    <col min="12000" max="12000" width="24.7109375" style="7" customWidth="1"/>
    <col min="12001" max="12001" width="17.85546875" style="7" customWidth="1"/>
    <col min="12002" max="12002" width="12.5703125" style="7" bestFit="1" customWidth="1"/>
    <col min="12003" max="12242" width="11" style="7"/>
    <col min="12243" max="12243" width="8.42578125" style="7" customWidth="1"/>
    <col min="12244" max="12244" width="52.140625" style="7" customWidth="1"/>
    <col min="12245" max="12245" width="16.85546875" style="7" customWidth="1"/>
    <col min="12246" max="12246" width="6.42578125" style="7" customWidth="1"/>
    <col min="12247" max="12247" width="17.85546875" style="7" customWidth="1"/>
    <col min="12248" max="12248" width="20.140625" style="7" customWidth="1"/>
    <col min="12249" max="12255" width="0" style="7" hidden="1" customWidth="1"/>
    <col min="12256" max="12256" width="24.7109375" style="7" customWidth="1"/>
    <col min="12257" max="12257" width="17.85546875" style="7" customWidth="1"/>
    <col min="12258" max="12258" width="12.5703125" style="7" bestFit="1" customWidth="1"/>
    <col min="12259" max="12498" width="11" style="7"/>
    <col min="12499" max="12499" width="8.42578125" style="7" customWidth="1"/>
    <col min="12500" max="12500" width="52.140625" style="7" customWidth="1"/>
    <col min="12501" max="12501" width="16.85546875" style="7" customWidth="1"/>
    <col min="12502" max="12502" width="6.42578125" style="7" customWidth="1"/>
    <col min="12503" max="12503" width="17.85546875" style="7" customWidth="1"/>
    <col min="12504" max="12504" width="20.140625" style="7" customWidth="1"/>
    <col min="12505" max="12511" width="0" style="7" hidden="1" customWidth="1"/>
    <col min="12512" max="12512" width="24.7109375" style="7" customWidth="1"/>
    <col min="12513" max="12513" width="17.85546875" style="7" customWidth="1"/>
    <col min="12514" max="12514" width="12.5703125" style="7" bestFit="1" customWidth="1"/>
    <col min="12515" max="12754" width="11" style="7"/>
    <col min="12755" max="12755" width="8.42578125" style="7" customWidth="1"/>
    <col min="12756" max="12756" width="52.140625" style="7" customWidth="1"/>
    <col min="12757" max="12757" width="16.85546875" style="7" customWidth="1"/>
    <col min="12758" max="12758" width="6.42578125" style="7" customWidth="1"/>
    <col min="12759" max="12759" width="17.85546875" style="7" customWidth="1"/>
    <col min="12760" max="12760" width="20.140625" style="7" customWidth="1"/>
    <col min="12761" max="12767" width="0" style="7" hidden="1" customWidth="1"/>
    <col min="12768" max="12768" width="24.7109375" style="7" customWidth="1"/>
    <col min="12769" max="12769" width="17.85546875" style="7" customWidth="1"/>
    <col min="12770" max="12770" width="12.5703125" style="7" bestFit="1" customWidth="1"/>
    <col min="12771" max="13010" width="11" style="7"/>
    <col min="13011" max="13011" width="8.42578125" style="7" customWidth="1"/>
    <col min="13012" max="13012" width="52.140625" style="7" customWidth="1"/>
    <col min="13013" max="13013" width="16.85546875" style="7" customWidth="1"/>
    <col min="13014" max="13014" width="6.42578125" style="7" customWidth="1"/>
    <col min="13015" max="13015" width="17.85546875" style="7" customWidth="1"/>
    <col min="13016" max="13016" width="20.140625" style="7" customWidth="1"/>
    <col min="13017" max="13023" width="0" style="7" hidden="1" customWidth="1"/>
    <col min="13024" max="13024" width="24.7109375" style="7" customWidth="1"/>
    <col min="13025" max="13025" width="17.85546875" style="7" customWidth="1"/>
    <col min="13026" max="13026" width="12.5703125" style="7" bestFit="1" customWidth="1"/>
    <col min="13027" max="13266" width="11" style="7"/>
    <col min="13267" max="13267" width="8.42578125" style="7" customWidth="1"/>
    <col min="13268" max="13268" width="52.140625" style="7" customWidth="1"/>
    <col min="13269" max="13269" width="16.85546875" style="7" customWidth="1"/>
    <col min="13270" max="13270" width="6.42578125" style="7" customWidth="1"/>
    <col min="13271" max="13271" width="17.85546875" style="7" customWidth="1"/>
    <col min="13272" max="13272" width="20.140625" style="7" customWidth="1"/>
    <col min="13273" max="13279" width="0" style="7" hidden="1" customWidth="1"/>
    <col min="13280" max="13280" width="24.7109375" style="7" customWidth="1"/>
    <col min="13281" max="13281" width="17.85546875" style="7" customWidth="1"/>
    <col min="13282" max="13282" width="12.5703125" style="7" bestFit="1" customWidth="1"/>
    <col min="13283" max="13522" width="11" style="7"/>
    <col min="13523" max="13523" width="8.42578125" style="7" customWidth="1"/>
    <col min="13524" max="13524" width="52.140625" style="7" customWidth="1"/>
    <col min="13525" max="13525" width="16.85546875" style="7" customWidth="1"/>
    <col min="13526" max="13526" width="6.42578125" style="7" customWidth="1"/>
    <col min="13527" max="13527" width="17.85546875" style="7" customWidth="1"/>
    <col min="13528" max="13528" width="20.140625" style="7" customWidth="1"/>
    <col min="13529" max="13535" width="0" style="7" hidden="1" customWidth="1"/>
    <col min="13536" max="13536" width="24.7109375" style="7" customWidth="1"/>
    <col min="13537" max="13537" width="17.85546875" style="7" customWidth="1"/>
    <col min="13538" max="13538" width="12.5703125" style="7" bestFit="1" customWidth="1"/>
    <col min="13539" max="13778" width="11" style="7"/>
    <col min="13779" max="13779" width="8.42578125" style="7" customWidth="1"/>
    <col min="13780" max="13780" width="52.140625" style="7" customWidth="1"/>
    <col min="13781" max="13781" width="16.85546875" style="7" customWidth="1"/>
    <col min="13782" max="13782" width="6.42578125" style="7" customWidth="1"/>
    <col min="13783" max="13783" width="17.85546875" style="7" customWidth="1"/>
    <col min="13784" max="13784" width="20.140625" style="7" customWidth="1"/>
    <col min="13785" max="13791" width="0" style="7" hidden="1" customWidth="1"/>
    <col min="13792" max="13792" width="24.7109375" style="7" customWidth="1"/>
    <col min="13793" max="13793" width="17.85546875" style="7" customWidth="1"/>
    <col min="13794" max="13794" width="12.5703125" style="7" bestFit="1" customWidth="1"/>
    <col min="13795" max="14034" width="11" style="7"/>
    <col min="14035" max="14035" width="8.42578125" style="7" customWidth="1"/>
    <col min="14036" max="14036" width="52.140625" style="7" customWidth="1"/>
    <col min="14037" max="14037" width="16.85546875" style="7" customWidth="1"/>
    <col min="14038" max="14038" width="6.42578125" style="7" customWidth="1"/>
    <col min="14039" max="14039" width="17.85546875" style="7" customWidth="1"/>
    <col min="14040" max="14040" width="20.140625" style="7" customWidth="1"/>
    <col min="14041" max="14047" width="0" style="7" hidden="1" customWidth="1"/>
    <col min="14048" max="14048" width="24.7109375" style="7" customWidth="1"/>
    <col min="14049" max="14049" width="17.85546875" style="7" customWidth="1"/>
    <col min="14050" max="14050" width="12.5703125" style="7" bestFit="1" customWidth="1"/>
    <col min="14051" max="14290" width="11" style="7"/>
    <col min="14291" max="14291" width="8.42578125" style="7" customWidth="1"/>
    <col min="14292" max="14292" width="52.140625" style="7" customWidth="1"/>
    <col min="14293" max="14293" width="16.85546875" style="7" customWidth="1"/>
    <col min="14294" max="14294" width="6.42578125" style="7" customWidth="1"/>
    <col min="14295" max="14295" width="17.85546875" style="7" customWidth="1"/>
    <col min="14296" max="14296" width="20.140625" style="7" customWidth="1"/>
    <col min="14297" max="14303" width="0" style="7" hidden="1" customWidth="1"/>
    <col min="14304" max="14304" width="24.7109375" style="7" customWidth="1"/>
    <col min="14305" max="14305" width="17.85546875" style="7" customWidth="1"/>
    <col min="14306" max="14306" width="12.5703125" style="7" bestFit="1" customWidth="1"/>
    <col min="14307" max="14546" width="11" style="7"/>
    <col min="14547" max="14547" width="8.42578125" style="7" customWidth="1"/>
    <col min="14548" max="14548" width="52.140625" style="7" customWidth="1"/>
    <col min="14549" max="14549" width="16.85546875" style="7" customWidth="1"/>
    <col min="14550" max="14550" width="6.42578125" style="7" customWidth="1"/>
    <col min="14551" max="14551" width="17.85546875" style="7" customWidth="1"/>
    <col min="14552" max="14552" width="20.140625" style="7" customWidth="1"/>
    <col min="14553" max="14559" width="0" style="7" hidden="1" customWidth="1"/>
    <col min="14560" max="14560" width="24.7109375" style="7" customWidth="1"/>
    <col min="14561" max="14561" width="17.85546875" style="7" customWidth="1"/>
    <col min="14562" max="14562" width="12.5703125" style="7" bestFit="1" customWidth="1"/>
    <col min="14563" max="14802" width="11" style="7"/>
    <col min="14803" max="14803" width="8.42578125" style="7" customWidth="1"/>
    <col min="14804" max="14804" width="52.140625" style="7" customWidth="1"/>
    <col min="14805" max="14805" width="16.85546875" style="7" customWidth="1"/>
    <col min="14806" max="14806" width="6.42578125" style="7" customWidth="1"/>
    <col min="14807" max="14807" width="17.85546875" style="7" customWidth="1"/>
    <col min="14808" max="14808" width="20.140625" style="7" customWidth="1"/>
    <col min="14809" max="14815" width="0" style="7" hidden="1" customWidth="1"/>
    <col min="14816" max="14816" width="24.7109375" style="7" customWidth="1"/>
    <col min="14817" max="14817" width="17.85546875" style="7" customWidth="1"/>
    <col min="14818" max="14818" width="12.5703125" style="7" bestFit="1" customWidth="1"/>
    <col min="14819" max="15058" width="11" style="7"/>
    <col min="15059" max="15059" width="8.42578125" style="7" customWidth="1"/>
    <col min="15060" max="15060" width="52.140625" style="7" customWidth="1"/>
    <col min="15061" max="15061" width="16.85546875" style="7" customWidth="1"/>
    <col min="15062" max="15062" width="6.42578125" style="7" customWidth="1"/>
    <col min="15063" max="15063" width="17.85546875" style="7" customWidth="1"/>
    <col min="15064" max="15064" width="20.140625" style="7" customWidth="1"/>
    <col min="15065" max="15071" width="0" style="7" hidden="1" customWidth="1"/>
    <col min="15072" max="15072" width="24.7109375" style="7" customWidth="1"/>
    <col min="15073" max="15073" width="17.85546875" style="7" customWidth="1"/>
    <col min="15074" max="15074" width="12.5703125" style="7" bestFit="1" customWidth="1"/>
    <col min="15075" max="15314" width="11" style="7"/>
    <col min="15315" max="15315" width="8.42578125" style="7" customWidth="1"/>
    <col min="15316" max="15316" width="52.140625" style="7" customWidth="1"/>
    <col min="15317" max="15317" width="16.85546875" style="7" customWidth="1"/>
    <col min="15318" max="15318" width="6.42578125" style="7" customWidth="1"/>
    <col min="15319" max="15319" width="17.85546875" style="7" customWidth="1"/>
    <col min="15320" max="15320" width="20.140625" style="7" customWidth="1"/>
    <col min="15321" max="15327" width="0" style="7" hidden="1" customWidth="1"/>
    <col min="15328" max="15328" width="24.7109375" style="7" customWidth="1"/>
    <col min="15329" max="15329" width="17.85546875" style="7" customWidth="1"/>
    <col min="15330" max="15330" width="12.5703125" style="7" bestFit="1" customWidth="1"/>
    <col min="15331" max="15570" width="11" style="7"/>
    <col min="15571" max="15571" width="8.42578125" style="7" customWidth="1"/>
    <col min="15572" max="15572" width="52.140625" style="7" customWidth="1"/>
    <col min="15573" max="15573" width="16.85546875" style="7" customWidth="1"/>
    <col min="15574" max="15574" width="6.42578125" style="7" customWidth="1"/>
    <col min="15575" max="15575" width="17.85546875" style="7" customWidth="1"/>
    <col min="15576" max="15576" width="20.140625" style="7" customWidth="1"/>
    <col min="15577" max="15583" width="0" style="7" hidden="1" customWidth="1"/>
    <col min="15584" max="15584" width="24.7109375" style="7" customWidth="1"/>
    <col min="15585" max="15585" width="17.85546875" style="7" customWidth="1"/>
    <col min="15586" max="15586" width="12.5703125" style="7" bestFit="1" customWidth="1"/>
    <col min="15587" max="15826" width="11" style="7"/>
    <col min="15827" max="15827" width="8.42578125" style="7" customWidth="1"/>
    <col min="15828" max="15828" width="52.140625" style="7" customWidth="1"/>
    <col min="15829" max="15829" width="16.85546875" style="7" customWidth="1"/>
    <col min="15830" max="15830" width="6.42578125" style="7" customWidth="1"/>
    <col min="15831" max="15831" width="17.85546875" style="7" customWidth="1"/>
    <col min="15832" max="15832" width="20.140625" style="7" customWidth="1"/>
    <col min="15833" max="15839" width="0" style="7" hidden="1" customWidth="1"/>
    <col min="15840" max="15840" width="24.7109375" style="7" customWidth="1"/>
    <col min="15841" max="15841" width="17.85546875" style="7" customWidth="1"/>
    <col min="15842" max="15842" width="12.5703125" style="7" bestFit="1" customWidth="1"/>
    <col min="15843" max="16082" width="11" style="7"/>
    <col min="16083" max="16083" width="8.42578125" style="7" customWidth="1"/>
    <col min="16084" max="16084" width="52.140625" style="7" customWidth="1"/>
    <col min="16085" max="16085" width="16.85546875" style="7" customWidth="1"/>
    <col min="16086" max="16086" width="6.42578125" style="7" customWidth="1"/>
    <col min="16087" max="16087" width="17.85546875" style="7" customWidth="1"/>
    <col min="16088" max="16088" width="20.140625" style="7" customWidth="1"/>
    <col min="16089" max="16095" width="0" style="7" hidden="1" customWidth="1"/>
    <col min="16096" max="16096" width="24.7109375" style="7" customWidth="1"/>
    <col min="16097" max="16097" width="17.85546875" style="7" customWidth="1"/>
    <col min="16098" max="16098" width="12.5703125" style="7" bestFit="1" customWidth="1"/>
    <col min="16099" max="16384" width="11" style="7"/>
  </cols>
  <sheetData>
    <row r="1" spans="1:7" s="3" customFormat="1" ht="18.75" hidden="1" customHeight="1" x14ac:dyDescent="0.25">
      <c r="A1" s="340" t="s">
        <v>31</v>
      </c>
      <c r="B1" s="340"/>
      <c r="C1" s="340"/>
      <c r="D1" s="340"/>
      <c r="E1" s="340"/>
      <c r="F1" s="340"/>
      <c r="G1" s="340"/>
    </row>
    <row r="2" spans="1:7" s="3" customFormat="1" ht="18.75" hidden="1" customHeight="1" x14ac:dyDescent="0.25">
      <c r="A2" s="340" t="s">
        <v>32</v>
      </c>
      <c r="B2" s="340"/>
      <c r="C2" s="340"/>
      <c r="D2" s="340"/>
      <c r="E2" s="340"/>
      <c r="F2" s="340"/>
      <c r="G2" s="340"/>
    </row>
    <row r="3" spans="1:7" s="3" customFormat="1" ht="18.75" hidden="1" customHeight="1" x14ac:dyDescent="0.25">
      <c r="A3" s="340" t="s">
        <v>1</v>
      </c>
      <c r="B3" s="340"/>
      <c r="C3" s="340"/>
      <c r="D3" s="340"/>
      <c r="E3" s="340"/>
      <c r="F3" s="340"/>
      <c r="G3" s="340"/>
    </row>
    <row r="4" spans="1:7" ht="9.75" hidden="1" customHeight="1" x14ac:dyDescent="0.25">
      <c r="A4" s="114"/>
      <c r="B4" s="115"/>
      <c r="C4" s="115"/>
      <c r="D4" s="116"/>
      <c r="E4" s="115"/>
      <c r="F4" s="115"/>
      <c r="G4" s="117"/>
    </row>
    <row r="5" spans="1:7" ht="19.5" hidden="1" customHeight="1" x14ac:dyDescent="0.25">
      <c r="A5" s="118" t="s">
        <v>323</v>
      </c>
      <c r="B5" s="115"/>
      <c r="C5" s="115"/>
      <c r="D5" s="116"/>
      <c r="E5" s="115"/>
      <c r="F5" s="115"/>
      <c r="G5" s="117"/>
    </row>
    <row r="6" spans="1:7" ht="19.5" hidden="1" customHeight="1" x14ac:dyDescent="0.25">
      <c r="A6" s="62"/>
      <c r="B6" s="4"/>
      <c r="C6" s="5"/>
      <c r="D6" s="5"/>
      <c r="E6" s="6"/>
      <c r="F6" s="5"/>
      <c r="G6" s="6"/>
    </row>
    <row r="7" spans="1:7" s="1" customFormat="1" ht="73.5" customHeight="1" x14ac:dyDescent="0.25">
      <c r="A7" s="341" t="s">
        <v>355</v>
      </c>
      <c r="B7" s="341"/>
      <c r="C7" s="341"/>
      <c r="D7" s="341"/>
      <c r="E7" s="341"/>
      <c r="F7" s="341"/>
      <c r="G7" s="341"/>
    </row>
    <row r="8" spans="1:7" s="1" customFormat="1" ht="14.25" customHeight="1" thickBot="1" x14ac:dyDescent="0.3">
      <c r="A8" s="342"/>
      <c r="B8" s="342"/>
      <c r="C8" s="342"/>
      <c r="D8" s="342"/>
      <c r="E8" s="342"/>
      <c r="F8" s="342"/>
      <c r="G8" s="342"/>
    </row>
    <row r="9" spans="1:7" s="3" customFormat="1" ht="41.25" customHeight="1" thickTop="1" thickBot="1" x14ac:dyDescent="0.3">
      <c r="A9" s="63" t="s">
        <v>2</v>
      </c>
      <c r="B9" s="64" t="s">
        <v>3</v>
      </c>
      <c r="C9" s="64" t="s">
        <v>4</v>
      </c>
      <c r="D9" s="64" t="s">
        <v>0</v>
      </c>
      <c r="E9" s="65" t="s">
        <v>6</v>
      </c>
      <c r="F9" s="66" t="s">
        <v>7</v>
      </c>
      <c r="G9" s="67" t="s">
        <v>8</v>
      </c>
    </row>
    <row r="10" spans="1:7" ht="21" customHeight="1" thickTop="1" x14ac:dyDescent="0.25">
      <c r="A10" s="25"/>
      <c r="B10" s="26"/>
      <c r="C10" s="127"/>
      <c r="D10" s="27"/>
      <c r="E10" s="28"/>
      <c r="F10" s="28"/>
      <c r="G10" s="29"/>
    </row>
    <row r="11" spans="1:7" ht="21" customHeight="1" x14ac:dyDescent="0.25">
      <c r="A11" s="107" t="s">
        <v>117</v>
      </c>
      <c r="B11" s="119" t="s">
        <v>321</v>
      </c>
      <c r="C11" s="128"/>
      <c r="D11" s="108"/>
      <c r="E11" s="120"/>
      <c r="F11" s="120"/>
      <c r="G11" s="121"/>
    </row>
    <row r="12" spans="1:7" ht="21" customHeight="1" x14ac:dyDescent="0.25">
      <c r="A12" s="107"/>
      <c r="B12" s="119"/>
      <c r="C12" s="128"/>
      <c r="D12" s="108"/>
      <c r="E12" s="120"/>
      <c r="F12" s="120"/>
      <c r="G12" s="121"/>
    </row>
    <row r="13" spans="1:7" ht="21" customHeight="1" x14ac:dyDescent="0.25">
      <c r="A13" s="124">
        <v>1</v>
      </c>
      <c r="B13" s="119" t="s">
        <v>115</v>
      </c>
      <c r="C13" s="128"/>
      <c r="D13" s="108"/>
      <c r="E13" s="120"/>
      <c r="F13" s="120"/>
      <c r="G13" s="121"/>
    </row>
    <row r="14" spans="1:7" ht="21" customHeight="1" x14ac:dyDescent="0.25">
      <c r="A14" s="125">
        <f t="shared" ref="A14:A15" si="0">+A13+0.1</f>
        <v>1.1000000000000001</v>
      </c>
      <c r="B14" s="122" t="s">
        <v>21</v>
      </c>
      <c r="C14" s="128">
        <v>747.53</v>
      </c>
      <c r="D14" s="108" t="s">
        <v>57</v>
      </c>
      <c r="E14" s="109"/>
      <c r="F14" s="31">
        <f t="shared" ref="F14:F15" si="1">+C14*E14</f>
        <v>0</v>
      </c>
      <c r="G14" s="121"/>
    </row>
    <row r="15" spans="1:7" ht="21" customHeight="1" x14ac:dyDescent="0.25">
      <c r="A15" s="125">
        <f t="shared" si="0"/>
        <v>1.2000000000000002</v>
      </c>
      <c r="B15" s="122" t="s">
        <v>116</v>
      </c>
      <c r="C15" s="128">
        <v>1</v>
      </c>
      <c r="D15" s="108" t="s">
        <v>52</v>
      </c>
      <c r="E15" s="109"/>
      <c r="F15" s="31">
        <f t="shared" si="1"/>
        <v>0</v>
      </c>
      <c r="G15" s="121">
        <f>SUM(F14:F15)</f>
        <v>0</v>
      </c>
    </row>
    <row r="16" spans="1:7" ht="21" customHeight="1" x14ac:dyDescent="0.25">
      <c r="A16" s="107"/>
      <c r="B16" s="119"/>
      <c r="C16" s="128"/>
      <c r="D16" s="108"/>
      <c r="E16" s="120"/>
      <c r="F16" s="120"/>
      <c r="G16" s="121"/>
    </row>
    <row r="17" spans="1:7" ht="21" customHeight="1" x14ac:dyDescent="0.25">
      <c r="A17" s="124">
        <v>2</v>
      </c>
      <c r="B17" s="119" t="s">
        <v>35</v>
      </c>
      <c r="C17" s="128"/>
      <c r="D17" s="108"/>
      <c r="E17" s="120"/>
      <c r="F17" s="120"/>
      <c r="G17" s="121"/>
    </row>
    <row r="18" spans="1:7" ht="21" customHeight="1" x14ac:dyDescent="0.25">
      <c r="A18" s="125">
        <f t="shared" ref="A18:A22" si="2">+A17+0.1</f>
        <v>2.1</v>
      </c>
      <c r="B18" s="34" t="s">
        <v>36</v>
      </c>
      <c r="C18" s="129">
        <v>2476.7075829999994</v>
      </c>
      <c r="D18" s="35" t="s">
        <v>5</v>
      </c>
      <c r="E18" s="36"/>
      <c r="F18" s="31">
        <f t="shared" ref="F18:F22" si="3">+C18*E18</f>
        <v>0</v>
      </c>
      <c r="G18" s="121"/>
    </row>
    <row r="19" spans="1:7" ht="21" customHeight="1" x14ac:dyDescent="0.25">
      <c r="A19" s="125">
        <f t="shared" si="2"/>
        <v>2.2000000000000002</v>
      </c>
      <c r="B19" s="34" t="s">
        <v>23</v>
      </c>
      <c r="C19" s="129">
        <v>118.59379</v>
      </c>
      <c r="D19" s="35" t="s">
        <v>5</v>
      </c>
      <c r="E19" s="36"/>
      <c r="F19" s="31">
        <f t="shared" si="3"/>
        <v>0</v>
      </c>
      <c r="G19" s="121"/>
    </row>
    <row r="20" spans="1:7" ht="21" customHeight="1" x14ac:dyDescent="0.25">
      <c r="A20" s="125">
        <f t="shared" si="2"/>
        <v>2.3000000000000003</v>
      </c>
      <c r="B20" s="34" t="s">
        <v>22</v>
      </c>
      <c r="C20" s="129">
        <v>1144.2337072431551</v>
      </c>
      <c r="D20" s="35" t="s">
        <v>5</v>
      </c>
      <c r="E20" s="36"/>
      <c r="F20" s="31">
        <f t="shared" si="3"/>
        <v>0</v>
      </c>
      <c r="G20" s="121"/>
    </row>
    <row r="21" spans="1:7" ht="21" customHeight="1" x14ac:dyDescent="0.25">
      <c r="A21" s="125">
        <f t="shared" si="2"/>
        <v>2.4000000000000004</v>
      </c>
      <c r="B21" s="42" t="s">
        <v>37</v>
      </c>
      <c r="C21" s="129">
        <v>1813.6095888492955</v>
      </c>
      <c r="D21" s="35" t="s">
        <v>5</v>
      </c>
      <c r="E21" s="36"/>
      <c r="F21" s="31">
        <f t="shared" si="3"/>
        <v>0</v>
      </c>
      <c r="G21" s="121"/>
    </row>
    <row r="22" spans="1:7" ht="21" customHeight="1" x14ac:dyDescent="0.25">
      <c r="A22" s="125">
        <f t="shared" si="2"/>
        <v>2.5000000000000004</v>
      </c>
      <c r="B22" s="34" t="s">
        <v>24</v>
      </c>
      <c r="C22" s="129">
        <v>1393.7584431800847</v>
      </c>
      <c r="D22" s="35" t="s">
        <v>5</v>
      </c>
      <c r="E22" s="36"/>
      <c r="F22" s="31">
        <f t="shared" si="3"/>
        <v>0</v>
      </c>
      <c r="G22" s="121">
        <f>SUM(F18:F22)</f>
        <v>0</v>
      </c>
    </row>
    <row r="23" spans="1:7" ht="21" customHeight="1" x14ac:dyDescent="0.25">
      <c r="A23" s="107"/>
      <c r="B23" s="119"/>
      <c r="C23" s="128"/>
      <c r="D23" s="108"/>
      <c r="E23" s="120"/>
      <c r="F23" s="120"/>
      <c r="G23" s="121"/>
    </row>
    <row r="24" spans="1:7" ht="21" customHeight="1" x14ac:dyDescent="0.25">
      <c r="A24" s="124">
        <v>3</v>
      </c>
      <c r="B24" s="119" t="s">
        <v>38</v>
      </c>
      <c r="C24" s="128"/>
      <c r="D24" s="108"/>
      <c r="E24" s="120"/>
      <c r="F24" s="120"/>
      <c r="G24" s="121"/>
    </row>
    <row r="25" spans="1:7" ht="21" customHeight="1" x14ac:dyDescent="0.25">
      <c r="A25" s="107">
        <f t="shared" ref="A25" si="4">+A24+0.1</f>
        <v>3.1</v>
      </c>
      <c r="B25" s="119" t="s">
        <v>39</v>
      </c>
      <c r="C25" s="128"/>
      <c r="D25" s="108"/>
      <c r="E25" s="120"/>
      <c r="F25" s="120"/>
      <c r="G25" s="121"/>
    </row>
    <row r="26" spans="1:7" ht="21" customHeight="1" x14ac:dyDescent="0.25">
      <c r="A26" s="125" t="s">
        <v>324</v>
      </c>
      <c r="B26" s="122" t="s">
        <v>118</v>
      </c>
      <c r="C26" s="128">
        <v>532.30999999999995</v>
      </c>
      <c r="D26" s="35" t="s">
        <v>25</v>
      </c>
      <c r="E26" s="130"/>
      <c r="F26" s="31">
        <f t="shared" ref="F26:F32" si="5">+C26*E26</f>
        <v>0</v>
      </c>
      <c r="G26" s="121"/>
    </row>
    <row r="27" spans="1:7" ht="21" customHeight="1" x14ac:dyDescent="0.25">
      <c r="A27" s="125" t="s">
        <v>325</v>
      </c>
      <c r="B27" s="122" t="s">
        <v>119</v>
      </c>
      <c r="C27" s="128">
        <v>239.22</v>
      </c>
      <c r="D27" s="35" t="s">
        <v>25</v>
      </c>
      <c r="E27" s="130"/>
      <c r="F27" s="31">
        <f t="shared" si="5"/>
        <v>0</v>
      </c>
      <c r="G27" s="121"/>
    </row>
    <row r="28" spans="1:7" ht="21" customHeight="1" x14ac:dyDescent="0.25">
      <c r="A28" s="107">
        <f>+A25+0.1</f>
        <v>3.2</v>
      </c>
      <c r="B28" s="119" t="s">
        <v>42</v>
      </c>
      <c r="C28" s="128"/>
      <c r="D28" s="108"/>
      <c r="E28" s="120"/>
      <c r="F28" s="31">
        <f t="shared" si="5"/>
        <v>0</v>
      </c>
      <c r="G28" s="121"/>
    </row>
    <row r="29" spans="1:7" ht="21" customHeight="1" x14ac:dyDescent="0.25">
      <c r="A29" s="125" t="s">
        <v>326</v>
      </c>
      <c r="B29" s="122" t="s">
        <v>120</v>
      </c>
      <c r="C29" s="128">
        <v>5</v>
      </c>
      <c r="D29" s="108" t="s">
        <v>0</v>
      </c>
      <c r="E29" s="109"/>
      <c r="F29" s="31">
        <f t="shared" si="5"/>
        <v>0</v>
      </c>
      <c r="G29" s="121"/>
    </row>
    <row r="30" spans="1:7" ht="21" customHeight="1" x14ac:dyDescent="0.25">
      <c r="A30" s="125" t="s">
        <v>327</v>
      </c>
      <c r="B30" s="122" t="s">
        <v>121</v>
      </c>
      <c r="C30" s="128">
        <v>3</v>
      </c>
      <c r="D30" s="108" t="s">
        <v>0</v>
      </c>
      <c r="E30" s="109"/>
      <c r="F30" s="31">
        <f t="shared" si="5"/>
        <v>0</v>
      </c>
      <c r="G30" s="121"/>
    </row>
    <row r="31" spans="1:7" s="37" customFormat="1" ht="44.25" customHeight="1" x14ac:dyDescent="0.25">
      <c r="A31" s="125" t="s">
        <v>328</v>
      </c>
      <c r="B31" s="38" t="s">
        <v>151</v>
      </c>
      <c r="C31" s="129">
        <v>1</v>
      </c>
      <c r="D31" s="35" t="s">
        <v>0</v>
      </c>
      <c r="E31" s="36"/>
      <c r="F31" s="31">
        <f t="shared" si="5"/>
        <v>0</v>
      </c>
      <c r="G31" s="39"/>
    </row>
    <row r="32" spans="1:7" s="37" customFormat="1" ht="42.75" customHeight="1" x14ac:dyDescent="0.25">
      <c r="A32" s="125" t="s">
        <v>329</v>
      </c>
      <c r="B32" s="38" t="s">
        <v>152</v>
      </c>
      <c r="C32" s="129">
        <v>1</v>
      </c>
      <c r="D32" s="35" t="s">
        <v>0</v>
      </c>
      <c r="E32" s="36"/>
      <c r="F32" s="31">
        <f t="shared" si="5"/>
        <v>0</v>
      </c>
      <c r="G32" s="39">
        <f>SUM(F26:F32)</f>
        <v>0</v>
      </c>
    </row>
    <row r="33" spans="1:7" ht="21" customHeight="1" x14ac:dyDescent="0.25">
      <c r="A33" s="125"/>
      <c r="B33" s="122"/>
      <c r="C33" s="128"/>
      <c r="D33" s="108"/>
      <c r="E33" s="120"/>
      <c r="F33" s="120"/>
      <c r="G33" s="121"/>
    </row>
    <row r="34" spans="1:7" ht="21" customHeight="1" x14ac:dyDescent="0.25">
      <c r="A34" s="124">
        <v>4</v>
      </c>
      <c r="B34" s="119" t="s">
        <v>45</v>
      </c>
      <c r="C34" s="128"/>
      <c r="D34" s="108"/>
      <c r="E34" s="120"/>
      <c r="F34" s="120"/>
      <c r="G34" s="121"/>
    </row>
    <row r="35" spans="1:7" ht="21" customHeight="1" x14ac:dyDescent="0.25">
      <c r="A35" s="107">
        <f t="shared" ref="A35" si="6">+A34+0.1</f>
        <v>4.0999999999999996</v>
      </c>
      <c r="B35" s="119" t="s">
        <v>39</v>
      </c>
      <c r="C35" s="128"/>
      <c r="D35" s="108"/>
      <c r="E35" s="120"/>
      <c r="F35" s="120"/>
      <c r="G35" s="121"/>
    </row>
    <row r="36" spans="1:7" ht="21" customHeight="1" x14ac:dyDescent="0.25">
      <c r="A36" s="125" t="s">
        <v>46</v>
      </c>
      <c r="B36" s="122" t="s">
        <v>40</v>
      </c>
      <c r="C36" s="128">
        <v>532.30999999999995</v>
      </c>
      <c r="D36" s="35" t="s">
        <v>25</v>
      </c>
      <c r="E36" s="109"/>
      <c r="F36" s="31">
        <f t="shared" ref="F36:F42" si="7">+C36*E36</f>
        <v>0</v>
      </c>
      <c r="G36" s="121"/>
    </row>
    <row r="37" spans="1:7" ht="21" customHeight="1" x14ac:dyDescent="0.25">
      <c r="A37" s="125" t="s">
        <v>47</v>
      </c>
      <c r="B37" s="122" t="s">
        <v>41</v>
      </c>
      <c r="C37" s="128">
        <v>239.22</v>
      </c>
      <c r="D37" s="35" t="s">
        <v>25</v>
      </c>
      <c r="E37" s="109"/>
      <c r="F37" s="31">
        <f t="shared" si="7"/>
        <v>0</v>
      </c>
      <c r="G37" s="121"/>
    </row>
    <row r="38" spans="1:7" ht="21" customHeight="1" x14ac:dyDescent="0.25">
      <c r="A38" s="107">
        <f>+A35+0.1</f>
        <v>4.1999999999999993</v>
      </c>
      <c r="B38" s="119" t="s">
        <v>42</v>
      </c>
      <c r="C38" s="128"/>
      <c r="D38" s="108"/>
      <c r="E38" s="109"/>
      <c r="F38" s="31">
        <f t="shared" si="7"/>
        <v>0</v>
      </c>
      <c r="G38" s="121"/>
    </row>
    <row r="39" spans="1:7" ht="21" customHeight="1" x14ac:dyDescent="0.25">
      <c r="A39" s="125" t="s">
        <v>48</v>
      </c>
      <c r="B39" s="122" t="s">
        <v>43</v>
      </c>
      <c r="C39" s="128">
        <v>5</v>
      </c>
      <c r="D39" s="108" t="s">
        <v>0</v>
      </c>
      <c r="E39" s="109"/>
      <c r="F39" s="31">
        <f t="shared" si="7"/>
        <v>0</v>
      </c>
      <c r="G39" s="121"/>
    </row>
    <row r="40" spans="1:7" ht="21" customHeight="1" x14ac:dyDescent="0.25">
      <c r="A40" s="125" t="s">
        <v>49</v>
      </c>
      <c r="B40" s="122" t="s">
        <v>44</v>
      </c>
      <c r="C40" s="128">
        <v>3</v>
      </c>
      <c r="D40" s="108" t="s">
        <v>0</v>
      </c>
      <c r="E40" s="109"/>
      <c r="F40" s="31">
        <f t="shared" si="7"/>
        <v>0</v>
      </c>
      <c r="G40" s="121"/>
    </row>
    <row r="41" spans="1:7" s="37" customFormat="1" ht="26.25" customHeight="1" x14ac:dyDescent="0.25">
      <c r="A41" s="125" t="s">
        <v>50</v>
      </c>
      <c r="B41" s="34" t="s">
        <v>148</v>
      </c>
      <c r="C41" s="129">
        <v>1</v>
      </c>
      <c r="D41" s="35" t="s">
        <v>0</v>
      </c>
      <c r="E41" s="36"/>
      <c r="F41" s="31">
        <f t="shared" si="7"/>
        <v>0</v>
      </c>
      <c r="G41" s="39"/>
    </row>
    <row r="42" spans="1:7" s="37" customFormat="1" ht="26.25" customHeight="1" x14ac:dyDescent="0.25">
      <c r="A42" s="125" t="s">
        <v>51</v>
      </c>
      <c r="B42" s="34" t="s">
        <v>149</v>
      </c>
      <c r="C42" s="129">
        <v>1</v>
      </c>
      <c r="D42" s="35" t="s">
        <v>0</v>
      </c>
      <c r="E42" s="36"/>
      <c r="F42" s="31">
        <f t="shared" si="7"/>
        <v>0</v>
      </c>
      <c r="G42" s="39">
        <f>SUM(F36:F42)</f>
        <v>0</v>
      </c>
    </row>
    <row r="43" spans="1:7" ht="21" customHeight="1" thickBot="1" x14ac:dyDescent="0.3">
      <c r="A43" s="111"/>
      <c r="B43" s="215"/>
      <c r="C43" s="216"/>
      <c r="D43" s="45"/>
      <c r="E43" s="217"/>
      <c r="F43" s="217"/>
      <c r="G43" s="218"/>
    </row>
    <row r="44" spans="1:7" ht="21" customHeight="1" thickTop="1" x14ac:dyDescent="0.25">
      <c r="A44" s="124">
        <v>5</v>
      </c>
      <c r="B44" s="119" t="s">
        <v>320</v>
      </c>
      <c r="C44" s="128"/>
      <c r="D44" s="108"/>
      <c r="E44" s="120"/>
      <c r="F44" s="120"/>
      <c r="G44" s="121"/>
    </row>
    <row r="45" spans="1:7" ht="21" customHeight="1" x14ac:dyDescent="0.25">
      <c r="A45" s="107">
        <f t="shared" ref="A45" si="8">+A44+0.1</f>
        <v>5.0999999999999996</v>
      </c>
      <c r="B45" s="119" t="s">
        <v>21</v>
      </c>
      <c r="C45" s="128">
        <v>1</v>
      </c>
      <c r="D45" s="108" t="s">
        <v>52</v>
      </c>
      <c r="E45" s="109"/>
      <c r="F45" s="31">
        <f t="shared" ref="F45:F64" si="9">+C45*E45</f>
        <v>0</v>
      </c>
      <c r="G45" s="121"/>
    </row>
    <row r="46" spans="1:7" ht="21" customHeight="1" x14ac:dyDescent="0.25">
      <c r="A46" s="107">
        <f>A45+0.1</f>
        <v>5.1999999999999993</v>
      </c>
      <c r="B46" s="119" t="s">
        <v>53</v>
      </c>
      <c r="C46" s="128">
        <v>0</v>
      </c>
      <c r="D46" s="108"/>
      <c r="E46" s="109"/>
      <c r="F46" s="31">
        <f t="shared" si="9"/>
        <v>0</v>
      </c>
      <c r="G46" s="121"/>
    </row>
    <row r="47" spans="1:7" ht="21" customHeight="1" x14ac:dyDescent="0.25">
      <c r="A47" s="125" t="s">
        <v>76</v>
      </c>
      <c r="B47" s="122" t="s">
        <v>36</v>
      </c>
      <c r="C47" s="128">
        <v>53.46</v>
      </c>
      <c r="D47" s="108" t="s">
        <v>34</v>
      </c>
      <c r="E47" s="109"/>
      <c r="F47" s="31">
        <f t="shared" si="9"/>
        <v>0</v>
      </c>
      <c r="G47" s="121"/>
    </row>
    <row r="48" spans="1:7" ht="21" customHeight="1" x14ac:dyDescent="0.25">
      <c r="A48" s="125" t="s">
        <v>77</v>
      </c>
      <c r="B48" s="122" t="s">
        <v>54</v>
      </c>
      <c r="C48" s="128">
        <v>38.479999999999997</v>
      </c>
      <c r="D48" s="108" t="s">
        <v>34</v>
      </c>
      <c r="E48" s="109"/>
      <c r="F48" s="31">
        <f t="shared" si="9"/>
        <v>0</v>
      </c>
      <c r="G48" s="121"/>
    </row>
    <row r="49" spans="1:7" ht="21" customHeight="1" x14ac:dyDescent="0.25">
      <c r="A49" s="125" t="s">
        <v>78</v>
      </c>
      <c r="B49" s="122" t="s">
        <v>55</v>
      </c>
      <c r="C49" s="128">
        <v>20.63</v>
      </c>
      <c r="D49" s="108" t="s">
        <v>56</v>
      </c>
      <c r="E49" s="109"/>
      <c r="F49" s="31">
        <f t="shared" si="9"/>
        <v>0</v>
      </c>
      <c r="G49" s="121"/>
    </row>
    <row r="50" spans="1:7" ht="21" customHeight="1" x14ac:dyDescent="0.25">
      <c r="A50" s="107">
        <f>+A46+0.1</f>
        <v>5.2999999999999989</v>
      </c>
      <c r="B50" s="119" t="s">
        <v>58</v>
      </c>
      <c r="C50" s="128">
        <v>0</v>
      </c>
      <c r="D50" s="108"/>
      <c r="E50" s="109"/>
      <c r="F50" s="31">
        <f t="shared" si="9"/>
        <v>0</v>
      </c>
      <c r="G50" s="121"/>
    </row>
    <row r="51" spans="1:7" ht="21" customHeight="1" x14ac:dyDescent="0.25">
      <c r="A51" s="125" t="s">
        <v>330</v>
      </c>
      <c r="B51" s="122" t="s">
        <v>59</v>
      </c>
      <c r="C51" s="128">
        <v>1.62</v>
      </c>
      <c r="D51" s="108" t="s">
        <v>34</v>
      </c>
      <c r="E51" s="109"/>
      <c r="F51" s="31">
        <f t="shared" si="9"/>
        <v>0</v>
      </c>
      <c r="G51" s="121"/>
    </row>
    <row r="52" spans="1:7" ht="21" customHeight="1" x14ac:dyDescent="0.25">
      <c r="A52" s="125" t="s">
        <v>331</v>
      </c>
      <c r="B52" s="122" t="s">
        <v>60</v>
      </c>
      <c r="C52" s="128">
        <v>4.7799999999999994</v>
      </c>
      <c r="D52" s="108" t="s">
        <v>34</v>
      </c>
      <c r="E52" s="109"/>
      <c r="F52" s="31">
        <f t="shared" si="9"/>
        <v>0</v>
      </c>
      <c r="G52" s="121"/>
    </row>
    <row r="53" spans="1:7" ht="21" customHeight="1" x14ac:dyDescent="0.25">
      <c r="A53" s="125" t="s">
        <v>332</v>
      </c>
      <c r="B53" s="122" t="s">
        <v>61</v>
      </c>
      <c r="C53" s="128">
        <v>1.27</v>
      </c>
      <c r="D53" s="108" t="s">
        <v>34</v>
      </c>
      <c r="E53" s="109"/>
      <c r="F53" s="31">
        <f t="shared" si="9"/>
        <v>0</v>
      </c>
      <c r="G53" s="121"/>
    </row>
    <row r="54" spans="1:7" ht="21" customHeight="1" x14ac:dyDescent="0.25">
      <c r="A54" s="107">
        <f>+A50+0.1</f>
        <v>5.3999999999999986</v>
      </c>
      <c r="B54" s="119" t="s">
        <v>62</v>
      </c>
      <c r="C54" s="128">
        <v>0</v>
      </c>
      <c r="D54" s="108"/>
      <c r="E54" s="109"/>
      <c r="F54" s="31">
        <f t="shared" si="9"/>
        <v>0</v>
      </c>
      <c r="G54" s="121"/>
    </row>
    <row r="55" spans="1:7" ht="21" customHeight="1" x14ac:dyDescent="0.25">
      <c r="A55" s="125" t="s">
        <v>333</v>
      </c>
      <c r="B55" s="122" t="s">
        <v>63</v>
      </c>
      <c r="C55" s="128">
        <v>5.0599999999999996</v>
      </c>
      <c r="D55" s="108" t="s">
        <v>33</v>
      </c>
      <c r="E55" s="109"/>
      <c r="F55" s="31">
        <f t="shared" si="9"/>
        <v>0</v>
      </c>
      <c r="G55" s="121"/>
    </row>
    <row r="56" spans="1:7" ht="21" customHeight="1" x14ac:dyDescent="0.25">
      <c r="A56" s="107">
        <f>+A54+0.1</f>
        <v>5.4999999999999982</v>
      </c>
      <c r="B56" s="119" t="s">
        <v>64</v>
      </c>
      <c r="C56" s="128">
        <v>0</v>
      </c>
      <c r="D56" s="108"/>
      <c r="E56" s="109"/>
      <c r="F56" s="31">
        <f t="shared" si="9"/>
        <v>0</v>
      </c>
      <c r="G56" s="121"/>
    </row>
    <row r="57" spans="1:7" ht="21" customHeight="1" x14ac:dyDescent="0.25">
      <c r="A57" s="125" t="s">
        <v>334</v>
      </c>
      <c r="B57" s="122" t="s">
        <v>65</v>
      </c>
      <c r="C57" s="128">
        <v>1</v>
      </c>
      <c r="D57" s="108" t="s">
        <v>66</v>
      </c>
      <c r="E57" s="109"/>
      <c r="F57" s="31">
        <f t="shared" si="9"/>
        <v>0</v>
      </c>
      <c r="G57" s="121"/>
    </row>
    <row r="58" spans="1:7" ht="21" customHeight="1" x14ac:dyDescent="0.25">
      <c r="A58" s="125" t="s">
        <v>335</v>
      </c>
      <c r="B58" s="122" t="s">
        <v>67</v>
      </c>
      <c r="C58" s="128">
        <v>9.6000000000000002E-2</v>
      </c>
      <c r="D58" s="108" t="s">
        <v>34</v>
      </c>
      <c r="E58" s="109"/>
      <c r="F58" s="31">
        <f t="shared" si="9"/>
        <v>0</v>
      </c>
      <c r="G58" s="121"/>
    </row>
    <row r="59" spans="1:7" ht="21" customHeight="1" x14ac:dyDescent="0.25">
      <c r="A59" s="125" t="s">
        <v>336</v>
      </c>
      <c r="B59" s="122" t="s">
        <v>68</v>
      </c>
      <c r="C59" s="128">
        <v>2</v>
      </c>
      <c r="D59" s="108" t="s">
        <v>66</v>
      </c>
      <c r="E59" s="109"/>
      <c r="F59" s="31">
        <f t="shared" si="9"/>
        <v>0</v>
      </c>
      <c r="G59" s="121"/>
    </row>
    <row r="60" spans="1:7" ht="36.75" customHeight="1" x14ac:dyDescent="0.25">
      <c r="A60" s="125" t="s">
        <v>337</v>
      </c>
      <c r="B60" s="123" t="s">
        <v>69</v>
      </c>
      <c r="C60" s="128">
        <v>4</v>
      </c>
      <c r="D60" s="108" t="s">
        <v>0</v>
      </c>
      <c r="E60" s="109"/>
      <c r="F60" s="31">
        <f t="shared" si="9"/>
        <v>0</v>
      </c>
      <c r="G60" s="121"/>
    </row>
    <row r="61" spans="1:7" ht="21" customHeight="1" x14ac:dyDescent="0.25">
      <c r="A61" s="125" t="s">
        <v>338</v>
      </c>
      <c r="B61" s="122" t="s">
        <v>70</v>
      </c>
      <c r="C61" s="128">
        <v>2</v>
      </c>
      <c r="D61" s="108" t="s">
        <v>66</v>
      </c>
      <c r="E61" s="109"/>
      <c r="F61" s="31">
        <f t="shared" si="9"/>
        <v>0</v>
      </c>
      <c r="G61" s="121"/>
    </row>
    <row r="62" spans="1:7" ht="21" customHeight="1" x14ac:dyDescent="0.25">
      <c r="A62" s="125" t="s">
        <v>339</v>
      </c>
      <c r="B62" s="122" t="s">
        <v>71</v>
      </c>
      <c r="C62" s="128">
        <v>0.25</v>
      </c>
      <c r="D62" s="108" t="s">
        <v>34</v>
      </c>
      <c r="E62" s="109"/>
      <c r="F62" s="31">
        <f t="shared" si="9"/>
        <v>0</v>
      </c>
      <c r="G62" s="121"/>
    </row>
    <row r="63" spans="1:7" ht="38.25" customHeight="1" x14ac:dyDescent="0.25">
      <c r="A63" s="125" t="s">
        <v>340</v>
      </c>
      <c r="B63" s="123" t="s">
        <v>72</v>
      </c>
      <c r="C63" s="128">
        <v>1</v>
      </c>
      <c r="D63" s="108" t="s">
        <v>73</v>
      </c>
      <c r="E63" s="109"/>
      <c r="F63" s="31">
        <f t="shared" si="9"/>
        <v>0</v>
      </c>
      <c r="G63" s="121"/>
    </row>
    <row r="64" spans="1:7" ht="21" customHeight="1" x14ac:dyDescent="0.25">
      <c r="A64" s="125" t="s">
        <v>341</v>
      </c>
      <c r="B64" s="122" t="s">
        <v>74</v>
      </c>
      <c r="C64" s="128">
        <v>1</v>
      </c>
      <c r="D64" s="108" t="s">
        <v>75</v>
      </c>
      <c r="E64" s="109"/>
      <c r="F64" s="31">
        <f t="shared" si="9"/>
        <v>0</v>
      </c>
      <c r="G64" s="121">
        <f>SUM(F45:F64)</f>
        <v>0</v>
      </c>
    </row>
    <row r="65" spans="1:7" ht="21" customHeight="1" x14ac:dyDescent="0.25">
      <c r="A65" s="125"/>
      <c r="B65" s="122"/>
      <c r="C65" s="128">
        <v>0</v>
      </c>
      <c r="D65" s="108"/>
      <c r="E65" s="120"/>
      <c r="F65" s="120"/>
      <c r="G65" s="121"/>
    </row>
    <row r="66" spans="1:7" ht="21" customHeight="1" x14ac:dyDescent="0.25">
      <c r="A66" s="124">
        <v>6</v>
      </c>
      <c r="B66" s="119" t="s">
        <v>313</v>
      </c>
      <c r="C66" s="128">
        <v>0</v>
      </c>
      <c r="D66" s="108"/>
      <c r="E66" s="120"/>
      <c r="F66" s="120"/>
      <c r="G66" s="121"/>
    </row>
    <row r="67" spans="1:7" ht="21" customHeight="1" x14ac:dyDescent="0.25">
      <c r="A67" s="107">
        <f t="shared" ref="A67" si="10">+A66+0.1</f>
        <v>6.1</v>
      </c>
      <c r="B67" s="119" t="s">
        <v>21</v>
      </c>
      <c r="C67" s="128">
        <v>1</v>
      </c>
      <c r="D67" s="108" t="s">
        <v>52</v>
      </c>
      <c r="E67" s="109"/>
      <c r="F67" s="31">
        <f t="shared" ref="F67:F88" si="11">+C67*E67</f>
        <v>0</v>
      </c>
      <c r="G67" s="121"/>
    </row>
    <row r="68" spans="1:7" ht="21" customHeight="1" x14ac:dyDescent="0.25">
      <c r="A68" s="107">
        <f>A67+0.1</f>
        <v>6.1999999999999993</v>
      </c>
      <c r="B68" s="119" t="s">
        <v>53</v>
      </c>
      <c r="C68" s="128">
        <v>0</v>
      </c>
      <c r="D68" s="108"/>
      <c r="E68" s="109"/>
      <c r="F68" s="31">
        <f t="shared" si="11"/>
        <v>0</v>
      </c>
      <c r="G68" s="121"/>
    </row>
    <row r="69" spans="1:7" ht="21" customHeight="1" x14ac:dyDescent="0.25">
      <c r="A69" s="125" t="s">
        <v>81</v>
      </c>
      <c r="B69" s="122" t="s">
        <v>36</v>
      </c>
      <c r="C69" s="128">
        <v>71.87</v>
      </c>
      <c r="D69" s="108" t="s">
        <v>34</v>
      </c>
      <c r="E69" s="109"/>
      <c r="F69" s="31">
        <f t="shared" si="11"/>
        <v>0</v>
      </c>
      <c r="G69" s="121"/>
    </row>
    <row r="70" spans="1:7" ht="21" customHeight="1" x14ac:dyDescent="0.25">
      <c r="A70" s="125" t="s">
        <v>82</v>
      </c>
      <c r="B70" s="122" t="s">
        <v>54</v>
      </c>
      <c r="C70" s="128">
        <v>48.72</v>
      </c>
      <c r="D70" s="108" t="s">
        <v>34</v>
      </c>
      <c r="E70" s="109"/>
      <c r="F70" s="31">
        <f t="shared" si="11"/>
        <v>0</v>
      </c>
      <c r="G70" s="121"/>
    </row>
    <row r="71" spans="1:7" ht="21" customHeight="1" x14ac:dyDescent="0.25">
      <c r="A71" s="125" t="s">
        <v>83</v>
      </c>
      <c r="B71" s="122" t="s">
        <v>55</v>
      </c>
      <c r="C71" s="128">
        <v>31.53</v>
      </c>
      <c r="D71" s="108" t="s">
        <v>34</v>
      </c>
      <c r="E71" s="109"/>
      <c r="F71" s="31">
        <f t="shared" si="11"/>
        <v>0</v>
      </c>
      <c r="G71" s="121"/>
    </row>
    <row r="72" spans="1:7" ht="21" customHeight="1" x14ac:dyDescent="0.25">
      <c r="A72" s="107">
        <f>+A68+0.1</f>
        <v>6.2999999999999989</v>
      </c>
      <c r="B72" s="119" t="s">
        <v>58</v>
      </c>
      <c r="C72" s="128">
        <v>0</v>
      </c>
      <c r="D72" s="108"/>
      <c r="E72" s="109"/>
      <c r="F72" s="31">
        <f t="shared" si="11"/>
        <v>0</v>
      </c>
      <c r="G72" s="121"/>
    </row>
    <row r="73" spans="1:7" ht="21" customHeight="1" x14ac:dyDescent="0.25">
      <c r="A73" s="125" t="s">
        <v>84</v>
      </c>
      <c r="B73" s="122" t="s">
        <v>59</v>
      </c>
      <c r="C73" s="128">
        <v>1.89</v>
      </c>
      <c r="D73" s="108" t="s">
        <v>34</v>
      </c>
      <c r="E73" s="109"/>
      <c r="F73" s="31">
        <f t="shared" si="11"/>
        <v>0</v>
      </c>
      <c r="G73" s="121"/>
    </row>
    <row r="74" spans="1:7" ht="21" customHeight="1" x14ac:dyDescent="0.25">
      <c r="A74" s="125" t="s">
        <v>85</v>
      </c>
      <c r="B74" s="122" t="s">
        <v>79</v>
      </c>
      <c r="C74" s="128">
        <v>6.42</v>
      </c>
      <c r="D74" s="108" t="s">
        <v>34</v>
      </c>
      <c r="E74" s="109"/>
      <c r="F74" s="31">
        <f t="shared" si="11"/>
        <v>0</v>
      </c>
      <c r="G74" s="121"/>
    </row>
    <row r="75" spans="1:7" ht="21" customHeight="1" x14ac:dyDescent="0.25">
      <c r="A75" s="125" t="s">
        <v>86</v>
      </c>
      <c r="B75" s="122" t="s">
        <v>80</v>
      </c>
      <c r="C75" s="128">
        <v>1.72</v>
      </c>
      <c r="D75" s="108" t="s">
        <v>34</v>
      </c>
      <c r="E75" s="109"/>
      <c r="F75" s="31">
        <f t="shared" si="11"/>
        <v>0</v>
      </c>
      <c r="G75" s="121"/>
    </row>
    <row r="76" spans="1:7" ht="21" customHeight="1" x14ac:dyDescent="0.25">
      <c r="A76" s="107">
        <f>+A72+0.1</f>
        <v>6.3999999999999986</v>
      </c>
      <c r="B76" s="119" t="s">
        <v>62</v>
      </c>
      <c r="C76" s="128">
        <v>0</v>
      </c>
      <c r="D76" s="108"/>
      <c r="E76" s="109"/>
      <c r="F76" s="31">
        <f t="shared" si="11"/>
        <v>0</v>
      </c>
      <c r="G76" s="121"/>
    </row>
    <row r="77" spans="1:7" ht="21" customHeight="1" x14ac:dyDescent="0.25">
      <c r="A77" s="125" t="s">
        <v>87</v>
      </c>
      <c r="B77" s="122" t="s">
        <v>63</v>
      </c>
      <c r="C77" s="128">
        <v>6.89</v>
      </c>
      <c r="D77" s="108" t="s">
        <v>33</v>
      </c>
      <c r="E77" s="109"/>
      <c r="F77" s="31">
        <f t="shared" si="11"/>
        <v>0</v>
      </c>
      <c r="G77" s="121"/>
    </row>
    <row r="78" spans="1:7" ht="21" customHeight="1" x14ac:dyDescent="0.25">
      <c r="A78" s="107">
        <f>+A76+0.1</f>
        <v>6.4999999999999982</v>
      </c>
      <c r="B78" s="119" t="s">
        <v>64</v>
      </c>
      <c r="C78" s="128">
        <v>0</v>
      </c>
      <c r="D78" s="108"/>
      <c r="E78" s="109"/>
      <c r="F78" s="31">
        <f t="shared" si="11"/>
        <v>0</v>
      </c>
      <c r="G78" s="121"/>
    </row>
    <row r="79" spans="1:7" ht="21" customHeight="1" x14ac:dyDescent="0.25">
      <c r="A79" s="125" t="s">
        <v>88</v>
      </c>
      <c r="B79" s="122" t="s">
        <v>65</v>
      </c>
      <c r="C79" s="128">
        <v>1</v>
      </c>
      <c r="D79" s="108" t="s">
        <v>66</v>
      </c>
      <c r="E79" s="109"/>
      <c r="F79" s="31">
        <f t="shared" si="11"/>
        <v>0</v>
      </c>
      <c r="G79" s="121"/>
    </row>
    <row r="80" spans="1:7" ht="21" customHeight="1" x14ac:dyDescent="0.25">
      <c r="A80" s="125" t="s">
        <v>89</v>
      </c>
      <c r="B80" s="122" t="s">
        <v>67</v>
      </c>
      <c r="C80" s="128">
        <v>9.6000000000000002E-2</v>
      </c>
      <c r="D80" s="108" t="s">
        <v>34</v>
      </c>
      <c r="E80" s="109"/>
      <c r="F80" s="31">
        <f t="shared" si="11"/>
        <v>0</v>
      </c>
      <c r="G80" s="121"/>
    </row>
    <row r="81" spans="1:7" ht="21" customHeight="1" x14ac:dyDescent="0.25">
      <c r="A81" s="125" t="s">
        <v>90</v>
      </c>
      <c r="B81" s="122" t="s">
        <v>68</v>
      </c>
      <c r="C81" s="128">
        <v>2</v>
      </c>
      <c r="D81" s="108" t="s">
        <v>66</v>
      </c>
      <c r="E81" s="109"/>
      <c r="F81" s="31">
        <f t="shared" si="11"/>
        <v>0</v>
      </c>
      <c r="G81" s="121"/>
    </row>
    <row r="82" spans="1:7" ht="24" customHeight="1" x14ac:dyDescent="0.25">
      <c r="A82" s="125" t="s">
        <v>91</v>
      </c>
      <c r="B82" s="122" t="s">
        <v>69</v>
      </c>
      <c r="C82" s="128">
        <v>4</v>
      </c>
      <c r="D82" s="108" t="s">
        <v>0</v>
      </c>
      <c r="E82" s="109"/>
      <c r="F82" s="31">
        <f t="shared" si="11"/>
        <v>0</v>
      </c>
      <c r="G82" s="121"/>
    </row>
    <row r="83" spans="1:7" ht="21" customHeight="1" x14ac:dyDescent="0.25">
      <c r="A83" s="125" t="s">
        <v>92</v>
      </c>
      <c r="B83" s="122" t="s">
        <v>70</v>
      </c>
      <c r="C83" s="128">
        <v>2</v>
      </c>
      <c r="D83" s="108" t="s">
        <v>66</v>
      </c>
      <c r="E83" s="109"/>
      <c r="F83" s="31">
        <f t="shared" si="11"/>
        <v>0</v>
      </c>
      <c r="G83" s="121"/>
    </row>
    <row r="84" spans="1:7" ht="21" customHeight="1" x14ac:dyDescent="0.25">
      <c r="A84" s="125" t="s">
        <v>93</v>
      </c>
      <c r="B84" s="122" t="s">
        <v>71</v>
      </c>
      <c r="C84" s="128">
        <v>0.25</v>
      </c>
      <c r="D84" s="108" t="s">
        <v>34</v>
      </c>
      <c r="E84" s="109"/>
      <c r="F84" s="31">
        <f t="shared" si="11"/>
        <v>0</v>
      </c>
      <c r="G84" s="121"/>
    </row>
    <row r="85" spans="1:7" ht="37.5" customHeight="1" x14ac:dyDescent="0.25">
      <c r="A85" s="125" t="s">
        <v>94</v>
      </c>
      <c r="B85" s="123" t="s">
        <v>72</v>
      </c>
      <c r="C85" s="128">
        <v>0.5</v>
      </c>
      <c r="D85" s="108" t="s">
        <v>73</v>
      </c>
      <c r="E85" s="109"/>
      <c r="F85" s="31">
        <f t="shared" si="11"/>
        <v>0</v>
      </c>
      <c r="G85" s="121"/>
    </row>
    <row r="86" spans="1:7" ht="21" customHeight="1" x14ac:dyDescent="0.25">
      <c r="A86" s="125" t="s">
        <v>95</v>
      </c>
      <c r="B86" s="122" t="s">
        <v>74</v>
      </c>
      <c r="C86" s="128">
        <v>1</v>
      </c>
      <c r="D86" s="108" t="s">
        <v>75</v>
      </c>
      <c r="E86" s="109"/>
      <c r="F86" s="31">
        <f t="shared" si="11"/>
        <v>0</v>
      </c>
      <c r="G86" s="121">
        <f>SUM(F67:F86)</f>
        <v>0</v>
      </c>
    </row>
    <row r="87" spans="1:7" ht="21" customHeight="1" x14ac:dyDescent="0.25">
      <c r="A87" s="125"/>
      <c r="B87" s="122"/>
      <c r="C87" s="128"/>
      <c r="D87" s="108"/>
      <c r="E87" s="109"/>
      <c r="F87" s="120"/>
      <c r="G87" s="121"/>
    </row>
    <row r="88" spans="1:7" ht="36" customHeight="1" x14ac:dyDescent="0.25">
      <c r="A88" s="126">
        <v>7</v>
      </c>
      <c r="B88" s="131" t="s">
        <v>153</v>
      </c>
      <c r="C88" s="129">
        <v>59.64</v>
      </c>
      <c r="D88" s="35" t="s">
        <v>34</v>
      </c>
      <c r="E88" s="36"/>
      <c r="F88" s="31">
        <f t="shared" si="11"/>
        <v>0</v>
      </c>
      <c r="G88" s="40">
        <f>SUM(F88)</f>
        <v>0</v>
      </c>
    </row>
    <row r="89" spans="1:7" ht="21" customHeight="1" thickBot="1" x14ac:dyDescent="0.3">
      <c r="A89" s="33"/>
      <c r="B89" s="34"/>
      <c r="C89" s="129"/>
      <c r="D89" s="35"/>
      <c r="E89" s="36"/>
      <c r="F89" s="32"/>
      <c r="G89" s="40"/>
    </row>
    <row r="90" spans="1:7" s="37" customFormat="1" ht="22.5" customHeight="1" thickTop="1" thickBot="1" x14ac:dyDescent="0.3">
      <c r="A90" s="68"/>
      <c r="B90" s="95" t="s">
        <v>187</v>
      </c>
      <c r="C90" s="157"/>
      <c r="D90" s="69"/>
      <c r="E90" s="70"/>
      <c r="F90" s="71"/>
      <c r="G90" s="72">
        <f>SUM(G12:G88)</f>
        <v>0</v>
      </c>
    </row>
    <row r="91" spans="1:7" ht="21" customHeight="1" thickTop="1" x14ac:dyDescent="0.25">
      <c r="A91" s="33"/>
      <c r="B91" s="34"/>
      <c r="C91" s="129"/>
      <c r="D91" s="35"/>
      <c r="E91" s="36"/>
      <c r="F91" s="32"/>
      <c r="G91" s="40"/>
    </row>
    <row r="92" spans="1:7" ht="21" customHeight="1" x14ac:dyDescent="0.25">
      <c r="A92" s="41" t="s">
        <v>188</v>
      </c>
      <c r="B92" s="30" t="s">
        <v>189</v>
      </c>
      <c r="C92" s="129"/>
      <c r="D92" s="35"/>
      <c r="E92" s="36"/>
      <c r="F92" s="32"/>
      <c r="G92" s="40"/>
    </row>
    <row r="93" spans="1:7" ht="21" customHeight="1" x14ac:dyDescent="0.25">
      <c r="A93" s="33"/>
      <c r="B93" s="34"/>
      <c r="C93" s="129"/>
      <c r="D93" s="35"/>
      <c r="E93" s="36"/>
      <c r="F93" s="32"/>
      <c r="G93" s="40"/>
    </row>
    <row r="94" spans="1:7" ht="21" customHeight="1" x14ac:dyDescent="0.25">
      <c r="A94" s="124">
        <v>1</v>
      </c>
      <c r="B94" s="30" t="s">
        <v>96</v>
      </c>
      <c r="C94" s="129"/>
      <c r="D94" s="35"/>
      <c r="E94" s="36"/>
      <c r="F94" s="32"/>
      <c r="G94" s="40"/>
    </row>
    <row r="95" spans="1:7" ht="21" customHeight="1" x14ac:dyDescent="0.25">
      <c r="A95" s="125">
        <f t="shared" ref="A95" si="12">+A94+0.1</f>
        <v>1.1000000000000001</v>
      </c>
      <c r="B95" s="34" t="s">
        <v>122</v>
      </c>
      <c r="C95" s="129">
        <v>8.58</v>
      </c>
      <c r="D95" s="35" t="s">
        <v>33</v>
      </c>
      <c r="E95" s="36"/>
      <c r="F95" s="32">
        <f t="shared" ref="F95:F107" si="13">+C95*E95</f>
        <v>0</v>
      </c>
      <c r="G95" s="40">
        <f>SUM(F95)</f>
        <v>0</v>
      </c>
    </row>
    <row r="96" spans="1:7" ht="21" customHeight="1" x14ac:dyDescent="0.25">
      <c r="A96" s="33"/>
      <c r="B96" s="34"/>
      <c r="C96" s="129"/>
      <c r="D96" s="35"/>
      <c r="E96" s="36"/>
      <c r="F96" s="32"/>
      <c r="G96" s="40"/>
    </row>
    <row r="97" spans="1:7" ht="21" customHeight="1" x14ac:dyDescent="0.25">
      <c r="A97" s="126">
        <v>2</v>
      </c>
      <c r="B97" s="30" t="s">
        <v>97</v>
      </c>
      <c r="C97" s="129"/>
      <c r="D97" s="35"/>
      <c r="E97" s="36"/>
      <c r="F97" s="32">
        <f t="shared" si="13"/>
        <v>0</v>
      </c>
      <c r="G97" s="40"/>
    </row>
    <row r="98" spans="1:7" ht="21" customHeight="1" x14ac:dyDescent="0.25">
      <c r="A98" s="125">
        <f t="shared" ref="A98:A100" si="14">+A97+0.1</f>
        <v>2.1</v>
      </c>
      <c r="B98" s="34" t="s">
        <v>123</v>
      </c>
      <c r="C98" s="129">
        <v>6.7320000000000011</v>
      </c>
      <c r="D98" s="35" t="s">
        <v>34</v>
      </c>
      <c r="E98" s="36"/>
      <c r="F98" s="32">
        <f t="shared" si="13"/>
        <v>0</v>
      </c>
      <c r="G98" s="40"/>
    </row>
    <row r="99" spans="1:7" ht="21" customHeight="1" x14ac:dyDescent="0.25">
      <c r="A99" s="125">
        <f t="shared" si="14"/>
        <v>2.2000000000000002</v>
      </c>
      <c r="B99" s="34" t="s">
        <v>124</v>
      </c>
      <c r="C99" s="129">
        <v>3.0600000000000009</v>
      </c>
      <c r="D99" s="35" t="s">
        <v>34</v>
      </c>
      <c r="E99" s="36"/>
      <c r="F99" s="32">
        <f t="shared" si="13"/>
        <v>0</v>
      </c>
      <c r="G99" s="40"/>
    </row>
    <row r="100" spans="1:7" ht="21" customHeight="1" x14ac:dyDescent="0.25">
      <c r="A100" s="125">
        <f t="shared" si="14"/>
        <v>2.3000000000000003</v>
      </c>
      <c r="B100" s="34" t="s">
        <v>125</v>
      </c>
      <c r="C100" s="129">
        <v>10.098000000000003</v>
      </c>
      <c r="D100" s="35" t="s">
        <v>34</v>
      </c>
      <c r="E100" s="36"/>
      <c r="F100" s="32">
        <f t="shared" si="13"/>
        <v>0</v>
      </c>
      <c r="G100" s="40">
        <f>SUM(F98:F100)</f>
        <v>0</v>
      </c>
    </row>
    <row r="101" spans="1:7" ht="21" customHeight="1" x14ac:dyDescent="0.25">
      <c r="A101" s="33"/>
      <c r="B101" s="34"/>
      <c r="C101" s="129"/>
      <c r="D101" s="35"/>
      <c r="E101" s="36"/>
      <c r="F101" s="32"/>
      <c r="G101" s="40"/>
    </row>
    <row r="102" spans="1:7" ht="21" customHeight="1" x14ac:dyDescent="0.25">
      <c r="A102" s="126">
        <v>3</v>
      </c>
      <c r="B102" s="30" t="s">
        <v>98</v>
      </c>
      <c r="C102" s="129"/>
      <c r="D102" s="35"/>
      <c r="E102" s="36"/>
      <c r="F102" s="32">
        <f t="shared" si="13"/>
        <v>0</v>
      </c>
      <c r="G102" s="40"/>
    </row>
    <row r="103" spans="1:7" ht="40.5" customHeight="1" x14ac:dyDescent="0.25">
      <c r="A103" s="125">
        <f t="shared" ref="A103:A107" si="15">+A102+0.1</f>
        <v>3.1</v>
      </c>
      <c r="B103" s="38" t="s">
        <v>144</v>
      </c>
      <c r="C103" s="129">
        <v>1.5300000000000002</v>
      </c>
      <c r="D103" s="35" t="s">
        <v>34</v>
      </c>
      <c r="E103" s="36"/>
      <c r="F103" s="32">
        <f t="shared" si="13"/>
        <v>0</v>
      </c>
      <c r="G103" s="40"/>
    </row>
    <row r="104" spans="1:7" ht="22.5" customHeight="1" x14ac:dyDescent="0.25">
      <c r="A104" s="125">
        <f t="shared" si="15"/>
        <v>3.2</v>
      </c>
      <c r="B104" s="34" t="s">
        <v>145</v>
      </c>
      <c r="C104" s="129">
        <v>0.318</v>
      </c>
      <c r="D104" s="35" t="s">
        <v>34</v>
      </c>
      <c r="E104" s="36"/>
      <c r="F104" s="32">
        <f t="shared" si="13"/>
        <v>0</v>
      </c>
      <c r="G104" s="40"/>
    </row>
    <row r="105" spans="1:7" ht="21" customHeight="1" x14ac:dyDescent="0.25">
      <c r="A105" s="125">
        <f t="shared" si="15"/>
        <v>3.3000000000000003</v>
      </c>
      <c r="B105" s="34" t="s">
        <v>146</v>
      </c>
      <c r="C105" s="129">
        <v>1.2527999999999999</v>
      </c>
      <c r="D105" s="35" t="s">
        <v>34</v>
      </c>
      <c r="E105" s="36"/>
      <c r="F105" s="32">
        <f t="shared" si="13"/>
        <v>0</v>
      </c>
      <c r="G105" s="40"/>
    </row>
    <row r="106" spans="1:7" ht="21" customHeight="1" x14ac:dyDescent="0.25">
      <c r="A106" s="125">
        <f t="shared" si="15"/>
        <v>3.4000000000000004</v>
      </c>
      <c r="B106" s="34" t="s">
        <v>147</v>
      </c>
      <c r="C106" s="129">
        <v>2.0999999999999998E-2</v>
      </c>
      <c r="D106" s="35" t="s">
        <v>34</v>
      </c>
      <c r="E106" s="36"/>
      <c r="F106" s="32">
        <f t="shared" si="13"/>
        <v>0</v>
      </c>
      <c r="G106" s="40"/>
    </row>
    <row r="107" spans="1:7" ht="40.5" customHeight="1" x14ac:dyDescent="0.25">
      <c r="A107" s="125">
        <f t="shared" si="15"/>
        <v>3.5000000000000004</v>
      </c>
      <c r="B107" s="38" t="s">
        <v>136</v>
      </c>
      <c r="C107" s="129">
        <v>0.55000000000000004</v>
      </c>
      <c r="D107" s="35" t="s">
        <v>34</v>
      </c>
      <c r="E107" s="36"/>
      <c r="F107" s="32">
        <f t="shared" si="13"/>
        <v>0</v>
      </c>
      <c r="G107" s="40">
        <f>SUM(F103:F107)</f>
        <v>0</v>
      </c>
    </row>
    <row r="108" spans="1:7" ht="27.75" customHeight="1" x14ac:dyDescent="0.25">
      <c r="A108" s="125"/>
      <c r="B108" s="38"/>
      <c r="C108" s="129"/>
      <c r="D108" s="35"/>
      <c r="E108" s="36"/>
      <c r="F108" s="32"/>
      <c r="G108" s="40"/>
    </row>
    <row r="109" spans="1:7" ht="21" customHeight="1" x14ac:dyDescent="0.25">
      <c r="A109" s="126">
        <v>4</v>
      </c>
      <c r="B109" s="30" t="s">
        <v>99</v>
      </c>
      <c r="C109" s="129"/>
      <c r="D109" s="35"/>
      <c r="E109" s="36"/>
      <c r="F109" s="32"/>
      <c r="G109" s="40"/>
    </row>
    <row r="110" spans="1:7" ht="21" customHeight="1" x14ac:dyDescent="0.25">
      <c r="A110" s="125">
        <f t="shared" ref="A110:A111" si="16">+A109+0.1</f>
        <v>4.0999999999999996</v>
      </c>
      <c r="B110" s="34" t="s">
        <v>126</v>
      </c>
      <c r="C110" s="129">
        <v>19.02</v>
      </c>
      <c r="D110" s="35" t="s">
        <v>33</v>
      </c>
      <c r="E110" s="36"/>
      <c r="F110" s="32">
        <f t="shared" ref="F110:F130" si="17">+C110*E110</f>
        <v>0</v>
      </c>
      <c r="G110" s="40"/>
    </row>
    <row r="111" spans="1:7" ht="21" customHeight="1" x14ac:dyDescent="0.25">
      <c r="A111" s="125">
        <f t="shared" si="16"/>
        <v>4.1999999999999993</v>
      </c>
      <c r="B111" s="34" t="s">
        <v>127</v>
      </c>
      <c r="C111" s="129">
        <v>4.2</v>
      </c>
      <c r="D111" s="35" t="s">
        <v>33</v>
      </c>
      <c r="E111" s="36"/>
      <c r="F111" s="32">
        <f t="shared" si="17"/>
        <v>0</v>
      </c>
      <c r="G111" s="40">
        <f>SUM(F110:F111)</f>
        <v>0</v>
      </c>
    </row>
    <row r="112" spans="1:7" ht="21" customHeight="1" x14ac:dyDescent="0.25">
      <c r="A112" s="125"/>
      <c r="B112" s="34"/>
      <c r="C112" s="129"/>
      <c r="D112" s="35"/>
      <c r="E112" s="36"/>
      <c r="F112" s="32"/>
      <c r="G112" s="40"/>
    </row>
    <row r="113" spans="1:7" ht="21" customHeight="1" x14ac:dyDescent="0.25">
      <c r="A113" s="126">
        <v>5</v>
      </c>
      <c r="B113" s="30" t="s">
        <v>62</v>
      </c>
      <c r="C113" s="129"/>
      <c r="D113" s="35"/>
      <c r="E113" s="36"/>
      <c r="F113" s="32">
        <f t="shared" si="17"/>
        <v>0</v>
      </c>
      <c r="G113" s="40"/>
    </row>
    <row r="114" spans="1:7" ht="21" customHeight="1" x14ac:dyDescent="0.25">
      <c r="A114" s="125">
        <f t="shared" ref="A114:A120" si="18">+A113+0.1</f>
        <v>5.0999999999999996</v>
      </c>
      <c r="B114" s="34" t="s">
        <v>131</v>
      </c>
      <c r="C114" s="129">
        <v>10.44</v>
      </c>
      <c r="D114" s="35" t="s">
        <v>33</v>
      </c>
      <c r="E114" s="36"/>
      <c r="F114" s="32">
        <f t="shared" si="17"/>
        <v>0</v>
      </c>
      <c r="G114" s="40"/>
    </row>
    <row r="115" spans="1:7" ht="21" customHeight="1" x14ac:dyDescent="0.25">
      <c r="A115" s="125">
        <f t="shared" si="18"/>
        <v>5.1999999999999993</v>
      </c>
      <c r="B115" s="34" t="s">
        <v>132</v>
      </c>
      <c r="C115" s="129">
        <v>6.2149999999999999</v>
      </c>
      <c r="D115" s="35" t="s">
        <v>33</v>
      </c>
      <c r="E115" s="36"/>
      <c r="F115" s="32">
        <f t="shared" si="17"/>
        <v>0</v>
      </c>
      <c r="G115" s="40"/>
    </row>
    <row r="116" spans="1:7" ht="21" customHeight="1" x14ac:dyDescent="0.25">
      <c r="A116" s="125">
        <f t="shared" si="18"/>
        <v>5.2999999999999989</v>
      </c>
      <c r="B116" s="34" t="s">
        <v>128</v>
      </c>
      <c r="C116" s="129">
        <v>49.244999999999997</v>
      </c>
      <c r="D116" s="35" t="s">
        <v>33</v>
      </c>
      <c r="E116" s="36"/>
      <c r="F116" s="32">
        <f t="shared" si="17"/>
        <v>0</v>
      </c>
      <c r="G116" s="40"/>
    </row>
    <row r="117" spans="1:7" ht="21" customHeight="1" x14ac:dyDescent="0.25">
      <c r="A117" s="125">
        <f t="shared" si="18"/>
        <v>5.3999999999999986</v>
      </c>
      <c r="B117" s="34" t="s">
        <v>129</v>
      </c>
      <c r="C117" s="129">
        <v>10.44</v>
      </c>
      <c r="D117" s="35" t="s">
        <v>33</v>
      </c>
      <c r="E117" s="36"/>
      <c r="F117" s="32">
        <f t="shared" si="17"/>
        <v>0</v>
      </c>
      <c r="G117" s="40"/>
    </row>
    <row r="118" spans="1:7" ht="21" customHeight="1" x14ac:dyDescent="0.25">
      <c r="A118" s="125">
        <f t="shared" si="18"/>
        <v>5.4999999999999982</v>
      </c>
      <c r="B118" s="34" t="s">
        <v>100</v>
      </c>
      <c r="C118" s="129">
        <v>6.2149999999999999</v>
      </c>
      <c r="D118" s="35" t="s">
        <v>33</v>
      </c>
      <c r="E118" s="36"/>
      <c r="F118" s="32">
        <f t="shared" si="17"/>
        <v>0</v>
      </c>
      <c r="G118" s="40"/>
    </row>
    <row r="119" spans="1:7" ht="21" customHeight="1" x14ac:dyDescent="0.25">
      <c r="A119" s="125">
        <f t="shared" si="18"/>
        <v>5.5999999999999979</v>
      </c>
      <c r="B119" s="34" t="s">
        <v>130</v>
      </c>
      <c r="C119" s="129">
        <v>86</v>
      </c>
      <c r="D119" s="35" t="s">
        <v>57</v>
      </c>
      <c r="E119" s="36"/>
      <c r="F119" s="32">
        <f t="shared" si="17"/>
        <v>0</v>
      </c>
      <c r="G119" s="40"/>
    </row>
    <row r="120" spans="1:7" ht="21" customHeight="1" x14ac:dyDescent="0.25">
      <c r="A120" s="125">
        <f t="shared" si="18"/>
        <v>5.6999999999999975</v>
      </c>
      <c r="B120" s="34" t="s">
        <v>139</v>
      </c>
      <c r="C120" s="129">
        <v>65.899999999999991</v>
      </c>
      <c r="D120" s="35" t="s">
        <v>33</v>
      </c>
      <c r="E120" s="36"/>
      <c r="F120" s="32">
        <f t="shared" si="17"/>
        <v>0</v>
      </c>
      <c r="G120" s="40">
        <f>SUM(F114:F120)</f>
        <v>0</v>
      </c>
    </row>
    <row r="121" spans="1:7" ht="21" customHeight="1" x14ac:dyDescent="0.25">
      <c r="A121" s="125"/>
      <c r="B121" s="34"/>
      <c r="C121" s="129"/>
      <c r="D121" s="35"/>
      <c r="E121" s="36"/>
      <c r="F121" s="32"/>
      <c r="G121" s="40"/>
    </row>
    <row r="122" spans="1:7" ht="21" customHeight="1" x14ac:dyDescent="0.25">
      <c r="A122" s="126">
        <v>6</v>
      </c>
      <c r="B122" s="30" t="s">
        <v>133</v>
      </c>
      <c r="C122" s="129"/>
      <c r="D122" s="35"/>
      <c r="E122" s="36"/>
      <c r="F122" s="32">
        <f t="shared" si="17"/>
        <v>0</v>
      </c>
      <c r="G122" s="40"/>
    </row>
    <row r="123" spans="1:7" ht="21" customHeight="1" x14ac:dyDescent="0.25">
      <c r="A123" s="125">
        <f t="shared" ref="A123:A126" si="19">+A122+0.1</f>
        <v>6.1</v>
      </c>
      <c r="B123" s="34" t="s">
        <v>101</v>
      </c>
      <c r="C123" s="129">
        <v>10.44</v>
      </c>
      <c r="D123" s="35" t="s">
        <v>33</v>
      </c>
      <c r="E123" s="36"/>
      <c r="F123" s="32">
        <f t="shared" si="17"/>
        <v>0</v>
      </c>
      <c r="G123" s="40"/>
    </row>
    <row r="124" spans="1:7" ht="21" customHeight="1" x14ac:dyDescent="0.25">
      <c r="A124" s="125">
        <f t="shared" si="19"/>
        <v>6.1999999999999993</v>
      </c>
      <c r="B124" s="34" t="s">
        <v>102</v>
      </c>
      <c r="C124" s="129">
        <v>13</v>
      </c>
      <c r="D124" s="35" t="s">
        <v>57</v>
      </c>
      <c r="E124" s="36"/>
      <c r="F124" s="32">
        <f t="shared" si="17"/>
        <v>0</v>
      </c>
      <c r="G124" s="40"/>
    </row>
    <row r="125" spans="1:7" ht="21" customHeight="1" x14ac:dyDescent="0.25">
      <c r="A125" s="125">
        <f t="shared" si="19"/>
        <v>6.2999999999999989</v>
      </c>
      <c r="B125" s="34" t="s">
        <v>134</v>
      </c>
      <c r="C125" s="129">
        <v>2.25</v>
      </c>
      <c r="D125" s="35" t="s">
        <v>33</v>
      </c>
      <c r="E125" s="36"/>
      <c r="F125" s="32">
        <f t="shared" si="17"/>
        <v>0</v>
      </c>
      <c r="G125" s="40"/>
    </row>
    <row r="126" spans="1:7" ht="21" customHeight="1" x14ac:dyDescent="0.25">
      <c r="A126" s="125">
        <f t="shared" si="19"/>
        <v>6.3999999999999986</v>
      </c>
      <c r="B126" s="34" t="s">
        <v>135</v>
      </c>
      <c r="C126" s="129">
        <v>12.69</v>
      </c>
      <c r="D126" s="35" t="s">
        <v>33</v>
      </c>
      <c r="E126" s="36"/>
      <c r="F126" s="32">
        <f t="shared" si="17"/>
        <v>0</v>
      </c>
      <c r="G126" s="40">
        <f>SUM(F123:F126)</f>
        <v>0</v>
      </c>
    </row>
    <row r="127" spans="1:7" ht="21" customHeight="1" x14ac:dyDescent="0.25">
      <c r="A127" s="125"/>
      <c r="B127" s="34"/>
      <c r="C127" s="129"/>
      <c r="D127" s="35"/>
      <c r="E127" s="36"/>
      <c r="F127" s="32"/>
      <c r="G127" s="40"/>
    </row>
    <row r="128" spans="1:7" ht="21" customHeight="1" x14ac:dyDescent="0.25">
      <c r="A128" s="126">
        <v>7</v>
      </c>
      <c r="B128" s="30" t="s">
        <v>103</v>
      </c>
      <c r="C128" s="129"/>
      <c r="D128" s="35"/>
      <c r="E128" s="36"/>
      <c r="F128" s="32"/>
      <c r="G128" s="40"/>
    </row>
    <row r="129" spans="1:7" ht="21" customHeight="1" x14ac:dyDescent="0.25">
      <c r="A129" s="125">
        <f t="shared" ref="A129:A130" si="20">+A128+0.1</f>
        <v>7.1</v>
      </c>
      <c r="B129" s="34" t="s">
        <v>138</v>
      </c>
      <c r="C129" s="129">
        <v>5.5</v>
      </c>
      <c r="D129" s="35" t="s">
        <v>33</v>
      </c>
      <c r="E129" s="36"/>
      <c r="F129" s="32">
        <f t="shared" si="17"/>
        <v>0</v>
      </c>
      <c r="G129" s="40"/>
    </row>
    <row r="130" spans="1:7" ht="21" customHeight="1" x14ac:dyDescent="0.25">
      <c r="A130" s="125">
        <f t="shared" si="20"/>
        <v>7.1999999999999993</v>
      </c>
      <c r="B130" s="34" t="s">
        <v>137</v>
      </c>
      <c r="C130" s="129">
        <v>12.749999999999996</v>
      </c>
      <c r="D130" s="35" t="s">
        <v>57</v>
      </c>
      <c r="E130" s="36"/>
      <c r="F130" s="32">
        <f t="shared" si="17"/>
        <v>0</v>
      </c>
      <c r="G130" s="40">
        <f>SUM(F129:F130)</f>
        <v>0</v>
      </c>
    </row>
    <row r="131" spans="1:7" ht="21" customHeight="1" x14ac:dyDescent="0.25">
      <c r="A131" s="125"/>
      <c r="B131" s="34"/>
      <c r="C131" s="129"/>
      <c r="D131" s="35"/>
      <c r="E131" s="36"/>
      <c r="F131" s="32"/>
      <c r="G131" s="40"/>
    </row>
    <row r="132" spans="1:7" ht="21" customHeight="1" x14ac:dyDescent="0.25">
      <c r="A132" s="126">
        <v>8</v>
      </c>
      <c r="B132" s="30" t="s">
        <v>104</v>
      </c>
      <c r="C132" s="129"/>
      <c r="D132" s="35"/>
      <c r="E132" s="36"/>
      <c r="F132" s="32"/>
      <c r="G132" s="40"/>
    </row>
    <row r="133" spans="1:7" ht="21" customHeight="1" x14ac:dyDescent="0.25">
      <c r="A133" s="125">
        <f t="shared" ref="A133:A134" si="21">+A132+0.1</f>
        <v>8.1</v>
      </c>
      <c r="B133" s="34" t="s">
        <v>105</v>
      </c>
      <c r="C133" s="129">
        <v>2</v>
      </c>
      <c r="D133" s="35" t="s">
        <v>66</v>
      </c>
      <c r="E133" s="36"/>
      <c r="F133" s="32">
        <f t="shared" ref="F133:F148" si="22">+C133*E133</f>
        <v>0</v>
      </c>
      <c r="G133" s="40"/>
    </row>
    <row r="134" spans="1:7" ht="21" customHeight="1" x14ac:dyDescent="0.25">
      <c r="A134" s="125">
        <f t="shared" si="21"/>
        <v>8.1999999999999993</v>
      </c>
      <c r="B134" s="34" t="s">
        <v>150</v>
      </c>
      <c r="C134" s="129">
        <v>16.783103999999994</v>
      </c>
      <c r="D134" s="35" t="s">
        <v>106</v>
      </c>
      <c r="E134" s="36"/>
      <c r="F134" s="32">
        <f t="shared" si="22"/>
        <v>0</v>
      </c>
      <c r="G134" s="40">
        <f>SUM(F133:F134)</f>
        <v>0</v>
      </c>
    </row>
    <row r="135" spans="1:7" ht="15" customHeight="1" thickBot="1" x14ac:dyDescent="0.3">
      <c r="A135" s="111"/>
      <c r="B135" s="215"/>
      <c r="C135" s="208"/>
      <c r="D135" s="209"/>
      <c r="E135" s="46"/>
      <c r="F135" s="44"/>
      <c r="G135" s="210"/>
    </row>
    <row r="136" spans="1:7" ht="18.75" customHeight="1" thickTop="1" x14ac:dyDescent="0.25">
      <c r="A136" s="124">
        <v>9</v>
      </c>
      <c r="B136" s="119" t="s">
        <v>140</v>
      </c>
      <c r="C136" s="213"/>
      <c r="D136" s="211"/>
      <c r="E136" s="109"/>
      <c r="F136" s="110">
        <f t="shared" si="22"/>
        <v>0</v>
      </c>
      <c r="G136" s="214"/>
    </row>
    <row r="137" spans="1:7" ht="18.75" customHeight="1" x14ac:dyDescent="0.25">
      <c r="A137" s="125">
        <f t="shared" ref="A137:A144" si="23">+A136+0.1</f>
        <v>9.1</v>
      </c>
      <c r="B137" s="34" t="s">
        <v>107</v>
      </c>
      <c r="C137" s="129">
        <v>1</v>
      </c>
      <c r="D137" s="35" t="s">
        <v>66</v>
      </c>
      <c r="E137" s="36"/>
      <c r="F137" s="32">
        <f t="shared" si="22"/>
        <v>0</v>
      </c>
      <c r="G137" s="40"/>
    </row>
    <row r="138" spans="1:7" ht="18.75" customHeight="1" x14ac:dyDescent="0.25">
      <c r="A138" s="125">
        <f t="shared" si="23"/>
        <v>9.1999999999999993</v>
      </c>
      <c r="B138" s="34" t="s">
        <v>108</v>
      </c>
      <c r="C138" s="129">
        <v>1</v>
      </c>
      <c r="D138" s="35" t="s">
        <v>66</v>
      </c>
      <c r="E138" s="36"/>
      <c r="F138" s="32">
        <f t="shared" si="22"/>
        <v>0</v>
      </c>
      <c r="G138" s="40"/>
    </row>
    <row r="139" spans="1:7" ht="18.75" customHeight="1" x14ac:dyDescent="0.25">
      <c r="A139" s="125">
        <f t="shared" si="23"/>
        <v>9.2999999999999989</v>
      </c>
      <c r="B139" s="34" t="s">
        <v>141</v>
      </c>
      <c r="C139" s="129">
        <v>1</v>
      </c>
      <c r="D139" s="35" t="s">
        <v>109</v>
      </c>
      <c r="E139" s="36"/>
      <c r="F139" s="32">
        <f t="shared" si="22"/>
        <v>0</v>
      </c>
      <c r="G139" s="40"/>
    </row>
    <row r="140" spans="1:7" ht="18.75" customHeight="1" x14ac:dyDescent="0.25">
      <c r="A140" s="125">
        <f t="shared" si="23"/>
        <v>9.3999999999999986</v>
      </c>
      <c r="B140" s="34" t="s">
        <v>142</v>
      </c>
      <c r="C140" s="129">
        <v>1</v>
      </c>
      <c r="D140" s="35" t="s">
        <v>109</v>
      </c>
      <c r="E140" s="36"/>
      <c r="F140" s="32">
        <f t="shared" si="22"/>
        <v>0</v>
      </c>
      <c r="G140" s="40"/>
    </row>
    <row r="141" spans="1:7" ht="18.75" customHeight="1" x14ac:dyDescent="0.25">
      <c r="A141" s="125">
        <f t="shared" si="23"/>
        <v>9.4999999999999982</v>
      </c>
      <c r="B141" s="34" t="s">
        <v>110</v>
      </c>
      <c r="C141" s="129">
        <v>1</v>
      </c>
      <c r="D141" s="35" t="s">
        <v>66</v>
      </c>
      <c r="E141" s="36"/>
      <c r="F141" s="32">
        <f t="shared" si="22"/>
        <v>0</v>
      </c>
      <c r="G141" s="40"/>
    </row>
    <row r="142" spans="1:7" ht="18.75" customHeight="1" x14ac:dyDescent="0.25">
      <c r="A142" s="125">
        <f t="shared" si="23"/>
        <v>9.5999999999999979</v>
      </c>
      <c r="B142" s="34" t="s">
        <v>111</v>
      </c>
      <c r="C142" s="129">
        <v>1</v>
      </c>
      <c r="D142" s="35" t="s">
        <v>66</v>
      </c>
      <c r="E142" s="36"/>
      <c r="F142" s="32">
        <f t="shared" si="22"/>
        <v>0</v>
      </c>
      <c r="G142" s="40"/>
    </row>
    <row r="143" spans="1:7" ht="18.75" customHeight="1" x14ac:dyDescent="0.25">
      <c r="A143" s="125">
        <f t="shared" si="23"/>
        <v>9.6999999999999975</v>
      </c>
      <c r="B143" s="34" t="s">
        <v>112</v>
      </c>
      <c r="C143" s="129">
        <v>1</v>
      </c>
      <c r="D143" s="35" t="s">
        <v>66</v>
      </c>
      <c r="E143" s="36"/>
      <c r="F143" s="32">
        <f t="shared" si="22"/>
        <v>0</v>
      </c>
      <c r="G143" s="40"/>
    </row>
    <row r="144" spans="1:7" ht="18.75" customHeight="1" x14ac:dyDescent="0.25">
      <c r="A144" s="125">
        <f t="shared" si="23"/>
        <v>9.7999999999999972</v>
      </c>
      <c r="B144" s="34" t="s">
        <v>113</v>
      </c>
      <c r="C144" s="129">
        <v>1</v>
      </c>
      <c r="D144" s="35" t="s">
        <v>66</v>
      </c>
      <c r="E144" s="36"/>
      <c r="F144" s="32">
        <f t="shared" si="22"/>
        <v>0</v>
      </c>
      <c r="G144" s="40">
        <f>SUM(F137:F144)</f>
        <v>0</v>
      </c>
    </row>
    <row r="145" spans="1:7" ht="18.75" customHeight="1" x14ac:dyDescent="0.25">
      <c r="A145" s="125"/>
      <c r="B145" s="34"/>
      <c r="C145" s="129"/>
      <c r="D145" s="35"/>
      <c r="E145" s="36"/>
      <c r="F145" s="32"/>
      <c r="G145" s="40"/>
    </row>
    <row r="146" spans="1:7" ht="18.75" customHeight="1" x14ac:dyDescent="0.25">
      <c r="A146" s="126">
        <v>10</v>
      </c>
      <c r="B146" s="30" t="s">
        <v>143</v>
      </c>
      <c r="C146" s="129">
        <v>1</v>
      </c>
      <c r="D146" s="35" t="s">
        <v>52</v>
      </c>
      <c r="E146" s="36"/>
      <c r="F146" s="32">
        <f t="shared" si="22"/>
        <v>0</v>
      </c>
      <c r="G146" s="40">
        <f>SUM(F146)</f>
        <v>0</v>
      </c>
    </row>
    <row r="147" spans="1:7" ht="15.75" customHeight="1" x14ac:dyDescent="0.25">
      <c r="A147" s="126"/>
      <c r="B147" s="30"/>
      <c r="C147" s="129"/>
      <c r="D147" s="35"/>
      <c r="E147" s="36"/>
      <c r="F147" s="32"/>
      <c r="G147" s="40"/>
    </row>
    <row r="148" spans="1:7" ht="21" customHeight="1" x14ac:dyDescent="0.25">
      <c r="A148" s="126">
        <v>11</v>
      </c>
      <c r="B148" s="30" t="s">
        <v>114</v>
      </c>
      <c r="C148" s="129">
        <v>1</v>
      </c>
      <c r="D148" s="35" t="s">
        <v>52</v>
      </c>
      <c r="E148" s="36"/>
      <c r="F148" s="32">
        <f t="shared" si="22"/>
        <v>0</v>
      </c>
      <c r="G148" s="40">
        <f>SUM(F148)</f>
        <v>0</v>
      </c>
    </row>
    <row r="149" spans="1:7" ht="15" customHeight="1" thickBot="1" x14ac:dyDescent="0.3">
      <c r="A149" s="33"/>
      <c r="B149" s="34"/>
      <c r="C149" s="129"/>
      <c r="D149" s="35"/>
      <c r="E149" s="36"/>
      <c r="F149" s="32"/>
      <c r="G149" s="40"/>
    </row>
    <row r="150" spans="1:7" s="37" customFormat="1" ht="22.5" customHeight="1" thickTop="1" thickBot="1" x14ac:dyDescent="0.3">
      <c r="A150" s="68"/>
      <c r="B150" s="95" t="s">
        <v>190</v>
      </c>
      <c r="C150" s="157"/>
      <c r="D150" s="69"/>
      <c r="E150" s="70"/>
      <c r="F150" s="71"/>
      <c r="G150" s="72">
        <f>SUM(G95:G148)</f>
        <v>0</v>
      </c>
    </row>
    <row r="151" spans="1:7" ht="16.5" customHeight="1" thickTop="1" x14ac:dyDescent="0.25">
      <c r="A151" s="33"/>
      <c r="B151" s="34"/>
      <c r="C151" s="129"/>
      <c r="D151" s="35"/>
      <c r="E151" s="36"/>
      <c r="F151" s="32"/>
      <c r="G151" s="40"/>
    </row>
    <row r="152" spans="1:7" ht="16.5" customHeight="1" x14ac:dyDescent="0.25">
      <c r="A152" s="41" t="s">
        <v>191</v>
      </c>
      <c r="B152" s="30" t="s">
        <v>192</v>
      </c>
      <c r="C152" s="129"/>
      <c r="D152" s="35"/>
      <c r="E152" s="36"/>
      <c r="F152" s="32"/>
      <c r="G152" s="40"/>
    </row>
    <row r="153" spans="1:7" ht="16.5" customHeight="1" x14ac:dyDescent="0.25">
      <c r="A153" s="33"/>
      <c r="B153" s="30"/>
      <c r="C153" s="158"/>
      <c r="D153" s="35"/>
      <c r="E153" s="36"/>
      <c r="F153" s="32"/>
      <c r="G153" s="40"/>
    </row>
    <row r="154" spans="1:7" s="138" customFormat="1" ht="16.5" customHeight="1" x14ac:dyDescent="0.25">
      <c r="A154" s="159">
        <v>1</v>
      </c>
      <c r="B154" s="140" t="s">
        <v>96</v>
      </c>
      <c r="C154" s="133"/>
      <c r="D154" s="133"/>
      <c r="E154" s="134"/>
      <c r="F154" s="135"/>
      <c r="G154" s="136"/>
    </row>
    <row r="155" spans="1:7" s="138" customFormat="1" ht="23.25" customHeight="1" x14ac:dyDescent="0.25">
      <c r="A155" s="125">
        <f t="shared" ref="A155" si="24">+A154+0.1</f>
        <v>1.1000000000000001</v>
      </c>
      <c r="B155" s="142" t="s">
        <v>21</v>
      </c>
      <c r="C155" s="221">
        <v>607.04</v>
      </c>
      <c r="D155" s="139" t="s">
        <v>25</v>
      </c>
      <c r="E155" s="135"/>
      <c r="F155" s="135">
        <f>C155*E155</f>
        <v>0</v>
      </c>
      <c r="G155" s="136">
        <f>SUM(F155)</f>
        <v>0</v>
      </c>
    </row>
    <row r="156" spans="1:7" s="138" customFormat="1" ht="16.5" customHeight="1" x14ac:dyDescent="0.25">
      <c r="A156" s="141"/>
      <c r="B156" s="142"/>
      <c r="C156" s="137"/>
      <c r="D156" s="139"/>
      <c r="E156" s="135"/>
      <c r="F156" s="135"/>
      <c r="G156" s="136"/>
    </row>
    <row r="157" spans="1:7" s="138" customFormat="1" ht="16.5" customHeight="1" x14ac:dyDescent="0.25">
      <c r="A157" s="132">
        <v>2</v>
      </c>
      <c r="B157" s="140" t="s">
        <v>194</v>
      </c>
      <c r="C157" s="139"/>
      <c r="D157" s="139"/>
      <c r="E157" s="134"/>
      <c r="F157" s="135"/>
      <c r="G157" s="136"/>
    </row>
    <row r="158" spans="1:7" s="138" customFormat="1" ht="43.5" customHeight="1" x14ac:dyDescent="0.25">
      <c r="A158" s="125">
        <f t="shared" ref="A158:A165" si="25">+A157+0.1</f>
        <v>2.1</v>
      </c>
      <c r="B158" s="153" t="s">
        <v>173</v>
      </c>
      <c r="C158" s="139">
        <v>63.6682725</v>
      </c>
      <c r="D158" s="139" t="s">
        <v>34</v>
      </c>
      <c r="E158" s="135"/>
      <c r="F158" s="135">
        <f t="shared" ref="F158:F174" si="26">C158*E158</f>
        <v>0</v>
      </c>
      <c r="G158" s="136"/>
    </row>
    <row r="159" spans="1:7" s="138" customFormat="1" ht="43.5" customHeight="1" x14ac:dyDescent="0.25">
      <c r="A159" s="125">
        <f t="shared" si="25"/>
        <v>2.2000000000000002</v>
      </c>
      <c r="B159" s="153" t="s">
        <v>174</v>
      </c>
      <c r="C159" s="139">
        <v>148.5593025</v>
      </c>
      <c r="D159" s="139" t="s">
        <v>34</v>
      </c>
      <c r="E159" s="154"/>
      <c r="F159" s="135">
        <f t="shared" si="26"/>
        <v>0</v>
      </c>
      <c r="G159" s="136"/>
    </row>
    <row r="160" spans="1:7" s="138" customFormat="1" ht="63.75" customHeight="1" x14ac:dyDescent="0.25">
      <c r="A160" s="125">
        <f t="shared" si="25"/>
        <v>2.3000000000000003</v>
      </c>
      <c r="B160" s="142" t="s">
        <v>175</v>
      </c>
      <c r="C160" s="139">
        <v>7.9700249999999979</v>
      </c>
      <c r="D160" s="139" t="s">
        <v>34</v>
      </c>
      <c r="E160" s="135"/>
      <c r="F160" s="135">
        <f t="shared" si="26"/>
        <v>0</v>
      </c>
      <c r="G160" s="136"/>
    </row>
    <row r="161" spans="1:7" s="138" customFormat="1" ht="63.75" customHeight="1" x14ac:dyDescent="0.25">
      <c r="A161" s="125">
        <f t="shared" si="25"/>
        <v>2.4000000000000004</v>
      </c>
      <c r="B161" s="142" t="s">
        <v>176</v>
      </c>
      <c r="C161" s="139">
        <v>18.596724999999996</v>
      </c>
      <c r="D161" s="139" t="s">
        <v>34</v>
      </c>
      <c r="E161" s="154"/>
      <c r="F161" s="135">
        <f t="shared" si="26"/>
        <v>0</v>
      </c>
      <c r="G161" s="136"/>
    </row>
    <row r="162" spans="1:7" s="138" customFormat="1" ht="55.5" customHeight="1" x14ac:dyDescent="0.25">
      <c r="A162" s="125">
        <f t="shared" si="25"/>
        <v>2.5000000000000004</v>
      </c>
      <c r="B162" s="142" t="s">
        <v>177</v>
      </c>
      <c r="C162" s="139">
        <v>11.995199999999999</v>
      </c>
      <c r="D162" s="139" t="s">
        <v>34</v>
      </c>
      <c r="E162" s="135"/>
      <c r="F162" s="135">
        <f t="shared" si="26"/>
        <v>0</v>
      </c>
      <c r="G162" s="136"/>
    </row>
    <row r="163" spans="1:7" s="138" customFormat="1" ht="41.25" customHeight="1" x14ac:dyDescent="0.25">
      <c r="A163" s="125">
        <f t="shared" si="25"/>
        <v>2.6000000000000005</v>
      </c>
      <c r="B163" s="142" t="s">
        <v>178</v>
      </c>
      <c r="C163" s="139">
        <v>27.988799999999994</v>
      </c>
      <c r="D163" s="139"/>
      <c r="E163" s="154"/>
      <c r="F163" s="135">
        <f t="shared" si="26"/>
        <v>0</v>
      </c>
      <c r="G163" s="136"/>
    </row>
    <row r="164" spans="1:7" s="138" customFormat="1" ht="22.5" customHeight="1" x14ac:dyDescent="0.25">
      <c r="A164" s="125">
        <f t="shared" si="25"/>
        <v>2.7000000000000006</v>
      </c>
      <c r="B164" s="153" t="s">
        <v>179</v>
      </c>
      <c r="C164" s="139">
        <v>124.5788</v>
      </c>
      <c r="D164" s="139" t="s">
        <v>34</v>
      </c>
      <c r="E164" s="135"/>
      <c r="F164" s="135">
        <f t="shared" si="26"/>
        <v>0</v>
      </c>
      <c r="G164" s="136"/>
    </row>
    <row r="165" spans="1:7" s="138" customFormat="1" ht="23.25" customHeight="1" x14ac:dyDescent="0.25">
      <c r="A165" s="125">
        <f t="shared" si="25"/>
        <v>2.8000000000000007</v>
      </c>
      <c r="B165" s="142" t="s">
        <v>55</v>
      </c>
      <c r="C165" s="139">
        <v>200.4593825</v>
      </c>
      <c r="D165" s="139" t="s">
        <v>34</v>
      </c>
      <c r="E165" s="135"/>
      <c r="F165" s="135">
        <f t="shared" si="26"/>
        <v>0</v>
      </c>
      <c r="G165" s="136">
        <f>SUM(F158:F165)</f>
        <v>0</v>
      </c>
    </row>
    <row r="166" spans="1:7" s="138" customFormat="1" ht="21.75" customHeight="1" thickBot="1" x14ac:dyDescent="0.3">
      <c r="A166" s="111"/>
      <c r="B166" s="253"/>
      <c r="C166" s="254"/>
      <c r="D166" s="254"/>
      <c r="E166" s="255"/>
      <c r="F166" s="255"/>
      <c r="G166" s="256"/>
    </row>
    <row r="167" spans="1:7" s="138" customFormat="1" ht="21.75" customHeight="1" thickTop="1" x14ac:dyDescent="0.25">
      <c r="A167" s="249">
        <v>3</v>
      </c>
      <c r="B167" s="250" t="s">
        <v>155</v>
      </c>
      <c r="C167" s="251"/>
      <c r="D167" s="251"/>
      <c r="E167" s="252"/>
      <c r="F167" s="146"/>
      <c r="G167" s="147"/>
    </row>
    <row r="168" spans="1:7" s="138" customFormat="1" ht="21.75" customHeight="1" x14ac:dyDescent="0.25">
      <c r="A168" s="125">
        <f t="shared" ref="A168:A174" si="27">+A167+0.1</f>
        <v>3.1</v>
      </c>
      <c r="B168" s="212" t="s">
        <v>156</v>
      </c>
      <c r="C168" s="139">
        <v>68.292000000000002</v>
      </c>
      <c r="D168" s="139" t="s">
        <v>34</v>
      </c>
      <c r="E168" s="135"/>
      <c r="F168" s="135">
        <f t="shared" si="26"/>
        <v>0</v>
      </c>
      <c r="G168" s="136"/>
    </row>
    <row r="169" spans="1:7" s="138" customFormat="1" ht="36.75" customHeight="1" x14ac:dyDescent="0.25">
      <c r="A169" s="125">
        <f t="shared" si="27"/>
        <v>3.2</v>
      </c>
      <c r="B169" s="142" t="s">
        <v>157</v>
      </c>
      <c r="C169" s="139">
        <v>14.111999999999997</v>
      </c>
      <c r="D169" s="139" t="s">
        <v>34</v>
      </c>
      <c r="E169" s="135"/>
      <c r="F169" s="135">
        <f t="shared" si="26"/>
        <v>0</v>
      </c>
      <c r="G169" s="136"/>
    </row>
    <row r="170" spans="1:7" s="138" customFormat="1" ht="40.5" customHeight="1" x14ac:dyDescent="0.25">
      <c r="A170" s="125">
        <f t="shared" si="27"/>
        <v>3.3000000000000003</v>
      </c>
      <c r="B170" s="142" t="s">
        <v>158</v>
      </c>
      <c r="C170" s="139">
        <v>9.3765000000000001</v>
      </c>
      <c r="D170" s="139" t="s">
        <v>34</v>
      </c>
      <c r="E170" s="135"/>
      <c r="F170" s="135">
        <f t="shared" si="26"/>
        <v>0</v>
      </c>
      <c r="G170" s="136"/>
    </row>
    <row r="171" spans="1:7" s="138" customFormat="1" ht="42.75" customHeight="1" x14ac:dyDescent="0.25">
      <c r="A171" s="125">
        <f t="shared" si="27"/>
        <v>3.4000000000000004</v>
      </c>
      <c r="B171" s="144" t="s">
        <v>159</v>
      </c>
      <c r="C171" s="145">
        <v>19.760000000000005</v>
      </c>
      <c r="D171" s="145" t="s">
        <v>34</v>
      </c>
      <c r="E171" s="146"/>
      <c r="F171" s="135">
        <f t="shared" si="26"/>
        <v>0</v>
      </c>
      <c r="G171" s="147"/>
    </row>
    <row r="172" spans="1:7" s="138" customFormat="1" ht="37.5" customHeight="1" x14ac:dyDescent="0.25">
      <c r="A172" s="125">
        <f t="shared" si="27"/>
        <v>3.5000000000000004</v>
      </c>
      <c r="B172" s="144" t="s">
        <v>167</v>
      </c>
      <c r="C172" s="145">
        <v>0.312</v>
      </c>
      <c r="D172" s="145" t="s">
        <v>34</v>
      </c>
      <c r="E172" s="146"/>
      <c r="F172" s="135">
        <f t="shared" si="26"/>
        <v>0</v>
      </c>
      <c r="G172" s="147"/>
    </row>
    <row r="173" spans="1:7" s="138" customFormat="1" ht="24.75" customHeight="1" x14ac:dyDescent="0.25">
      <c r="A173" s="125">
        <f t="shared" si="27"/>
        <v>3.6000000000000005</v>
      </c>
      <c r="B173" s="142" t="s">
        <v>160</v>
      </c>
      <c r="C173" s="139">
        <v>24.281600000000001</v>
      </c>
      <c r="D173" s="139" t="s">
        <v>34</v>
      </c>
      <c r="E173" s="135"/>
      <c r="F173" s="135">
        <f t="shared" si="26"/>
        <v>0</v>
      </c>
      <c r="G173" s="136"/>
    </row>
    <row r="174" spans="1:7" s="138" customFormat="1" ht="25.5" customHeight="1" x14ac:dyDescent="0.25">
      <c r="A174" s="125">
        <f t="shared" si="27"/>
        <v>3.7000000000000006</v>
      </c>
      <c r="B174" s="142" t="s">
        <v>166</v>
      </c>
      <c r="C174" s="139">
        <v>13.6584</v>
      </c>
      <c r="D174" s="139" t="s">
        <v>34</v>
      </c>
      <c r="E174" s="135"/>
      <c r="F174" s="135">
        <f t="shared" si="26"/>
        <v>0</v>
      </c>
      <c r="G174" s="136">
        <f>SUM(F168:F174)</f>
        <v>0</v>
      </c>
    </row>
    <row r="175" spans="1:7" s="138" customFormat="1" ht="25.5" customHeight="1" x14ac:dyDescent="0.25">
      <c r="A175" s="125"/>
      <c r="B175" s="142"/>
      <c r="C175" s="139"/>
      <c r="D175" s="139"/>
      <c r="E175" s="135"/>
      <c r="F175" s="135"/>
      <c r="G175" s="136"/>
    </row>
    <row r="176" spans="1:7" s="138" customFormat="1" ht="20.100000000000001" customHeight="1" x14ac:dyDescent="0.25">
      <c r="A176" s="159">
        <v>4</v>
      </c>
      <c r="B176" s="143" t="s">
        <v>99</v>
      </c>
      <c r="C176" s="133"/>
      <c r="D176" s="133"/>
      <c r="E176" s="134"/>
      <c r="F176" s="135"/>
      <c r="G176" s="136"/>
    </row>
    <row r="177" spans="1:985" s="138" customFormat="1" ht="20.100000000000001" customHeight="1" x14ac:dyDescent="0.25">
      <c r="A177" s="125">
        <f t="shared" ref="A177" si="28">+A176+0.1</f>
        <v>4.0999999999999996</v>
      </c>
      <c r="B177" s="142" t="s">
        <v>168</v>
      </c>
      <c r="C177" s="139">
        <v>1558.5439999999999</v>
      </c>
      <c r="D177" s="139" t="s">
        <v>33</v>
      </c>
      <c r="E177" s="135"/>
      <c r="F177" s="135">
        <f>C177*E177</f>
        <v>0</v>
      </c>
      <c r="G177" s="136">
        <f>SUM(F177)</f>
        <v>0</v>
      </c>
    </row>
    <row r="178" spans="1:985" s="138" customFormat="1" ht="20.100000000000001" customHeight="1" x14ac:dyDescent="0.25">
      <c r="A178" s="125"/>
      <c r="B178" s="142"/>
      <c r="C178" s="139"/>
      <c r="D178" s="139"/>
      <c r="E178" s="135"/>
      <c r="F178" s="135"/>
      <c r="G178" s="136"/>
    </row>
    <row r="179" spans="1:985" s="138" customFormat="1" ht="20.100000000000001" customHeight="1" x14ac:dyDescent="0.25">
      <c r="A179" s="159">
        <v>5</v>
      </c>
      <c r="B179" s="143" t="s">
        <v>161</v>
      </c>
      <c r="C179" s="148"/>
      <c r="D179" s="139"/>
      <c r="E179" s="135"/>
      <c r="F179" s="135"/>
      <c r="G179" s="136"/>
    </row>
    <row r="180" spans="1:985" s="138" customFormat="1" ht="20.100000000000001" customHeight="1" x14ac:dyDescent="0.25">
      <c r="A180" s="125">
        <f t="shared" ref="A180:A183" si="29">+A179+0.1</f>
        <v>5.0999999999999996</v>
      </c>
      <c r="B180" s="149" t="s">
        <v>180</v>
      </c>
      <c r="C180" s="148">
        <v>560.46399999999994</v>
      </c>
      <c r="D180" s="139" t="s">
        <v>33</v>
      </c>
      <c r="E180" s="135"/>
      <c r="F180" s="135">
        <f>C180*E180</f>
        <v>0</v>
      </c>
      <c r="G180" s="136"/>
    </row>
    <row r="181" spans="1:985" s="138" customFormat="1" ht="20.100000000000001" customHeight="1" x14ac:dyDescent="0.25">
      <c r="A181" s="125">
        <f t="shared" si="29"/>
        <v>5.1999999999999993</v>
      </c>
      <c r="B181" s="149" t="s">
        <v>162</v>
      </c>
      <c r="C181" s="148">
        <v>560.46399999999994</v>
      </c>
      <c r="D181" s="139" t="s">
        <v>33</v>
      </c>
      <c r="E181" s="135"/>
      <c r="F181" s="135">
        <f>C181*E181</f>
        <v>0</v>
      </c>
      <c r="G181" s="136"/>
    </row>
    <row r="182" spans="1:985" s="138" customFormat="1" ht="20.100000000000001" customHeight="1" x14ac:dyDescent="0.25">
      <c r="A182" s="125">
        <f t="shared" si="29"/>
        <v>5.2999999999999989</v>
      </c>
      <c r="B182" s="149" t="s">
        <v>130</v>
      </c>
      <c r="C182" s="148">
        <v>3948.16</v>
      </c>
      <c r="D182" s="139" t="s">
        <v>57</v>
      </c>
      <c r="E182" s="135"/>
      <c r="F182" s="135">
        <f>C182*E182</f>
        <v>0</v>
      </c>
      <c r="G182" s="136"/>
    </row>
    <row r="183" spans="1:985" s="138" customFormat="1" ht="20.100000000000001" customHeight="1" x14ac:dyDescent="0.25">
      <c r="A183" s="125">
        <f t="shared" si="29"/>
        <v>5.3999999999999986</v>
      </c>
      <c r="B183" s="142" t="s">
        <v>139</v>
      </c>
      <c r="C183" s="139">
        <v>3677.5519999999997</v>
      </c>
      <c r="D183" s="139" t="s">
        <v>33</v>
      </c>
      <c r="E183" s="135"/>
      <c r="F183" s="135">
        <f>C183*E183</f>
        <v>0</v>
      </c>
      <c r="G183" s="136">
        <f>SUM(F180:F183)</f>
        <v>0</v>
      </c>
    </row>
    <row r="184" spans="1:985" s="138" customFormat="1" ht="15.75" customHeight="1" x14ac:dyDescent="0.25">
      <c r="A184" s="125"/>
      <c r="B184" s="142"/>
      <c r="C184" s="139"/>
      <c r="D184" s="139"/>
      <c r="E184" s="135"/>
      <c r="F184" s="135"/>
      <c r="G184" s="136"/>
    </row>
    <row r="185" spans="1:985" customFormat="1" x14ac:dyDescent="0.25">
      <c r="A185" s="159">
        <v>6</v>
      </c>
      <c r="B185" s="140" t="s">
        <v>64</v>
      </c>
      <c r="C185" s="139"/>
      <c r="D185" s="133"/>
      <c r="E185" s="134"/>
      <c r="F185" s="135"/>
      <c r="G185" s="136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/>
      <c r="DF185" s="137"/>
      <c r="DG185" s="137"/>
      <c r="DH185" s="137"/>
      <c r="DI185" s="137"/>
      <c r="DJ185" s="137"/>
      <c r="DK185" s="137"/>
      <c r="DL185" s="137"/>
      <c r="DM185" s="137"/>
      <c r="DN185" s="137"/>
      <c r="DO185" s="137"/>
      <c r="DP185" s="137"/>
      <c r="DQ185" s="137"/>
      <c r="DR185" s="137"/>
      <c r="DS185" s="137"/>
      <c r="DT185" s="137"/>
      <c r="DU185" s="137"/>
      <c r="DV185" s="137"/>
      <c r="DW185" s="137"/>
      <c r="DX185" s="137"/>
      <c r="DY185" s="137"/>
      <c r="DZ185" s="137"/>
      <c r="EA185" s="137"/>
      <c r="EB185" s="137"/>
      <c r="EC185" s="137"/>
      <c r="ED185" s="137"/>
      <c r="EE185" s="137"/>
      <c r="EF185" s="137"/>
      <c r="EG185" s="137"/>
      <c r="EH185" s="137"/>
      <c r="EI185" s="137"/>
      <c r="EJ185" s="137"/>
      <c r="EK185" s="137"/>
      <c r="EL185" s="137"/>
      <c r="EM185" s="137"/>
      <c r="EN185" s="137"/>
      <c r="EO185" s="137"/>
      <c r="EP185" s="137"/>
      <c r="EQ185" s="137"/>
      <c r="ER185" s="137"/>
      <c r="ES185" s="137"/>
      <c r="ET185" s="137"/>
      <c r="EU185" s="137"/>
      <c r="EV185" s="137"/>
      <c r="EW185" s="137"/>
      <c r="EX185" s="137"/>
      <c r="EY185" s="137"/>
      <c r="EZ185" s="137"/>
      <c r="FA185" s="137"/>
      <c r="FB185" s="137"/>
      <c r="FC185" s="137"/>
      <c r="FD185" s="137"/>
      <c r="FE185" s="137"/>
      <c r="FF185" s="137"/>
      <c r="FG185" s="137"/>
      <c r="FH185" s="137"/>
      <c r="FI185" s="137"/>
      <c r="FJ185" s="137"/>
      <c r="FK185" s="137"/>
      <c r="FL185" s="137"/>
      <c r="FM185" s="137"/>
      <c r="FN185" s="137"/>
      <c r="FO185" s="137"/>
      <c r="FP185" s="137"/>
      <c r="FQ185" s="137"/>
      <c r="FR185" s="137"/>
      <c r="FS185" s="137"/>
      <c r="FT185" s="137"/>
      <c r="FU185" s="137"/>
      <c r="FV185" s="137"/>
      <c r="FW185" s="137"/>
      <c r="FX185" s="137"/>
      <c r="FY185" s="137"/>
      <c r="FZ185" s="137"/>
      <c r="GA185" s="137"/>
      <c r="GB185" s="137"/>
      <c r="GC185" s="137"/>
      <c r="GD185" s="137"/>
      <c r="GE185" s="137"/>
      <c r="GF185" s="137"/>
      <c r="GG185" s="137"/>
      <c r="GH185" s="137"/>
      <c r="GI185" s="137"/>
      <c r="GJ185" s="137"/>
      <c r="GK185" s="137"/>
      <c r="GL185" s="137"/>
      <c r="GM185" s="137"/>
      <c r="GN185" s="137"/>
      <c r="GO185" s="137"/>
      <c r="GP185" s="137"/>
      <c r="GQ185" s="137"/>
      <c r="GR185" s="137"/>
      <c r="GS185" s="137"/>
      <c r="GT185" s="137"/>
      <c r="GU185" s="137"/>
      <c r="GV185" s="137"/>
      <c r="GW185" s="137"/>
      <c r="GX185" s="137"/>
      <c r="GY185" s="137"/>
      <c r="GZ185" s="137"/>
      <c r="HA185" s="137"/>
      <c r="HB185" s="137"/>
      <c r="HC185" s="137"/>
      <c r="HD185" s="137"/>
      <c r="HE185" s="137"/>
      <c r="HF185" s="137"/>
      <c r="HG185" s="137"/>
      <c r="HH185" s="137"/>
      <c r="HI185" s="137"/>
      <c r="HJ185" s="137"/>
      <c r="HK185" s="137"/>
      <c r="HL185" s="137"/>
      <c r="HM185" s="137"/>
      <c r="HN185" s="137"/>
      <c r="HO185" s="137"/>
      <c r="HP185" s="137"/>
      <c r="HQ185" s="137"/>
      <c r="HR185" s="137"/>
      <c r="HS185" s="137"/>
      <c r="HT185" s="137"/>
      <c r="HU185" s="137"/>
      <c r="HV185" s="137"/>
      <c r="HW185" s="137"/>
      <c r="HX185" s="137"/>
      <c r="HY185" s="137"/>
      <c r="HZ185" s="137"/>
      <c r="IA185" s="137"/>
      <c r="IB185" s="137"/>
      <c r="IC185" s="137"/>
      <c r="ID185" s="137"/>
      <c r="IE185" s="137"/>
      <c r="IF185" s="137"/>
      <c r="IG185" s="137"/>
      <c r="IH185" s="137"/>
      <c r="II185" s="137"/>
      <c r="IJ185" s="137"/>
      <c r="IK185" s="137"/>
      <c r="IL185" s="137"/>
      <c r="IM185" s="137"/>
      <c r="IN185" s="137"/>
      <c r="IO185" s="137"/>
      <c r="IP185" s="137"/>
      <c r="IQ185" s="137"/>
      <c r="IR185" s="137"/>
      <c r="IS185" s="137"/>
      <c r="IT185" s="137"/>
      <c r="IU185" s="137"/>
      <c r="IV185" s="137"/>
      <c r="IW185" s="137"/>
      <c r="IX185" s="137"/>
      <c r="IY185" s="137"/>
      <c r="IZ185" s="137"/>
      <c r="JA185" s="137"/>
      <c r="JB185" s="137"/>
      <c r="JC185" s="137"/>
      <c r="JD185" s="137"/>
      <c r="JE185" s="137"/>
      <c r="JF185" s="137"/>
      <c r="JG185" s="137"/>
      <c r="JH185" s="137"/>
      <c r="JI185" s="137"/>
      <c r="JJ185" s="137"/>
      <c r="JK185" s="137"/>
      <c r="JL185" s="137"/>
      <c r="JM185" s="137"/>
      <c r="JN185" s="137"/>
      <c r="JO185" s="137"/>
      <c r="JP185" s="137"/>
      <c r="JQ185" s="137"/>
      <c r="JR185" s="137"/>
      <c r="JS185" s="137"/>
      <c r="JT185" s="137"/>
      <c r="JU185" s="137"/>
      <c r="JV185" s="137"/>
      <c r="JW185" s="137"/>
      <c r="JX185" s="137"/>
      <c r="JY185" s="137"/>
      <c r="JZ185" s="137"/>
      <c r="KA185" s="137"/>
      <c r="KB185" s="137"/>
      <c r="KC185" s="137"/>
      <c r="KD185" s="137"/>
      <c r="KE185" s="137"/>
      <c r="KF185" s="137"/>
      <c r="KG185" s="137"/>
      <c r="KH185" s="137"/>
      <c r="KI185" s="137"/>
      <c r="KJ185" s="137"/>
      <c r="KK185" s="137"/>
      <c r="KL185" s="137"/>
      <c r="KM185" s="137"/>
      <c r="KN185" s="137"/>
      <c r="KO185" s="137"/>
      <c r="KP185" s="137"/>
      <c r="KQ185" s="137"/>
      <c r="KR185" s="137"/>
      <c r="KS185" s="137"/>
      <c r="KT185" s="137"/>
      <c r="KU185" s="137"/>
      <c r="KV185" s="137"/>
      <c r="KW185" s="137"/>
      <c r="KX185" s="137"/>
      <c r="KY185" s="137"/>
      <c r="KZ185" s="137"/>
      <c r="LA185" s="137"/>
      <c r="LB185" s="137"/>
      <c r="LC185" s="137"/>
      <c r="LD185" s="137"/>
      <c r="LE185" s="137"/>
      <c r="LF185" s="137"/>
      <c r="LG185" s="137"/>
      <c r="LH185" s="137"/>
      <c r="LI185" s="137"/>
      <c r="LJ185" s="137"/>
      <c r="LK185" s="137"/>
      <c r="LL185" s="137"/>
      <c r="LM185" s="137"/>
      <c r="LN185" s="137"/>
      <c r="LO185" s="137"/>
      <c r="LP185" s="137"/>
      <c r="LQ185" s="137"/>
      <c r="LR185" s="137"/>
      <c r="LS185" s="137"/>
      <c r="LT185" s="137"/>
      <c r="LU185" s="137"/>
      <c r="LV185" s="137"/>
      <c r="LW185" s="137"/>
      <c r="LX185" s="137"/>
      <c r="LY185" s="137"/>
      <c r="LZ185" s="137"/>
      <c r="MA185" s="137"/>
      <c r="MB185" s="137"/>
      <c r="MC185" s="137"/>
      <c r="MD185" s="137"/>
      <c r="ME185" s="137"/>
      <c r="MF185" s="137"/>
      <c r="MG185" s="137"/>
      <c r="MH185" s="137"/>
      <c r="MI185" s="137"/>
      <c r="MJ185" s="137"/>
      <c r="MK185" s="137"/>
      <c r="ML185" s="137"/>
      <c r="MM185" s="137"/>
      <c r="MN185" s="137"/>
      <c r="MO185" s="137"/>
      <c r="MP185" s="137"/>
      <c r="MQ185" s="137"/>
      <c r="MR185" s="137"/>
      <c r="MS185" s="137"/>
      <c r="MT185" s="137"/>
      <c r="MU185" s="137"/>
      <c r="MV185" s="137"/>
      <c r="MW185" s="137"/>
      <c r="MX185" s="137"/>
      <c r="MY185" s="137"/>
      <c r="MZ185" s="137"/>
      <c r="NA185" s="137"/>
      <c r="NB185" s="137"/>
      <c r="NC185" s="137"/>
      <c r="ND185" s="137"/>
      <c r="NE185" s="137"/>
      <c r="NF185" s="137"/>
      <c r="NG185" s="137"/>
      <c r="NH185" s="137"/>
      <c r="NI185" s="137"/>
      <c r="NJ185" s="137"/>
      <c r="NK185" s="137"/>
      <c r="NL185" s="137"/>
      <c r="NM185" s="137"/>
      <c r="NN185" s="137"/>
      <c r="NO185" s="137"/>
      <c r="NP185" s="137"/>
      <c r="NQ185" s="137"/>
      <c r="NR185" s="137"/>
      <c r="NS185" s="137"/>
      <c r="NT185" s="137"/>
      <c r="NU185" s="137"/>
      <c r="NV185" s="137"/>
      <c r="NW185" s="137"/>
      <c r="NX185" s="137"/>
      <c r="NY185" s="137"/>
      <c r="NZ185" s="137"/>
      <c r="OA185" s="137"/>
      <c r="OB185" s="137"/>
      <c r="OC185" s="137"/>
      <c r="OD185" s="137"/>
      <c r="OE185" s="137"/>
      <c r="OF185" s="137"/>
      <c r="OG185" s="137"/>
      <c r="OH185" s="137"/>
      <c r="OI185" s="137"/>
      <c r="OJ185" s="137"/>
      <c r="OK185" s="137"/>
      <c r="OL185" s="137"/>
      <c r="OM185" s="137"/>
      <c r="ON185" s="137"/>
      <c r="OO185" s="137"/>
      <c r="OP185" s="137"/>
      <c r="OQ185" s="137"/>
      <c r="OR185" s="137"/>
      <c r="OS185" s="137"/>
      <c r="OT185" s="137"/>
      <c r="OU185" s="137"/>
      <c r="OV185" s="137"/>
      <c r="OW185" s="137"/>
      <c r="OX185" s="137"/>
      <c r="OY185" s="137"/>
      <c r="OZ185" s="137"/>
      <c r="PA185" s="137"/>
      <c r="PB185" s="137"/>
      <c r="PC185" s="137"/>
      <c r="PD185" s="137"/>
      <c r="PE185" s="137"/>
      <c r="PF185" s="137"/>
      <c r="PG185" s="137"/>
      <c r="PH185" s="137"/>
      <c r="PI185" s="137"/>
      <c r="PJ185" s="137"/>
      <c r="PK185" s="137"/>
      <c r="PL185" s="137"/>
      <c r="PM185" s="137"/>
      <c r="PN185" s="137"/>
      <c r="PO185" s="137"/>
      <c r="PP185" s="137"/>
      <c r="PQ185" s="137"/>
      <c r="PR185" s="137"/>
      <c r="PS185" s="137"/>
      <c r="PT185" s="137"/>
      <c r="PU185" s="137"/>
      <c r="PV185" s="137"/>
      <c r="PW185" s="137"/>
      <c r="PX185" s="137"/>
      <c r="PY185" s="137"/>
      <c r="PZ185" s="137"/>
      <c r="QA185" s="137"/>
      <c r="QB185" s="137"/>
      <c r="QC185" s="137"/>
      <c r="QD185" s="137"/>
      <c r="QE185" s="137"/>
      <c r="QF185" s="137"/>
      <c r="QG185" s="137"/>
      <c r="QH185" s="137"/>
      <c r="QI185" s="137"/>
      <c r="QJ185" s="137"/>
      <c r="QK185" s="137"/>
      <c r="QL185" s="137"/>
      <c r="QM185" s="137"/>
      <c r="QN185" s="137"/>
      <c r="QO185" s="137"/>
      <c r="QP185" s="137"/>
      <c r="QQ185" s="137"/>
      <c r="QR185" s="137"/>
      <c r="QS185" s="137"/>
      <c r="QT185" s="137"/>
      <c r="QU185" s="137"/>
      <c r="QV185" s="137"/>
      <c r="QW185" s="137"/>
      <c r="QX185" s="137"/>
      <c r="QY185" s="137"/>
      <c r="QZ185" s="137"/>
      <c r="RA185" s="137"/>
      <c r="RB185" s="137"/>
      <c r="RC185" s="137"/>
      <c r="RD185" s="137"/>
      <c r="RE185" s="137"/>
      <c r="RF185" s="137"/>
      <c r="RG185" s="137"/>
      <c r="RH185" s="137"/>
      <c r="RI185" s="137"/>
      <c r="RJ185" s="137"/>
      <c r="RK185" s="137"/>
      <c r="RL185" s="137"/>
      <c r="RM185" s="137"/>
      <c r="RN185" s="137"/>
      <c r="RO185" s="137"/>
      <c r="RP185" s="137"/>
      <c r="RQ185" s="137"/>
      <c r="RR185" s="137"/>
      <c r="RS185" s="137"/>
      <c r="RT185" s="137"/>
      <c r="RU185" s="137"/>
      <c r="RV185" s="137"/>
      <c r="RW185" s="137"/>
      <c r="RX185" s="137"/>
      <c r="RY185" s="137"/>
      <c r="RZ185" s="137"/>
      <c r="SA185" s="137"/>
      <c r="SB185" s="137"/>
      <c r="SC185" s="137"/>
      <c r="SD185" s="137"/>
      <c r="SE185" s="137"/>
      <c r="SF185" s="137"/>
      <c r="SG185" s="137"/>
      <c r="SH185" s="137"/>
      <c r="SI185" s="137"/>
      <c r="SJ185" s="137"/>
      <c r="SK185" s="137"/>
      <c r="SL185" s="137"/>
      <c r="SM185" s="137"/>
      <c r="SN185" s="137"/>
      <c r="SO185" s="137"/>
      <c r="SP185" s="137"/>
      <c r="SQ185" s="137"/>
      <c r="SR185" s="137"/>
      <c r="SS185" s="137"/>
      <c r="ST185" s="137"/>
      <c r="SU185" s="137"/>
      <c r="SV185" s="137"/>
      <c r="SW185" s="137"/>
      <c r="SX185" s="137"/>
      <c r="SY185" s="137"/>
      <c r="SZ185" s="137"/>
      <c r="TA185" s="137"/>
      <c r="TB185" s="137"/>
      <c r="TC185" s="137"/>
      <c r="TD185" s="137"/>
      <c r="TE185" s="137"/>
      <c r="TF185" s="137"/>
      <c r="TG185" s="137"/>
      <c r="TH185" s="137"/>
      <c r="TI185" s="137"/>
      <c r="TJ185" s="137"/>
      <c r="TK185" s="137"/>
      <c r="TL185" s="137"/>
      <c r="TM185" s="137"/>
      <c r="TN185" s="137"/>
      <c r="TO185" s="137"/>
      <c r="TP185" s="137"/>
      <c r="TQ185" s="137"/>
      <c r="TR185" s="137"/>
      <c r="TS185" s="137"/>
      <c r="TT185" s="137"/>
      <c r="TU185" s="137"/>
      <c r="TV185" s="137"/>
      <c r="TW185" s="137"/>
      <c r="TX185" s="137"/>
      <c r="TY185" s="137"/>
      <c r="TZ185" s="137"/>
      <c r="UA185" s="137"/>
      <c r="UB185" s="137"/>
      <c r="UC185" s="137"/>
      <c r="UD185" s="137"/>
      <c r="UE185" s="137"/>
      <c r="UF185" s="137"/>
      <c r="UG185" s="137"/>
      <c r="UH185" s="137"/>
      <c r="UI185" s="137"/>
      <c r="UJ185" s="137"/>
      <c r="UK185" s="137"/>
      <c r="UL185" s="137"/>
      <c r="UM185" s="137"/>
      <c r="UN185" s="137"/>
      <c r="UO185" s="137"/>
      <c r="UP185" s="137"/>
      <c r="UQ185" s="137"/>
      <c r="UR185" s="137"/>
      <c r="US185" s="137"/>
      <c r="UT185" s="137"/>
      <c r="UU185" s="137"/>
      <c r="UV185" s="137"/>
      <c r="UW185" s="137"/>
      <c r="UX185" s="137"/>
      <c r="UY185" s="137"/>
      <c r="UZ185" s="137"/>
      <c r="VA185" s="137"/>
      <c r="VB185" s="137"/>
      <c r="VC185" s="137"/>
      <c r="VD185" s="137"/>
      <c r="VE185" s="137"/>
      <c r="VF185" s="137"/>
      <c r="VG185" s="137"/>
      <c r="VH185" s="137"/>
      <c r="VI185" s="137"/>
      <c r="VJ185" s="137"/>
      <c r="VK185" s="137"/>
      <c r="VL185" s="137"/>
      <c r="VM185" s="137"/>
      <c r="VN185" s="137"/>
      <c r="VO185" s="137"/>
      <c r="VP185" s="137"/>
      <c r="VQ185" s="137"/>
      <c r="VR185" s="137"/>
      <c r="VS185" s="137"/>
      <c r="VT185" s="137"/>
      <c r="VU185" s="137"/>
      <c r="VV185" s="137"/>
      <c r="VW185" s="137"/>
      <c r="VX185" s="137"/>
      <c r="VY185" s="137"/>
      <c r="VZ185" s="137"/>
      <c r="WA185" s="137"/>
      <c r="WB185" s="137"/>
      <c r="WC185" s="137"/>
      <c r="WD185" s="137"/>
      <c r="WE185" s="137"/>
      <c r="WF185" s="137"/>
      <c r="WG185" s="137"/>
      <c r="WH185" s="137"/>
      <c r="WI185" s="137"/>
      <c r="WJ185" s="137"/>
      <c r="WK185" s="137"/>
      <c r="WL185" s="137"/>
      <c r="WM185" s="137"/>
      <c r="WN185" s="137"/>
      <c r="WO185" s="137"/>
      <c r="WP185" s="137"/>
      <c r="WQ185" s="137"/>
      <c r="WR185" s="137"/>
      <c r="WS185" s="137"/>
      <c r="WT185" s="137"/>
      <c r="WU185" s="137"/>
      <c r="WV185" s="137"/>
      <c r="WW185" s="137"/>
      <c r="WX185" s="137"/>
      <c r="WY185" s="137"/>
      <c r="WZ185" s="137"/>
      <c r="XA185" s="137"/>
      <c r="XB185" s="137"/>
      <c r="XC185" s="137"/>
      <c r="XD185" s="137"/>
      <c r="XE185" s="137"/>
      <c r="XF185" s="137"/>
      <c r="XG185" s="137"/>
      <c r="XH185" s="137"/>
      <c r="XI185" s="137"/>
      <c r="XJ185" s="137"/>
      <c r="XK185" s="137"/>
      <c r="XL185" s="137"/>
      <c r="XM185" s="137"/>
      <c r="XN185" s="137"/>
      <c r="XO185" s="137"/>
      <c r="XP185" s="137"/>
      <c r="XQ185" s="137"/>
      <c r="XR185" s="137"/>
      <c r="XS185" s="137"/>
      <c r="XT185" s="137"/>
      <c r="XU185" s="137"/>
      <c r="XV185" s="137"/>
      <c r="XW185" s="137"/>
      <c r="XX185" s="137"/>
      <c r="XY185" s="137"/>
      <c r="XZ185" s="137"/>
      <c r="YA185" s="137"/>
      <c r="YB185" s="137"/>
      <c r="YC185" s="137"/>
      <c r="YD185" s="137"/>
      <c r="YE185" s="137"/>
      <c r="YF185" s="137"/>
      <c r="YG185" s="137"/>
      <c r="YH185" s="137"/>
      <c r="YI185" s="137"/>
      <c r="YJ185" s="137"/>
      <c r="YK185" s="137"/>
      <c r="YL185" s="137"/>
      <c r="YM185" s="137"/>
      <c r="YN185" s="137"/>
      <c r="YO185" s="137"/>
      <c r="YP185" s="137"/>
      <c r="YQ185" s="137"/>
      <c r="YR185" s="137"/>
      <c r="YS185" s="137"/>
      <c r="YT185" s="137"/>
      <c r="YU185" s="137"/>
      <c r="YV185" s="137"/>
      <c r="YW185" s="137"/>
      <c r="YX185" s="137"/>
      <c r="YY185" s="137"/>
      <c r="YZ185" s="137"/>
      <c r="ZA185" s="137"/>
      <c r="ZB185" s="137"/>
      <c r="ZC185" s="137"/>
      <c r="ZD185" s="137"/>
      <c r="ZE185" s="137"/>
      <c r="ZF185" s="137"/>
      <c r="ZG185" s="137"/>
      <c r="ZH185" s="137"/>
      <c r="ZI185" s="137"/>
      <c r="ZJ185" s="137"/>
      <c r="ZK185" s="137"/>
      <c r="ZL185" s="137"/>
      <c r="ZM185" s="137"/>
      <c r="ZN185" s="137"/>
      <c r="ZO185" s="137"/>
      <c r="ZP185" s="137"/>
      <c r="ZQ185" s="137"/>
      <c r="ZR185" s="137"/>
      <c r="ZS185" s="137"/>
      <c r="ZT185" s="137"/>
      <c r="ZU185" s="137"/>
      <c r="ZV185" s="137"/>
      <c r="ZW185" s="137"/>
      <c r="ZX185" s="137"/>
      <c r="ZY185" s="137"/>
      <c r="ZZ185" s="137"/>
      <c r="AAA185" s="137"/>
      <c r="AAB185" s="137"/>
      <c r="AAC185" s="137"/>
      <c r="AAD185" s="137"/>
      <c r="AAE185" s="137"/>
      <c r="AAF185" s="137"/>
      <c r="AAG185" s="137"/>
      <c r="AAH185" s="137"/>
      <c r="AAI185" s="137"/>
      <c r="AAJ185" s="137"/>
      <c r="AAK185" s="137"/>
      <c r="AAL185" s="137"/>
      <c r="AAM185" s="137"/>
      <c r="AAN185" s="137"/>
      <c r="AAO185" s="137"/>
      <c r="AAP185" s="137"/>
      <c r="AAQ185" s="137"/>
      <c r="AAR185" s="137"/>
      <c r="AAS185" s="137"/>
      <c r="AAT185" s="137"/>
      <c r="AAU185" s="137"/>
      <c r="AAV185" s="137"/>
      <c r="AAW185" s="137"/>
      <c r="AAX185" s="137"/>
      <c r="AAY185" s="137"/>
      <c r="AAZ185" s="137"/>
      <c r="ABA185" s="137"/>
      <c r="ABB185" s="137"/>
      <c r="ABC185" s="137"/>
      <c r="ABD185" s="137"/>
      <c r="ABE185" s="137"/>
      <c r="ABF185" s="137"/>
      <c r="ABG185" s="137"/>
      <c r="ABH185" s="137"/>
      <c r="ABI185" s="137"/>
      <c r="ABJ185" s="137"/>
      <c r="ABK185" s="137"/>
      <c r="ABL185" s="137"/>
      <c r="ABM185" s="137"/>
      <c r="ABN185" s="137"/>
      <c r="ABO185" s="137"/>
      <c r="ABP185" s="137"/>
      <c r="ABQ185" s="137"/>
      <c r="ABR185" s="137"/>
      <c r="ABS185" s="137"/>
      <c r="ABT185" s="137"/>
      <c r="ABU185" s="137"/>
      <c r="ABV185" s="137"/>
      <c r="ABW185" s="137"/>
      <c r="ABX185" s="137"/>
      <c r="ABY185" s="137"/>
      <c r="ABZ185" s="137"/>
      <c r="ACA185" s="137"/>
      <c r="ACB185" s="137"/>
      <c r="ACC185" s="137"/>
      <c r="ACD185" s="137"/>
      <c r="ACE185" s="137"/>
      <c r="ACF185" s="137"/>
      <c r="ACG185" s="137"/>
      <c r="ACH185" s="137"/>
      <c r="ACI185" s="137"/>
      <c r="ACJ185" s="137"/>
      <c r="ACK185" s="137"/>
      <c r="ACL185" s="137"/>
      <c r="ACM185" s="137"/>
      <c r="ACN185" s="137"/>
      <c r="ACO185" s="137"/>
      <c r="ACP185" s="137"/>
      <c r="ACQ185" s="137"/>
      <c r="ACR185" s="137"/>
      <c r="ACS185" s="137"/>
      <c r="ACT185" s="137"/>
      <c r="ACU185" s="137"/>
      <c r="ACV185" s="137"/>
      <c r="ACW185" s="137"/>
      <c r="ACX185" s="137"/>
      <c r="ACY185" s="137"/>
      <c r="ACZ185" s="137"/>
      <c r="ADA185" s="137"/>
      <c r="ADB185" s="137"/>
      <c r="ADC185" s="137"/>
      <c r="ADD185" s="137"/>
      <c r="ADE185" s="137"/>
      <c r="ADF185" s="137"/>
      <c r="ADG185" s="137"/>
      <c r="ADH185" s="137"/>
      <c r="ADI185" s="137"/>
      <c r="ADJ185" s="137"/>
      <c r="ADK185" s="137"/>
      <c r="ADL185" s="137"/>
      <c r="ADM185" s="137"/>
      <c r="ADN185" s="137"/>
      <c r="ADO185" s="137"/>
      <c r="ADP185" s="137"/>
      <c r="ADQ185" s="137"/>
      <c r="ADR185" s="137"/>
      <c r="ADS185" s="137"/>
      <c r="ADT185" s="137"/>
      <c r="ADU185" s="137"/>
      <c r="ADV185" s="137"/>
      <c r="ADW185" s="137"/>
      <c r="ADX185" s="137"/>
      <c r="ADY185" s="137"/>
      <c r="ADZ185" s="137"/>
      <c r="AEA185" s="137"/>
      <c r="AEB185" s="137"/>
      <c r="AEC185" s="137"/>
      <c r="AED185" s="137"/>
      <c r="AEE185" s="137"/>
      <c r="AEF185" s="137"/>
      <c r="AEG185" s="137"/>
      <c r="AEH185" s="137"/>
      <c r="AEI185" s="137"/>
      <c r="AEJ185" s="137"/>
      <c r="AEK185" s="137"/>
      <c r="AEL185" s="137"/>
      <c r="AEM185" s="137"/>
      <c r="AEN185" s="137"/>
      <c r="AEO185" s="137"/>
      <c r="AEP185" s="137"/>
      <c r="AEQ185" s="137"/>
      <c r="AER185" s="137"/>
      <c r="AES185" s="137"/>
      <c r="AET185" s="137"/>
      <c r="AEU185" s="137"/>
      <c r="AEV185" s="137"/>
      <c r="AEW185" s="137"/>
      <c r="AEX185" s="137"/>
      <c r="AEY185" s="137"/>
      <c r="AEZ185" s="137"/>
      <c r="AFA185" s="137"/>
      <c r="AFB185" s="137"/>
      <c r="AFC185" s="137"/>
      <c r="AFD185" s="137"/>
      <c r="AFE185" s="137"/>
      <c r="AFF185" s="137"/>
      <c r="AFG185" s="137"/>
      <c r="AFH185" s="137"/>
      <c r="AFI185" s="137"/>
      <c r="AFJ185" s="137"/>
      <c r="AFK185" s="137"/>
      <c r="AFL185" s="137"/>
      <c r="AFM185" s="137"/>
      <c r="AFN185" s="137"/>
      <c r="AFO185" s="137"/>
      <c r="AFP185" s="137"/>
      <c r="AFQ185" s="137"/>
      <c r="AFR185" s="137"/>
      <c r="AFS185" s="137"/>
      <c r="AFT185" s="137"/>
      <c r="AFU185" s="137"/>
      <c r="AFV185" s="137"/>
      <c r="AFW185" s="137"/>
      <c r="AFX185" s="137"/>
      <c r="AFY185" s="137"/>
      <c r="AFZ185" s="137"/>
      <c r="AGA185" s="137"/>
      <c r="AGB185" s="137"/>
      <c r="AGC185" s="137"/>
      <c r="AGD185" s="137"/>
      <c r="AGE185" s="137"/>
      <c r="AGF185" s="137"/>
      <c r="AGG185" s="137"/>
      <c r="AGH185" s="137"/>
      <c r="AGI185" s="137"/>
      <c r="AGJ185" s="137"/>
      <c r="AGK185" s="137"/>
      <c r="AGL185" s="137"/>
      <c r="AGM185" s="137"/>
      <c r="AGN185" s="137"/>
      <c r="AGO185" s="137"/>
      <c r="AGP185" s="137"/>
      <c r="AGQ185" s="137"/>
      <c r="AGR185" s="137"/>
      <c r="AGS185" s="137"/>
      <c r="AGT185" s="137"/>
      <c r="AGU185" s="137"/>
      <c r="AGV185" s="137"/>
      <c r="AGW185" s="137"/>
      <c r="AGX185" s="137"/>
      <c r="AGY185" s="137"/>
      <c r="AGZ185" s="137"/>
      <c r="AHA185" s="137"/>
      <c r="AHB185" s="137"/>
      <c r="AHC185" s="137"/>
      <c r="AHD185" s="137"/>
      <c r="AHE185" s="137"/>
      <c r="AHF185" s="137"/>
      <c r="AHG185" s="137"/>
      <c r="AHH185" s="137"/>
      <c r="AHI185" s="137"/>
      <c r="AHJ185" s="137"/>
      <c r="AHK185" s="137"/>
      <c r="AHL185" s="137"/>
      <c r="AHM185" s="137"/>
      <c r="AHN185" s="137"/>
      <c r="AHO185" s="137"/>
      <c r="AHP185" s="137"/>
      <c r="AHQ185" s="137"/>
      <c r="AHR185" s="137"/>
      <c r="AHS185" s="137"/>
      <c r="AHT185" s="137"/>
      <c r="AHU185" s="137"/>
      <c r="AHV185" s="137"/>
      <c r="AHW185" s="137"/>
      <c r="AHX185" s="137"/>
      <c r="AHY185" s="137"/>
      <c r="AHZ185" s="137"/>
      <c r="AIA185" s="137"/>
      <c r="AIB185" s="137"/>
      <c r="AIC185" s="137"/>
      <c r="AID185" s="137"/>
      <c r="AIE185" s="137"/>
      <c r="AIF185" s="137"/>
      <c r="AIG185" s="137"/>
      <c r="AIH185" s="137"/>
      <c r="AII185" s="137"/>
      <c r="AIJ185" s="137"/>
      <c r="AIK185" s="137"/>
      <c r="AIL185" s="137"/>
      <c r="AIM185" s="137"/>
      <c r="AIN185" s="137"/>
      <c r="AIO185" s="137"/>
      <c r="AIP185" s="137"/>
      <c r="AIQ185" s="137"/>
      <c r="AIR185" s="137"/>
      <c r="AIS185" s="137"/>
      <c r="AIT185" s="137"/>
      <c r="AIU185" s="137"/>
      <c r="AIV185" s="137"/>
      <c r="AIW185" s="137"/>
      <c r="AIX185" s="137"/>
      <c r="AIY185" s="137"/>
      <c r="AIZ185" s="137"/>
      <c r="AJA185" s="137"/>
      <c r="AJB185" s="137"/>
      <c r="AJC185" s="137"/>
      <c r="AJD185" s="137"/>
      <c r="AJE185" s="137"/>
      <c r="AJF185" s="137"/>
      <c r="AJG185" s="137"/>
      <c r="AJH185" s="137"/>
      <c r="AJI185" s="137"/>
      <c r="AJJ185" s="137"/>
      <c r="AJK185" s="137"/>
      <c r="AJL185" s="137"/>
      <c r="AJM185" s="137"/>
      <c r="AJN185" s="137"/>
      <c r="AJO185" s="137"/>
      <c r="AJP185" s="137"/>
      <c r="AJQ185" s="137"/>
      <c r="AJR185" s="137"/>
      <c r="AJS185" s="137"/>
      <c r="AJT185" s="137"/>
      <c r="AJU185" s="137"/>
      <c r="AJV185" s="137"/>
      <c r="AJW185" s="137"/>
      <c r="AJX185" s="137"/>
      <c r="AJY185" s="137"/>
      <c r="AJZ185" s="137"/>
      <c r="AKA185" s="137"/>
      <c r="AKB185" s="137"/>
      <c r="AKC185" s="137"/>
      <c r="AKD185" s="137"/>
      <c r="AKE185" s="137"/>
      <c r="AKF185" s="137"/>
      <c r="AKG185" s="137"/>
      <c r="AKH185" s="137"/>
      <c r="AKI185" s="137"/>
      <c r="AKJ185" s="137"/>
      <c r="AKK185" s="137"/>
      <c r="AKL185" s="137"/>
      <c r="AKM185" s="137"/>
      <c r="AKN185" s="137"/>
      <c r="AKO185" s="137"/>
      <c r="AKP185" s="137"/>
      <c r="AKQ185" s="137"/>
      <c r="AKR185" s="137"/>
      <c r="AKS185" s="137"/>
      <c r="AKT185" s="137"/>
      <c r="AKU185" s="137"/>
      <c r="AKV185" s="137"/>
      <c r="AKW185" s="137"/>
    </row>
    <row r="186" spans="1:985" customFormat="1" ht="37.5" customHeight="1" x14ac:dyDescent="0.25">
      <c r="A186" s="125">
        <f t="shared" ref="A186:A189" si="30">+A185+0.1</f>
        <v>6.1</v>
      </c>
      <c r="B186" s="149" t="s">
        <v>163</v>
      </c>
      <c r="C186" s="139">
        <v>607.04</v>
      </c>
      <c r="D186" s="139" t="s">
        <v>57</v>
      </c>
      <c r="E186" s="135"/>
      <c r="F186" s="135">
        <f>C186*E186</f>
        <v>0</v>
      </c>
      <c r="G186" s="136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/>
      <c r="DF186" s="137"/>
      <c r="DG186" s="137"/>
      <c r="DH186" s="137"/>
      <c r="DI186" s="137"/>
      <c r="DJ186" s="137"/>
      <c r="DK186" s="137"/>
      <c r="DL186" s="137"/>
      <c r="DM186" s="137"/>
      <c r="DN186" s="137"/>
      <c r="DO186" s="137"/>
      <c r="DP186" s="137"/>
      <c r="DQ186" s="137"/>
      <c r="DR186" s="137"/>
      <c r="DS186" s="137"/>
      <c r="DT186" s="137"/>
      <c r="DU186" s="137"/>
      <c r="DV186" s="137"/>
      <c r="DW186" s="137"/>
      <c r="DX186" s="137"/>
      <c r="DY186" s="137"/>
      <c r="DZ186" s="137"/>
      <c r="EA186" s="137"/>
      <c r="EB186" s="137"/>
      <c r="EC186" s="137"/>
      <c r="ED186" s="137"/>
      <c r="EE186" s="137"/>
      <c r="EF186" s="137"/>
      <c r="EG186" s="137"/>
      <c r="EH186" s="137"/>
      <c r="EI186" s="137"/>
      <c r="EJ186" s="137"/>
      <c r="EK186" s="137"/>
      <c r="EL186" s="137"/>
      <c r="EM186" s="137"/>
      <c r="EN186" s="137"/>
      <c r="EO186" s="137"/>
      <c r="EP186" s="137"/>
      <c r="EQ186" s="137"/>
      <c r="ER186" s="137"/>
      <c r="ES186" s="137"/>
      <c r="ET186" s="137"/>
      <c r="EU186" s="137"/>
      <c r="EV186" s="137"/>
      <c r="EW186" s="137"/>
      <c r="EX186" s="137"/>
      <c r="EY186" s="137"/>
      <c r="EZ186" s="137"/>
      <c r="FA186" s="137"/>
      <c r="FB186" s="137"/>
      <c r="FC186" s="137"/>
      <c r="FD186" s="137"/>
      <c r="FE186" s="137"/>
      <c r="FF186" s="137"/>
      <c r="FG186" s="137"/>
      <c r="FH186" s="137"/>
      <c r="FI186" s="137"/>
      <c r="FJ186" s="137"/>
      <c r="FK186" s="137"/>
      <c r="FL186" s="137"/>
      <c r="FM186" s="137"/>
      <c r="FN186" s="137"/>
      <c r="FO186" s="137"/>
      <c r="FP186" s="137"/>
      <c r="FQ186" s="137"/>
      <c r="FR186" s="137"/>
      <c r="FS186" s="137"/>
      <c r="FT186" s="137"/>
      <c r="FU186" s="137"/>
      <c r="FV186" s="137"/>
      <c r="FW186" s="137"/>
      <c r="FX186" s="137"/>
      <c r="FY186" s="137"/>
      <c r="FZ186" s="137"/>
      <c r="GA186" s="137"/>
      <c r="GB186" s="137"/>
      <c r="GC186" s="137"/>
      <c r="GD186" s="137"/>
      <c r="GE186" s="137"/>
      <c r="GF186" s="137"/>
      <c r="GG186" s="137"/>
      <c r="GH186" s="137"/>
      <c r="GI186" s="137"/>
      <c r="GJ186" s="137"/>
      <c r="GK186" s="137"/>
      <c r="GL186" s="137"/>
      <c r="GM186" s="137"/>
      <c r="GN186" s="137"/>
      <c r="GO186" s="137"/>
      <c r="GP186" s="137"/>
      <c r="GQ186" s="137"/>
      <c r="GR186" s="137"/>
      <c r="GS186" s="137"/>
      <c r="GT186" s="137"/>
      <c r="GU186" s="137"/>
      <c r="GV186" s="137"/>
      <c r="GW186" s="137"/>
      <c r="GX186" s="137"/>
      <c r="GY186" s="137"/>
      <c r="GZ186" s="137"/>
      <c r="HA186" s="137"/>
      <c r="HB186" s="137"/>
      <c r="HC186" s="137"/>
      <c r="HD186" s="137"/>
      <c r="HE186" s="137"/>
      <c r="HF186" s="137"/>
      <c r="HG186" s="137"/>
      <c r="HH186" s="137"/>
      <c r="HI186" s="137"/>
      <c r="HJ186" s="137"/>
      <c r="HK186" s="137"/>
      <c r="HL186" s="137"/>
      <c r="HM186" s="137"/>
      <c r="HN186" s="137"/>
      <c r="HO186" s="137"/>
      <c r="HP186" s="137"/>
      <c r="HQ186" s="137"/>
      <c r="HR186" s="137"/>
      <c r="HS186" s="137"/>
      <c r="HT186" s="137"/>
      <c r="HU186" s="137"/>
      <c r="HV186" s="137"/>
      <c r="HW186" s="137"/>
      <c r="HX186" s="137"/>
      <c r="HY186" s="137"/>
      <c r="HZ186" s="137"/>
      <c r="IA186" s="137"/>
      <c r="IB186" s="137"/>
      <c r="IC186" s="137"/>
      <c r="ID186" s="137"/>
      <c r="IE186" s="137"/>
      <c r="IF186" s="137"/>
      <c r="IG186" s="137"/>
      <c r="IH186" s="137"/>
      <c r="II186" s="137"/>
      <c r="IJ186" s="137"/>
      <c r="IK186" s="137"/>
      <c r="IL186" s="137"/>
      <c r="IM186" s="137"/>
      <c r="IN186" s="137"/>
      <c r="IO186" s="137"/>
      <c r="IP186" s="137"/>
      <c r="IQ186" s="137"/>
      <c r="IR186" s="137"/>
      <c r="IS186" s="137"/>
      <c r="IT186" s="137"/>
      <c r="IU186" s="137"/>
      <c r="IV186" s="137"/>
      <c r="IW186" s="137"/>
      <c r="IX186" s="137"/>
      <c r="IY186" s="137"/>
      <c r="IZ186" s="137"/>
      <c r="JA186" s="137"/>
      <c r="JB186" s="137"/>
      <c r="JC186" s="137"/>
      <c r="JD186" s="137"/>
      <c r="JE186" s="137"/>
      <c r="JF186" s="137"/>
      <c r="JG186" s="137"/>
      <c r="JH186" s="137"/>
      <c r="JI186" s="137"/>
      <c r="JJ186" s="137"/>
      <c r="JK186" s="137"/>
      <c r="JL186" s="137"/>
      <c r="JM186" s="137"/>
      <c r="JN186" s="137"/>
      <c r="JO186" s="137"/>
      <c r="JP186" s="137"/>
      <c r="JQ186" s="137"/>
      <c r="JR186" s="137"/>
      <c r="JS186" s="137"/>
      <c r="JT186" s="137"/>
      <c r="JU186" s="137"/>
      <c r="JV186" s="137"/>
      <c r="JW186" s="137"/>
      <c r="JX186" s="137"/>
      <c r="JY186" s="137"/>
      <c r="JZ186" s="137"/>
      <c r="KA186" s="137"/>
      <c r="KB186" s="137"/>
      <c r="KC186" s="137"/>
      <c r="KD186" s="137"/>
      <c r="KE186" s="137"/>
      <c r="KF186" s="137"/>
      <c r="KG186" s="137"/>
      <c r="KH186" s="137"/>
      <c r="KI186" s="137"/>
      <c r="KJ186" s="137"/>
      <c r="KK186" s="137"/>
      <c r="KL186" s="137"/>
      <c r="KM186" s="137"/>
      <c r="KN186" s="137"/>
      <c r="KO186" s="137"/>
      <c r="KP186" s="137"/>
      <c r="KQ186" s="137"/>
      <c r="KR186" s="137"/>
      <c r="KS186" s="137"/>
      <c r="KT186" s="137"/>
      <c r="KU186" s="137"/>
      <c r="KV186" s="137"/>
      <c r="KW186" s="137"/>
      <c r="KX186" s="137"/>
      <c r="KY186" s="137"/>
      <c r="KZ186" s="137"/>
      <c r="LA186" s="137"/>
      <c r="LB186" s="137"/>
      <c r="LC186" s="137"/>
      <c r="LD186" s="137"/>
      <c r="LE186" s="137"/>
      <c r="LF186" s="137"/>
      <c r="LG186" s="137"/>
      <c r="LH186" s="137"/>
      <c r="LI186" s="137"/>
      <c r="LJ186" s="137"/>
      <c r="LK186" s="137"/>
      <c r="LL186" s="137"/>
      <c r="LM186" s="137"/>
      <c r="LN186" s="137"/>
      <c r="LO186" s="137"/>
      <c r="LP186" s="137"/>
      <c r="LQ186" s="137"/>
      <c r="LR186" s="137"/>
      <c r="LS186" s="137"/>
      <c r="LT186" s="137"/>
      <c r="LU186" s="137"/>
      <c r="LV186" s="137"/>
      <c r="LW186" s="137"/>
      <c r="LX186" s="137"/>
      <c r="LY186" s="137"/>
      <c r="LZ186" s="137"/>
      <c r="MA186" s="137"/>
      <c r="MB186" s="137"/>
      <c r="MC186" s="137"/>
      <c r="MD186" s="137"/>
      <c r="ME186" s="137"/>
      <c r="MF186" s="137"/>
      <c r="MG186" s="137"/>
      <c r="MH186" s="137"/>
      <c r="MI186" s="137"/>
      <c r="MJ186" s="137"/>
      <c r="MK186" s="137"/>
      <c r="ML186" s="137"/>
      <c r="MM186" s="137"/>
      <c r="MN186" s="137"/>
      <c r="MO186" s="137"/>
      <c r="MP186" s="137"/>
      <c r="MQ186" s="137"/>
      <c r="MR186" s="137"/>
      <c r="MS186" s="137"/>
      <c r="MT186" s="137"/>
      <c r="MU186" s="137"/>
      <c r="MV186" s="137"/>
      <c r="MW186" s="137"/>
      <c r="MX186" s="137"/>
      <c r="MY186" s="137"/>
      <c r="MZ186" s="137"/>
      <c r="NA186" s="137"/>
      <c r="NB186" s="137"/>
      <c r="NC186" s="137"/>
      <c r="ND186" s="137"/>
      <c r="NE186" s="137"/>
      <c r="NF186" s="137"/>
      <c r="NG186" s="137"/>
      <c r="NH186" s="137"/>
      <c r="NI186" s="137"/>
      <c r="NJ186" s="137"/>
      <c r="NK186" s="137"/>
      <c r="NL186" s="137"/>
      <c r="NM186" s="137"/>
      <c r="NN186" s="137"/>
      <c r="NO186" s="137"/>
      <c r="NP186" s="137"/>
      <c r="NQ186" s="137"/>
      <c r="NR186" s="137"/>
      <c r="NS186" s="137"/>
      <c r="NT186" s="137"/>
      <c r="NU186" s="137"/>
      <c r="NV186" s="137"/>
      <c r="NW186" s="137"/>
      <c r="NX186" s="137"/>
      <c r="NY186" s="137"/>
      <c r="NZ186" s="137"/>
      <c r="OA186" s="137"/>
      <c r="OB186" s="137"/>
      <c r="OC186" s="137"/>
      <c r="OD186" s="137"/>
      <c r="OE186" s="137"/>
      <c r="OF186" s="137"/>
      <c r="OG186" s="137"/>
      <c r="OH186" s="137"/>
      <c r="OI186" s="137"/>
      <c r="OJ186" s="137"/>
      <c r="OK186" s="137"/>
      <c r="OL186" s="137"/>
      <c r="OM186" s="137"/>
      <c r="ON186" s="137"/>
      <c r="OO186" s="137"/>
      <c r="OP186" s="137"/>
      <c r="OQ186" s="137"/>
      <c r="OR186" s="137"/>
      <c r="OS186" s="137"/>
      <c r="OT186" s="137"/>
      <c r="OU186" s="137"/>
      <c r="OV186" s="137"/>
      <c r="OW186" s="137"/>
      <c r="OX186" s="137"/>
      <c r="OY186" s="137"/>
      <c r="OZ186" s="137"/>
      <c r="PA186" s="137"/>
      <c r="PB186" s="137"/>
      <c r="PC186" s="137"/>
      <c r="PD186" s="137"/>
      <c r="PE186" s="137"/>
      <c r="PF186" s="137"/>
      <c r="PG186" s="137"/>
      <c r="PH186" s="137"/>
      <c r="PI186" s="137"/>
      <c r="PJ186" s="137"/>
      <c r="PK186" s="137"/>
      <c r="PL186" s="137"/>
      <c r="PM186" s="137"/>
      <c r="PN186" s="137"/>
      <c r="PO186" s="137"/>
      <c r="PP186" s="137"/>
      <c r="PQ186" s="137"/>
      <c r="PR186" s="137"/>
      <c r="PS186" s="137"/>
      <c r="PT186" s="137"/>
      <c r="PU186" s="137"/>
      <c r="PV186" s="137"/>
      <c r="PW186" s="137"/>
      <c r="PX186" s="137"/>
      <c r="PY186" s="137"/>
      <c r="PZ186" s="137"/>
      <c r="QA186" s="137"/>
      <c r="QB186" s="137"/>
      <c r="QC186" s="137"/>
      <c r="QD186" s="137"/>
      <c r="QE186" s="137"/>
      <c r="QF186" s="137"/>
      <c r="QG186" s="137"/>
      <c r="QH186" s="137"/>
      <c r="QI186" s="137"/>
      <c r="QJ186" s="137"/>
      <c r="QK186" s="137"/>
      <c r="QL186" s="137"/>
      <c r="QM186" s="137"/>
      <c r="QN186" s="137"/>
      <c r="QO186" s="137"/>
      <c r="QP186" s="137"/>
      <c r="QQ186" s="137"/>
      <c r="QR186" s="137"/>
      <c r="QS186" s="137"/>
      <c r="QT186" s="137"/>
      <c r="QU186" s="137"/>
      <c r="QV186" s="137"/>
      <c r="QW186" s="137"/>
      <c r="QX186" s="137"/>
      <c r="QY186" s="137"/>
      <c r="QZ186" s="137"/>
      <c r="RA186" s="137"/>
      <c r="RB186" s="137"/>
      <c r="RC186" s="137"/>
      <c r="RD186" s="137"/>
      <c r="RE186" s="137"/>
      <c r="RF186" s="137"/>
      <c r="RG186" s="137"/>
      <c r="RH186" s="137"/>
      <c r="RI186" s="137"/>
      <c r="RJ186" s="137"/>
      <c r="RK186" s="137"/>
      <c r="RL186" s="137"/>
      <c r="RM186" s="137"/>
      <c r="RN186" s="137"/>
      <c r="RO186" s="137"/>
      <c r="RP186" s="137"/>
      <c r="RQ186" s="137"/>
      <c r="RR186" s="137"/>
      <c r="RS186" s="137"/>
      <c r="RT186" s="137"/>
      <c r="RU186" s="137"/>
      <c r="RV186" s="137"/>
      <c r="RW186" s="137"/>
      <c r="RX186" s="137"/>
      <c r="RY186" s="137"/>
      <c r="RZ186" s="137"/>
      <c r="SA186" s="137"/>
      <c r="SB186" s="137"/>
      <c r="SC186" s="137"/>
      <c r="SD186" s="137"/>
      <c r="SE186" s="137"/>
      <c r="SF186" s="137"/>
      <c r="SG186" s="137"/>
      <c r="SH186" s="137"/>
      <c r="SI186" s="137"/>
      <c r="SJ186" s="137"/>
      <c r="SK186" s="137"/>
      <c r="SL186" s="137"/>
      <c r="SM186" s="137"/>
      <c r="SN186" s="137"/>
      <c r="SO186" s="137"/>
      <c r="SP186" s="137"/>
      <c r="SQ186" s="137"/>
      <c r="SR186" s="137"/>
      <c r="SS186" s="137"/>
      <c r="ST186" s="137"/>
      <c r="SU186" s="137"/>
      <c r="SV186" s="137"/>
      <c r="SW186" s="137"/>
      <c r="SX186" s="137"/>
      <c r="SY186" s="137"/>
      <c r="SZ186" s="137"/>
      <c r="TA186" s="137"/>
      <c r="TB186" s="137"/>
      <c r="TC186" s="137"/>
      <c r="TD186" s="137"/>
      <c r="TE186" s="137"/>
      <c r="TF186" s="137"/>
      <c r="TG186" s="137"/>
      <c r="TH186" s="137"/>
      <c r="TI186" s="137"/>
      <c r="TJ186" s="137"/>
      <c r="TK186" s="137"/>
      <c r="TL186" s="137"/>
      <c r="TM186" s="137"/>
      <c r="TN186" s="137"/>
      <c r="TO186" s="137"/>
      <c r="TP186" s="137"/>
      <c r="TQ186" s="137"/>
      <c r="TR186" s="137"/>
      <c r="TS186" s="137"/>
      <c r="TT186" s="137"/>
      <c r="TU186" s="137"/>
      <c r="TV186" s="137"/>
      <c r="TW186" s="137"/>
      <c r="TX186" s="137"/>
      <c r="TY186" s="137"/>
      <c r="TZ186" s="137"/>
      <c r="UA186" s="137"/>
      <c r="UB186" s="137"/>
      <c r="UC186" s="137"/>
      <c r="UD186" s="137"/>
      <c r="UE186" s="137"/>
      <c r="UF186" s="137"/>
      <c r="UG186" s="137"/>
      <c r="UH186" s="137"/>
      <c r="UI186" s="137"/>
      <c r="UJ186" s="137"/>
      <c r="UK186" s="137"/>
      <c r="UL186" s="137"/>
      <c r="UM186" s="137"/>
      <c r="UN186" s="137"/>
      <c r="UO186" s="137"/>
      <c r="UP186" s="137"/>
      <c r="UQ186" s="137"/>
      <c r="UR186" s="137"/>
      <c r="US186" s="137"/>
      <c r="UT186" s="137"/>
      <c r="UU186" s="137"/>
      <c r="UV186" s="137"/>
      <c r="UW186" s="137"/>
      <c r="UX186" s="137"/>
      <c r="UY186" s="137"/>
      <c r="UZ186" s="137"/>
      <c r="VA186" s="137"/>
      <c r="VB186" s="137"/>
      <c r="VC186" s="137"/>
      <c r="VD186" s="137"/>
      <c r="VE186" s="137"/>
      <c r="VF186" s="137"/>
      <c r="VG186" s="137"/>
      <c r="VH186" s="137"/>
      <c r="VI186" s="137"/>
      <c r="VJ186" s="137"/>
      <c r="VK186" s="137"/>
      <c r="VL186" s="137"/>
      <c r="VM186" s="137"/>
      <c r="VN186" s="137"/>
      <c r="VO186" s="137"/>
      <c r="VP186" s="137"/>
      <c r="VQ186" s="137"/>
      <c r="VR186" s="137"/>
      <c r="VS186" s="137"/>
      <c r="VT186" s="137"/>
      <c r="VU186" s="137"/>
      <c r="VV186" s="137"/>
      <c r="VW186" s="137"/>
      <c r="VX186" s="137"/>
      <c r="VY186" s="137"/>
      <c r="VZ186" s="137"/>
      <c r="WA186" s="137"/>
      <c r="WB186" s="137"/>
      <c r="WC186" s="137"/>
      <c r="WD186" s="137"/>
      <c r="WE186" s="137"/>
      <c r="WF186" s="137"/>
      <c r="WG186" s="137"/>
      <c r="WH186" s="137"/>
      <c r="WI186" s="137"/>
      <c r="WJ186" s="137"/>
      <c r="WK186" s="137"/>
      <c r="WL186" s="137"/>
      <c r="WM186" s="137"/>
      <c r="WN186" s="137"/>
      <c r="WO186" s="137"/>
      <c r="WP186" s="137"/>
      <c r="WQ186" s="137"/>
      <c r="WR186" s="137"/>
      <c r="WS186" s="137"/>
      <c r="WT186" s="137"/>
      <c r="WU186" s="137"/>
      <c r="WV186" s="137"/>
      <c r="WW186" s="137"/>
      <c r="WX186" s="137"/>
      <c r="WY186" s="137"/>
      <c r="WZ186" s="137"/>
      <c r="XA186" s="137"/>
      <c r="XB186" s="137"/>
      <c r="XC186" s="137"/>
      <c r="XD186" s="137"/>
      <c r="XE186" s="137"/>
      <c r="XF186" s="137"/>
      <c r="XG186" s="137"/>
      <c r="XH186" s="137"/>
      <c r="XI186" s="137"/>
      <c r="XJ186" s="137"/>
      <c r="XK186" s="137"/>
      <c r="XL186" s="137"/>
      <c r="XM186" s="137"/>
      <c r="XN186" s="137"/>
      <c r="XO186" s="137"/>
      <c r="XP186" s="137"/>
      <c r="XQ186" s="137"/>
      <c r="XR186" s="137"/>
      <c r="XS186" s="137"/>
      <c r="XT186" s="137"/>
      <c r="XU186" s="137"/>
      <c r="XV186" s="137"/>
      <c r="XW186" s="137"/>
      <c r="XX186" s="137"/>
      <c r="XY186" s="137"/>
      <c r="XZ186" s="137"/>
      <c r="YA186" s="137"/>
      <c r="YB186" s="137"/>
      <c r="YC186" s="137"/>
      <c r="YD186" s="137"/>
      <c r="YE186" s="137"/>
      <c r="YF186" s="137"/>
      <c r="YG186" s="137"/>
      <c r="YH186" s="137"/>
      <c r="YI186" s="137"/>
      <c r="YJ186" s="137"/>
      <c r="YK186" s="137"/>
      <c r="YL186" s="137"/>
      <c r="YM186" s="137"/>
      <c r="YN186" s="137"/>
      <c r="YO186" s="137"/>
      <c r="YP186" s="137"/>
      <c r="YQ186" s="137"/>
      <c r="YR186" s="137"/>
      <c r="YS186" s="137"/>
      <c r="YT186" s="137"/>
      <c r="YU186" s="137"/>
      <c r="YV186" s="137"/>
      <c r="YW186" s="137"/>
      <c r="YX186" s="137"/>
      <c r="YY186" s="137"/>
      <c r="YZ186" s="137"/>
      <c r="ZA186" s="137"/>
      <c r="ZB186" s="137"/>
      <c r="ZC186" s="137"/>
      <c r="ZD186" s="137"/>
      <c r="ZE186" s="137"/>
      <c r="ZF186" s="137"/>
      <c r="ZG186" s="137"/>
      <c r="ZH186" s="137"/>
      <c r="ZI186" s="137"/>
      <c r="ZJ186" s="137"/>
      <c r="ZK186" s="137"/>
      <c r="ZL186" s="137"/>
      <c r="ZM186" s="137"/>
      <c r="ZN186" s="137"/>
      <c r="ZO186" s="137"/>
      <c r="ZP186" s="137"/>
      <c r="ZQ186" s="137"/>
      <c r="ZR186" s="137"/>
      <c r="ZS186" s="137"/>
      <c r="ZT186" s="137"/>
      <c r="ZU186" s="137"/>
      <c r="ZV186" s="137"/>
      <c r="ZW186" s="137"/>
      <c r="ZX186" s="137"/>
      <c r="ZY186" s="137"/>
      <c r="ZZ186" s="137"/>
      <c r="AAA186" s="137"/>
      <c r="AAB186" s="137"/>
      <c r="AAC186" s="137"/>
      <c r="AAD186" s="137"/>
      <c r="AAE186" s="137"/>
      <c r="AAF186" s="137"/>
      <c r="AAG186" s="137"/>
      <c r="AAH186" s="137"/>
      <c r="AAI186" s="137"/>
      <c r="AAJ186" s="137"/>
      <c r="AAK186" s="137"/>
      <c r="AAL186" s="137"/>
      <c r="AAM186" s="137"/>
      <c r="AAN186" s="137"/>
      <c r="AAO186" s="137"/>
      <c r="AAP186" s="137"/>
      <c r="AAQ186" s="137"/>
      <c r="AAR186" s="137"/>
      <c r="AAS186" s="137"/>
      <c r="AAT186" s="137"/>
      <c r="AAU186" s="137"/>
      <c r="AAV186" s="137"/>
      <c r="AAW186" s="137"/>
      <c r="AAX186" s="137"/>
      <c r="AAY186" s="137"/>
      <c r="AAZ186" s="137"/>
      <c r="ABA186" s="137"/>
      <c r="ABB186" s="137"/>
      <c r="ABC186" s="137"/>
      <c r="ABD186" s="137"/>
      <c r="ABE186" s="137"/>
      <c r="ABF186" s="137"/>
      <c r="ABG186" s="137"/>
      <c r="ABH186" s="137"/>
      <c r="ABI186" s="137"/>
      <c r="ABJ186" s="137"/>
      <c r="ABK186" s="137"/>
      <c r="ABL186" s="137"/>
      <c r="ABM186" s="137"/>
      <c r="ABN186" s="137"/>
      <c r="ABO186" s="137"/>
      <c r="ABP186" s="137"/>
      <c r="ABQ186" s="137"/>
      <c r="ABR186" s="137"/>
      <c r="ABS186" s="137"/>
      <c r="ABT186" s="137"/>
      <c r="ABU186" s="137"/>
      <c r="ABV186" s="137"/>
      <c r="ABW186" s="137"/>
      <c r="ABX186" s="137"/>
      <c r="ABY186" s="137"/>
      <c r="ABZ186" s="137"/>
      <c r="ACA186" s="137"/>
      <c r="ACB186" s="137"/>
      <c r="ACC186" s="137"/>
      <c r="ACD186" s="137"/>
      <c r="ACE186" s="137"/>
      <c r="ACF186" s="137"/>
      <c r="ACG186" s="137"/>
      <c r="ACH186" s="137"/>
      <c r="ACI186" s="137"/>
      <c r="ACJ186" s="137"/>
      <c r="ACK186" s="137"/>
      <c r="ACL186" s="137"/>
      <c r="ACM186" s="137"/>
      <c r="ACN186" s="137"/>
      <c r="ACO186" s="137"/>
      <c r="ACP186" s="137"/>
      <c r="ACQ186" s="137"/>
      <c r="ACR186" s="137"/>
      <c r="ACS186" s="137"/>
      <c r="ACT186" s="137"/>
      <c r="ACU186" s="137"/>
      <c r="ACV186" s="137"/>
      <c r="ACW186" s="137"/>
      <c r="ACX186" s="137"/>
      <c r="ACY186" s="137"/>
      <c r="ACZ186" s="137"/>
      <c r="ADA186" s="137"/>
      <c r="ADB186" s="137"/>
      <c r="ADC186" s="137"/>
      <c r="ADD186" s="137"/>
      <c r="ADE186" s="137"/>
      <c r="ADF186" s="137"/>
      <c r="ADG186" s="137"/>
      <c r="ADH186" s="137"/>
      <c r="ADI186" s="137"/>
      <c r="ADJ186" s="137"/>
      <c r="ADK186" s="137"/>
      <c r="ADL186" s="137"/>
      <c r="ADM186" s="137"/>
      <c r="ADN186" s="137"/>
      <c r="ADO186" s="137"/>
      <c r="ADP186" s="137"/>
      <c r="ADQ186" s="137"/>
      <c r="ADR186" s="137"/>
      <c r="ADS186" s="137"/>
      <c r="ADT186" s="137"/>
      <c r="ADU186" s="137"/>
      <c r="ADV186" s="137"/>
      <c r="ADW186" s="137"/>
      <c r="ADX186" s="137"/>
      <c r="ADY186" s="137"/>
      <c r="ADZ186" s="137"/>
      <c r="AEA186" s="137"/>
      <c r="AEB186" s="137"/>
      <c r="AEC186" s="137"/>
      <c r="AED186" s="137"/>
      <c r="AEE186" s="137"/>
      <c r="AEF186" s="137"/>
      <c r="AEG186" s="137"/>
      <c r="AEH186" s="137"/>
      <c r="AEI186" s="137"/>
      <c r="AEJ186" s="137"/>
      <c r="AEK186" s="137"/>
      <c r="AEL186" s="137"/>
      <c r="AEM186" s="137"/>
      <c r="AEN186" s="137"/>
      <c r="AEO186" s="137"/>
      <c r="AEP186" s="137"/>
      <c r="AEQ186" s="137"/>
      <c r="AER186" s="137"/>
      <c r="AES186" s="137"/>
      <c r="AET186" s="137"/>
      <c r="AEU186" s="137"/>
      <c r="AEV186" s="137"/>
      <c r="AEW186" s="137"/>
      <c r="AEX186" s="137"/>
      <c r="AEY186" s="137"/>
      <c r="AEZ186" s="137"/>
      <c r="AFA186" s="137"/>
      <c r="AFB186" s="137"/>
      <c r="AFC186" s="137"/>
      <c r="AFD186" s="137"/>
      <c r="AFE186" s="137"/>
      <c r="AFF186" s="137"/>
      <c r="AFG186" s="137"/>
      <c r="AFH186" s="137"/>
      <c r="AFI186" s="137"/>
      <c r="AFJ186" s="137"/>
      <c r="AFK186" s="137"/>
      <c r="AFL186" s="137"/>
      <c r="AFM186" s="137"/>
      <c r="AFN186" s="137"/>
      <c r="AFO186" s="137"/>
      <c r="AFP186" s="137"/>
      <c r="AFQ186" s="137"/>
      <c r="AFR186" s="137"/>
      <c r="AFS186" s="137"/>
      <c r="AFT186" s="137"/>
      <c r="AFU186" s="137"/>
      <c r="AFV186" s="137"/>
      <c r="AFW186" s="137"/>
      <c r="AFX186" s="137"/>
      <c r="AFY186" s="137"/>
      <c r="AFZ186" s="137"/>
      <c r="AGA186" s="137"/>
      <c r="AGB186" s="137"/>
      <c r="AGC186" s="137"/>
      <c r="AGD186" s="137"/>
      <c r="AGE186" s="137"/>
      <c r="AGF186" s="137"/>
      <c r="AGG186" s="137"/>
      <c r="AGH186" s="137"/>
      <c r="AGI186" s="137"/>
      <c r="AGJ186" s="137"/>
      <c r="AGK186" s="137"/>
      <c r="AGL186" s="137"/>
      <c r="AGM186" s="137"/>
      <c r="AGN186" s="137"/>
      <c r="AGO186" s="137"/>
      <c r="AGP186" s="137"/>
      <c r="AGQ186" s="137"/>
      <c r="AGR186" s="137"/>
      <c r="AGS186" s="137"/>
      <c r="AGT186" s="137"/>
      <c r="AGU186" s="137"/>
      <c r="AGV186" s="137"/>
      <c r="AGW186" s="137"/>
      <c r="AGX186" s="137"/>
      <c r="AGY186" s="137"/>
      <c r="AGZ186" s="137"/>
      <c r="AHA186" s="137"/>
      <c r="AHB186" s="137"/>
      <c r="AHC186" s="137"/>
      <c r="AHD186" s="137"/>
      <c r="AHE186" s="137"/>
      <c r="AHF186" s="137"/>
      <c r="AHG186" s="137"/>
      <c r="AHH186" s="137"/>
      <c r="AHI186" s="137"/>
      <c r="AHJ186" s="137"/>
      <c r="AHK186" s="137"/>
      <c r="AHL186" s="137"/>
      <c r="AHM186" s="137"/>
      <c r="AHN186" s="137"/>
      <c r="AHO186" s="137"/>
      <c r="AHP186" s="137"/>
      <c r="AHQ186" s="137"/>
      <c r="AHR186" s="137"/>
      <c r="AHS186" s="137"/>
      <c r="AHT186" s="137"/>
      <c r="AHU186" s="137"/>
      <c r="AHV186" s="137"/>
      <c r="AHW186" s="137"/>
      <c r="AHX186" s="137"/>
      <c r="AHY186" s="137"/>
      <c r="AHZ186" s="137"/>
      <c r="AIA186" s="137"/>
      <c r="AIB186" s="137"/>
      <c r="AIC186" s="137"/>
      <c r="AID186" s="137"/>
      <c r="AIE186" s="137"/>
      <c r="AIF186" s="137"/>
      <c r="AIG186" s="137"/>
      <c r="AIH186" s="137"/>
      <c r="AII186" s="137"/>
      <c r="AIJ186" s="137"/>
      <c r="AIK186" s="137"/>
      <c r="AIL186" s="137"/>
      <c r="AIM186" s="137"/>
      <c r="AIN186" s="137"/>
      <c r="AIO186" s="137"/>
      <c r="AIP186" s="137"/>
      <c r="AIQ186" s="137"/>
      <c r="AIR186" s="137"/>
      <c r="AIS186" s="137"/>
      <c r="AIT186" s="137"/>
      <c r="AIU186" s="137"/>
      <c r="AIV186" s="137"/>
      <c r="AIW186" s="137"/>
      <c r="AIX186" s="137"/>
      <c r="AIY186" s="137"/>
      <c r="AIZ186" s="137"/>
      <c r="AJA186" s="137"/>
      <c r="AJB186" s="137"/>
      <c r="AJC186" s="137"/>
      <c r="AJD186" s="137"/>
      <c r="AJE186" s="137"/>
      <c r="AJF186" s="137"/>
      <c r="AJG186" s="137"/>
      <c r="AJH186" s="137"/>
      <c r="AJI186" s="137"/>
      <c r="AJJ186" s="137"/>
      <c r="AJK186" s="137"/>
      <c r="AJL186" s="137"/>
      <c r="AJM186" s="137"/>
      <c r="AJN186" s="137"/>
      <c r="AJO186" s="137"/>
      <c r="AJP186" s="137"/>
      <c r="AJQ186" s="137"/>
      <c r="AJR186" s="137"/>
      <c r="AJS186" s="137"/>
      <c r="AJT186" s="137"/>
      <c r="AJU186" s="137"/>
      <c r="AJV186" s="137"/>
      <c r="AJW186" s="137"/>
      <c r="AJX186" s="137"/>
      <c r="AJY186" s="137"/>
      <c r="AJZ186" s="137"/>
      <c r="AKA186" s="137"/>
      <c r="AKB186" s="137"/>
      <c r="AKC186" s="137"/>
      <c r="AKD186" s="137"/>
      <c r="AKE186" s="137"/>
      <c r="AKF186" s="137"/>
      <c r="AKG186" s="137"/>
      <c r="AKH186" s="137"/>
      <c r="AKI186" s="137"/>
      <c r="AKJ186" s="137"/>
      <c r="AKK186" s="137"/>
      <c r="AKL186" s="137"/>
      <c r="AKM186" s="137"/>
      <c r="AKN186" s="137"/>
      <c r="AKO186" s="137"/>
      <c r="AKP186" s="137"/>
      <c r="AKQ186" s="137"/>
      <c r="AKR186" s="137"/>
      <c r="AKS186" s="137"/>
      <c r="AKT186" s="137"/>
      <c r="AKU186" s="137"/>
      <c r="AKV186" s="137"/>
      <c r="AKW186" s="137"/>
    </row>
    <row r="187" spans="1:985" customFormat="1" ht="37.5" customHeight="1" x14ac:dyDescent="0.25">
      <c r="A187" s="125">
        <f t="shared" si="30"/>
        <v>6.1999999999999993</v>
      </c>
      <c r="B187" s="149" t="s">
        <v>164</v>
      </c>
      <c r="C187" s="148">
        <v>1</v>
      </c>
      <c r="D187" s="139" t="s">
        <v>66</v>
      </c>
      <c r="E187" s="155"/>
      <c r="F187" s="135">
        <f>C187*E187</f>
        <v>0</v>
      </c>
      <c r="G187" s="136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37"/>
      <c r="DH187" s="137"/>
      <c r="DI187" s="137"/>
      <c r="DJ187" s="137"/>
      <c r="DK187" s="137"/>
      <c r="DL187" s="137"/>
      <c r="DM187" s="137"/>
      <c r="DN187" s="137"/>
      <c r="DO187" s="137"/>
      <c r="DP187" s="137"/>
      <c r="DQ187" s="137"/>
      <c r="DR187" s="137"/>
      <c r="DS187" s="137"/>
      <c r="DT187" s="137"/>
      <c r="DU187" s="137"/>
      <c r="DV187" s="137"/>
      <c r="DW187" s="137"/>
      <c r="DX187" s="137"/>
      <c r="DY187" s="137"/>
      <c r="DZ187" s="137"/>
      <c r="EA187" s="137"/>
      <c r="EB187" s="137"/>
      <c r="EC187" s="137"/>
      <c r="ED187" s="137"/>
      <c r="EE187" s="137"/>
      <c r="EF187" s="137"/>
      <c r="EG187" s="137"/>
      <c r="EH187" s="137"/>
      <c r="EI187" s="137"/>
      <c r="EJ187" s="137"/>
      <c r="EK187" s="137"/>
      <c r="EL187" s="137"/>
      <c r="EM187" s="137"/>
      <c r="EN187" s="137"/>
      <c r="EO187" s="137"/>
      <c r="EP187" s="137"/>
      <c r="EQ187" s="137"/>
      <c r="ER187" s="137"/>
      <c r="ES187" s="137"/>
      <c r="ET187" s="137"/>
      <c r="EU187" s="137"/>
      <c r="EV187" s="137"/>
      <c r="EW187" s="137"/>
      <c r="EX187" s="137"/>
      <c r="EY187" s="137"/>
      <c r="EZ187" s="137"/>
      <c r="FA187" s="137"/>
      <c r="FB187" s="137"/>
      <c r="FC187" s="137"/>
      <c r="FD187" s="137"/>
      <c r="FE187" s="137"/>
      <c r="FF187" s="137"/>
      <c r="FG187" s="137"/>
      <c r="FH187" s="137"/>
      <c r="FI187" s="137"/>
      <c r="FJ187" s="137"/>
      <c r="FK187" s="137"/>
      <c r="FL187" s="137"/>
      <c r="FM187" s="137"/>
      <c r="FN187" s="137"/>
      <c r="FO187" s="137"/>
      <c r="FP187" s="137"/>
      <c r="FQ187" s="137"/>
      <c r="FR187" s="137"/>
      <c r="FS187" s="137"/>
      <c r="FT187" s="137"/>
      <c r="FU187" s="137"/>
      <c r="FV187" s="137"/>
      <c r="FW187" s="137"/>
      <c r="FX187" s="137"/>
      <c r="FY187" s="137"/>
      <c r="FZ187" s="137"/>
      <c r="GA187" s="137"/>
      <c r="GB187" s="137"/>
      <c r="GC187" s="137"/>
      <c r="GD187" s="137"/>
      <c r="GE187" s="137"/>
      <c r="GF187" s="137"/>
      <c r="GG187" s="137"/>
      <c r="GH187" s="137"/>
      <c r="GI187" s="137"/>
      <c r="GJ187" s="137"/>
      <c r="GK187" s="137"/>
      <c r="GL187" s="137"/>
      <c r="GM187" s="137"/>
      <c r="GN187" s="137"/>
      <c r="GO187" s="137"/>
      <c r="GP187" s="137"/>
      <c r="GQ187" s="137"/>
      <c r="GR187" s="137"/>
      <c r="GS187" s="137"/>
      <c r="GT187" s="137"/>
      <c r="GU187" s="137"/>
      <c r="GV187" s="137"/>
      <c r="GW187" s="137"/>
      <c r="GX187" s="137"/>
      <c r="GY187" s="137"/>
      <c r="GZ187" s="137"/>
      <c r="HA187" s="137"/>
      <c r="HB187" s="137"/>
      <c r="HC187" s="137"/>
      <c r="HD187" s="137"/>
      <c r="HE187" s="137"/>
      <c r="HF187" s="137"/>
      <c r="HG187" s="137"/>
      <c r="HH187" s="137"/>
      <c r="HI187" s="137"/>
      <c r="HJ187" s="137"/>
      <c r="HK187" s="137"/>
      <c r="HL187" s="137"/>
      <c r="HM187" s="137"/>
      <c r="HN187" s="137"/>
      <c r="HO187" s="137"/>
      <c r="HP187" s="137"/>
      <c r="HQ187" s="137"/>
      <c r="HR187" s="137"/>
      <c r="HS187" s="137"/>
      <c r="HT187" s="137"/>
      <c r="HU187" s="137"/>
      <c r="HV187" s="137"/>
      <c r="HW187" s="137"/>
      <c r="HX187" s="137"/>
      <c r="HY187" s="137"/>
      <c r="HZ187" s="137"/>
      <c r="IA187" s="137"/>
      <c r="IB187" s="137"/>
      <c r="IC187" s="137"/>
      <c r="ID187" s="137"/>
      <c r="IE187" s="137"/>
      <c r="IF187" s="137"/>
      <c r="IG187" s="137"/>
      <c r="IH187" s="137"/>
      <c r="II187" s="137"/>
      <c r="IJ187" s="137"/>
      <c r="IK187" s="137"/>
      <c r="IL187" s="137"/>
      <c r="IM187" s="137"/>
      <c r="IN187" s="137"/>
      <c r="IO187" s="137"/>
      <c r="IP187" s="137"/>
      <c r="IQ187" s="137"/>
      <c r="IR187" s="137"/>
      <c r="IS187" s="137"/>
      <c r="IT187" s="137"/>
      <c r="IU187" s="137"/>
      <c r="IV187" s="137"/>
      <c r="IW187" s="137"/>
      <c r="IX187" s="137"/>
      <c r="IY187" s="137"/>
      <c r="IZ187" s="137"/>
      <c r="JA187" s="137"/>
      <c r="JB187" s="137"/>
      <c r="JC187" s="137"/>
      <c r="JD187" s="137"/>
      <c r="JE187" s="137"/>
      <c r="JF187" s="137"/>
      <c r="JG187" s="137"/>
      <c r="JH187" s="137"/>
      <c r="JI187" s="137"/>
      <c r="JJ187" s="137"/>
      <c r="JK187" s="137"/>
      <c r="JL187" s="137"/>
      <c r="JM187" s="137"/>
      <c r="JN187" s="137"/>
      <c r="JO187" s="137"/>
      <c r="JP187" s="137"/>
      <c r="JQ187" s="137"/>
      <c r="JR187" s="137"/>
      <c r="JS187" s="137"/>
      <c r="JT187" s="137"/>
      <c r="JU187" s="137"/>
      <c r="JV187" s="137"/>
      <c r="JW187" s="137"/>
      <c r="JX187" s="137"/>
      <c r="JY187" s="137"/>
      <c r="JZ187" s="137"/>
      <c r="KA187" s="137"/>
      <c r="KB187" s="137"/>
      <c r="KC187" s="137"/>
      <c r="KD187" s="137"/>
      <c r="KE187" s="137"/>
      <c r="KF187" s="137"/>
      <c r="KG187" s="137"/>
      <c r="KH187" s="137"/>
      <c r="KI187" s="137"/>
      <c r="KJ187" s="137"/>
      <c r="KK187" s="137"/>
      <c r="KL187" s="137"/>
      <c r="KM187" s="137"/>
      <c r="KN187" s="137"/>
      <c r="KO187" s="137"/>
      <c r="KP187" s="137"/>
      <c r="KQ187" s="137"/>
      <c r="KR187" s="137"/>
      <c r="KS187" s="137"/>
      <c r="KT187" s="137"/>
      <c r="KU187" s="137"/>
      <c r="KV187" s="137"/>
      <c r="KW187" s="137"/>
      <c r="KX187" s="137"/>
      <c r="KY187" s="137"/>
      <c r="KZ187" s="137"/>
      <c r="LA187" s="137"/>
      <c r="LB187" s="137"/>
      <c r="LC187" s="137"/>
      <c r="LD187" s="137"/>
      <c r="LE187" s="137"/>
      <c r="LF187" s="137"/>
      <c r="LG187" s="137"/>
      <c r="LH187" s="137"/>
      <c r="LI187" s="137"/>
      <c r="LJ187" s="137"/>
      <c r="LK187" s="137"/>
      <c r="LL187" s="137"/>
      <c r="LM187" s="137"/>
      <c r="LN187" s="137"/>
      <c r="LO187" s="137"/>
      <c r="LP187" s="137"/>
      <c r="LQ187" s="137"/>
      <c r="LR187" s="137"/>
      <c r="LS187" s="137"/>
      <c r="LT187" s="137"/>
      <c r="LU187" s="137"/>
      <c r="LV187" s="137"/>
      <c r="LW187" s="137"/>
      <c r="LX187" s="137"/>
      <c r="LY187" s="137"/>
      <c r="LZ187" s="137"/>
      <c r="MA187" s="137"/>
      <c r="MB187" s="137"/>
      <c r="MC187" s="137"/>
      <c r="MD187" s="137"/>
      <c r="ME187" s="137"/>
      <c r="MF187" s="137"/>
      <c r="MG187" s="137"/>
      <c r="MH187" s="137"/>
      <c r="MI187" s="137"/>
      <c r="MJ187" s="137"/>
      <c r="MK187" s="137"/>
      <c r="ML187" s="137"/>
      <c r="MM187" s="137"/>
      <c r="MN187" s="137"/>
      <c r="MO187" s="137"/>
      <c r="MP187" s="137"/>
      <c r="MQ187" s="137"/>
      <c r="MR187" s="137"/>
      <c r="MS187" s="137"/>
      <c r="MT187" s="137"/>
      <c r="MU187" s="137"/>
      <c r="MV187" s="137"/>
      <c r="MW187" s="137"/>
      <c r="MX187" s="137"/>
      <c r="MY187" s="137"/>
      <c r="MZ187" s="137"/>
      <c r="NA187" s="137"/>
      <c r="NB187" s="137"/>
      <c r="NC187" s="137"/>
      <c r="ND187" s="137"/>
      <c r="NE187" s="137"/>
      <c r="NF187" s="137"/>
      <c r="NG187" s="137"/>
      <c r="NH187" s="137"/>
      <c r="NI187" s="137"/>
      <c r="NJ187" s="137"/>
      <c r="NK187" s="137"/>
      <c r="NL187" s="137"/>
      <c r="NM187" s="137"/>
      <c r="NN187" s="137"/>
      <c r="NO187" s="137"/>
      <c r="NP187" s="137"/>
      <c r="NQ187" s="137"/>
      <c r="NR187" s="137"/>
      <c r="NS187" s="137"/>
      <c r="NT187" s="137"/>
      <c r="NU187" s="137"/>
      <c r="NV187" s="137"/>
      <c r="NW187" s="137"/>
      <c r="NX187" s="137"/>
      <c r="NY187" s="137"/>
      <c r="NZ187" s="137"/>
      <c r="OA187" s="137"/>
      <c r="OB187" s="137"/>
      <c r="OC187" s="137"/>
      <c r="OD187" s="137"/>
      <c r="OE187" s="137"/>
      <c r="OF187" s="137"/>
      <c r="OG187" s="137"/>
      <c r="OH187" s="137"/>
      <c r="OI187" s="137"/>
      <c r="OJ187" s="137"/>
      <c r="OK187" s="137"/>
      <c r="OL187" s="137"/>
      <c r="OM187" s="137"/>
      <c r="ON187" s="137"/>
      <c r="OO187" s="137"/>
      <c r="OP187" s="137"/>
      <c r="OQ187" s="137"/>
      <c r="OR187" s="137"/>
      <c r="OS187" s="137"/>
      <c r="OT187" s="137"/>
      <c r="OU187" s="137"/>
      <c r="OV187" s="137"/>
      <c r="OW187" s="137"/>
      <c r="OX187" s="137"/>
      <c r="OY187" s="137"/>
      <c r="OZ187" s="137"/>
      <c r="PA187" s="137"/>
      <c r="PB187" s="137"/>
      <c r="PC187" s="137"/>
      <c r="PD187" s="137"/>
      <c r="PE187" s="137"/>
      <c r="PF187" s="137"/>
      <c r="PG187" s="137"/>
      <c r="PH187" s="137"/>
      <c r="PI187" s="137"/>
      <c r="PJ187" s="137"/>
      <c r="PK187" s="137"/>
      <c r="PL187" s="137"/>
      <c r="PM187" s="137"/>
      <c r="PN187" s="137"/>
      <c r="PO187" s="137"/>
      <c r="PP187" s="137"/>
      <c r="PQ187" s="137"/>
      <c r="PR187" s="137"/>
      <c r="PS187" s="137"/>
      <c r="PT187" s="137"/>
      <c r="PU187" s="137"/>
      <c r="PV187" s="137"/>
      <c r="PW187" s="137"/>
      <c r="PX187" s="137"/>
      <c r="PY187" s="137"/>
      <c r="PZ187" s="137"/>
      <c r="QA187" s="137"/>
      <c r="QB187" s="137"/>
      <c r="QC187" s="137"/>
      <c r="QD187" s="137"/>
      <c r="QE187" s="137"/>
      <c r="QF187" s="137"/>
      <c r="QG187" s="137"/>
      <c r="QH187" s="137"/>
      <c r="QI187" s="137"/>
      <c r="QJ187" s="137"/>
      <c r="QK187" s="137"/>
      <c r="QL187" s="137"/>
      <c r="QM187" s="137"/>
      <c r="QN187" s="137"/>
      <c r="QO187" s="137"/>
      <c r="QP187" s="137"/>
      <c r="QQ187" s="137"/>
      <c r="QR187" s="137"/>
      <c r="QS187" s="137"/>
      <c r="QT187" s="137"/>
      <c r="QU187" s="137"/>
      <c r="QV187" s="137"/>
      <c r="QW187" s="137"/>
      <c r="QX187" s="137"/>
      <c r="QY187" s="137"/>
      <c r="QZ187" s="137"/>
      <c r="RA187" s="137"/>
      <c r="RB187" s="137"/>
      <c r="RC187" s="137"/>
      <c r="RD187" s="137"/>
      <c r="RE187" s="137"/>
      <c r="RF187" s="137"/>
      <c r="RG187" s="137"/>
      <c r="RH187" s="137"/>
      <c r="RI187" s="137"/>
      <c r="RJ187" s="137"/>
      <c r="RK187" s="137"/>
      <c r="RL187" s="137"/>
      <c r="RM187" s="137"/>
      <c r="RN187" s="137"/>
      <c r="RO187" s="137"/>
      <c r="RP187" s="137"/>
      <c r="RQ187" s="137"/>
      <c r="RR187" s="137"/>
      <c r="RS187" s="137"/>
      <c r="RT187" s="137"/>
      <c r="RU187" s="137"/>
      <c r="RV187" s="137"/>
      <c r="RW187" s="137"/>
      <c r="RX187" s="137"/>
      <c r="RY187" s="137"/>
      <c r="RZ187" s="137"/>
      <c r="SA187" s="137"/>
      <c r="SB187" s="137"/>
      <c r="SC187" s="137"/>
      <c r="SD187" s="137"/>
      <c r="SE187" s="137"/>
      <c r="SF187" s="137"/>
      <c r="SG187" s="137"/>
      <c r="SH187" s="137"/>
      <c r="SI187" s="137"/>
      <c r="SJ187" s="137"/>
      <c r="SK187" s="137"/>
      <c r="SL187" s="137"/>
      <c r="SM187" s="137"/>
      <c r="SN187" s="137"/>
      <c r="SO187" s="137"/>
      <c r="SP187" s="137"/>
      <c r="SQ187" s="137"/>
      <c r="SR187" s="137"/>
      <c r="SS187" s="137"/>
      <c r="ST187" s="137"/>
      <c r="SU187" s="137"/>
      <c r="SV187" s="137"/>
      <c r="SW187" s="137"/>
      <c r="SX187" s="137"/>
      <c r="SY187" s="137"/>
      <c r="SZ187" s="137"/>
      <c r="TA187" s="137"/>
      <c r="TB187" s="137"/>
      <c r="TC187" s="137"/>
      <c r="TD187" s="137"/>
      <c r="TE187" s="137"/>
      <c r="TF187" s="137"/>
      <c r="TG187" s="137"/>
      <c r="TH187" s="137"/>
      <c r="TI187" s="137"/>
      <c r="TJ187" s="137"/>
      <c r="TK187" s="137"/>
      <c r="TL187" s="137"/>
      <c r="TM187" s="137"/>
      <c r="TN187" s="137"/>
      <c r="TO187" s="137"/>
      <c r="TP187" s="137"/>
      <c r="TQ187" s="137"/>
      <c r="TR187" s="137"/>
      <c r="TS187" s="137"/>
      <c r="TT187" s="137"/>
      <c r="TU187" s="137"/>
      <c r="TV187" s="137"/>
      <c r="TW187" s="137"/>
      <c r="TX187" s="137"/>
      <c r="TY187" s="137"/>
      <c r="TZ187" s="137"/>
      <c r="UA187" s="137"/>
      <c r="UB187" s="137"/>
      <c r="UC187" s="137"/>
      <c r="UD187" s="137"/>
      <c r="UE187" s="137"/>
      <c r="UF187" s="137"/>
      <c r="UG187" s="137"/>
      <c r="UH187" s="137"/>
      <c r="UI187" s="137"/>
      <c r="UJ187" s="137"/>
      <c r="UK187" s="137"/>
      <c r="UL187" s="137"/>
      <c r="UM187" s="137"/>
      <c r="UN187" s="137"/>
      <c r="UO187" s="137"/>
      <c r="UP187" s="137"/>
      <c r="UQ187" s="137"/>
      <c r="UR187" s="137"/>
      <c r="US187" s="137"/>
      <c r="UT187" s="137"/>
      <c r="UU187" s="137"/>
      <c r="UV187" s="137"/>
      <c r="UW187" s="137"/>
      <c r="UX187" s="137"/>
      <c r="UY187" s="137"/>
      <c r="UZ187" s="137"/>
      <c r="VA187" s="137"/>
      <c r="VB187" s="137"/>
      <c r="VC187" s="137"/>
      <c r="VD187" s="137"/>
      <c r="VE187" s="137"/>
      <c r="VF187" s="137"/>
      <c r="VG187" s="137"/>
      <c r="VH187" s="137"/>
      <c r="VI187" s="137"/>
      <c r="VJ187" s="137"/>
      <c r="VK187" s="137"/>
      <c r="VL187" s="137"/>
      <c r="VM187" s="137"/>
      <c r="VN187" s="137"/>
      <c r="VO187" s="137"/>
      <c r="VP187" s="137"/>
      <c r="VQ187" s="137"/>
      <c r="VR187" s="137"/>
      <c r="VS187" s="137"/>
      <c r="VT187" s="137"/>
      <c r="VU187" s="137"/>
      <c r="VV187" s="137"/>
      <c r="VW187" s="137"/>
      <c r="VX187" s="137"/>
      <c r="VY187" s="137"/>
      <c r="VZ187" s="137"/>
      <c r="WA187" s="137"/>
      <c r="WB187" s="137"/>
      <c r="WC187" s="137"/>
      <c r="WD187" s="137"/>
      <c r="WE187" s="137"/>
      <c r="WF187" s="137"/>
      <c r="WG187" s="137"/>
      <c r="WH187" s="137"/>
      <c r="WI187" s="137"/>
      <c r="WJ187" s="137"/>
      <c r="WK187" s="137"/>
      <c r="WL187" s="137"/>
      <c r="WM187" s="137"/>
      <c r="WN187" s="137"/>
      <c r="WO187" s="137"/>
      <c r="WP187" s="137"/>
      <c r="WQ187" s="137"/>
      <c r="WR187" s="137"/>
      <c r="WS187" s="137"/>
      <c r="WT187" s="137"/>
      <c r="WU187" s="137"/>
      <c r="WV187" s="137"/>
      <c r="WW187" s="137"/>
      <c r="WX187" s="137"/>
      <c r="WY187" s="137"/>
      <c r="WZ187" s="137"/>
      <c r="XA187" s="137"/>
      <c r="XB187" s="137"/>
      <c r="XC187" s="137"/>
      <c r="XD187" s="137"/>
      <c r="XE187" s="137"/>
      <c r="XF187" s="137"/>
      <c r="XG187" s="137"/>
      <c r="XH187" s="137"/>
      <c r="XI187" s="137"/>
      <c r="XJ187" s="137"/>
      <c r="XK187" s="137"/>
      <c r="XL187" s="137"/>
      <c r="XM187" s="137"/>
      <c r="XN187" s="137"/>
      <c r="XO187" s="137"/>
      <c r="XP187" s="137"/>
      <c r="XQ187" s="137"/>
      <c r="XR187" s="137"/>
      <c r="XS187" s="137"/>
      <c r="XT187" s="137"/>
      <c r="XU187" s="137"/>
      <c r="XV187" s="137"/>
      <c r="XW187" s="137"/>
      <c r="XX187" s="137"/>
      <c r="XY187" s="137"/>
      <c r="XZ187" s="137"/>
      <c r="YA187" s="137"/>
      <c r="YB187" s="137"/>
      <c r="YC187" s="137"/>
      <c r="YD187" s="137"/>
      <c r="YE187" s="137"/>
      <c r="YF187" s="137"/>
      <c r="YG187" s="137"/>
      <c r="YH187" s="137"/>
      <c r="YI187" s="137"/>
      <c r="YJ187" s="137"/>
      <c r="YK187" s="137"/>
      <c r="YL187" s="137"/>
      <c r="YM187" s="137"/>
      <c r="YN187" s="137"/>
      <c r="YO187" s="137"/>
      <c r="YP187" s="137"/>
      <c r="YQ187" s="137"/>
      <c r="YR187" s="137"/>
      <c r="YS187" s="137"/>
      <c r="YT187" s="137"/>
      <c r="YU187" s="137"/>
      <c r="YV187" s="137"/>
      <c r="YW187" s="137"/>
      <c r="YX187" s="137"/>
      <c r="YY187" s="137"/>
      <c r="YZ187" s="137"/>
      <c r="ZA187" s="137"/>
      <c r="ZB187" s="137"/>
      <c r="ZC187" s="137"/>
      <c r="ZD187" s="137"/>
      <c r="ZE187" s="137"/>
      <c r="ZF187" s="137"/>
      <c r="ZG187" s="137"/>
      <c r="ZH187" s="137"/>
      <c r="ZI187" s="137"/>
      <c r="ZJ187" s="137"/>
      <c r="ZK187" s="137"/>
      <c r="ZL187" s="137"/>
      <c r="ZM187" s="137"/>
      <c r="ZN187" s="137"/>
      <c r="ZO187" s="137"/>
      <c r="ZP187" s="137"/>
      <c r="ZQ187" s="137"/>
      <c r="ZR187" s="137"/>
      <c r="ZS187" s="137"/>
      <c r="ZT187" s="137"/>
      <c r="ZU187" s="137"/>
      <c r="ZV187" s="137"/>
      <c r="ZW187" s="137"/>
      <c r="ZX187" s="137"/>
      <c r="ZY187" s="137"/>
      <c r="ZZ187" s="137"/>
      <c r="AAA187" s="137"/>
      <c r="AAB187" s="137"/>
      <c r="AAC187" s="137"/>
      <c r="AAD187" s="137"/>
      <c r="AAE187" s="137"/>
      <c r="AAF187" s="137"/>
      <c r="AAG187" s="137"/>
      <c r="AAH187" s="137"/>
      <c r="AAI187" s="137"/>
      <c r="AAJ187" s="137"/>
      <c r="AAK187" s="137"/>
      <c r="AAL187" s="137"/>
      <c r="AAM187" s="137"/>
      <c r="AAN187" s="137"/>
      <c r="AAO187" s="137"/>
      <c r="AAP187" s="137"/>
      <c r="AAQ187" s="137"/>
      <c r="AAR187" s="137"/>
      <c r="AAS187" s="137"/>
      <c r="AAT187" s="137"/>
      <c r="AAU187" s="137"/>
      <c r="AAV187" s="137"/>
      <c r="AAW187" s="137"/>
      <c r="AAX187" s="137"/>
      <c r="AAY187" s="137"/>
      <c r="AAZ187" s="137"/>
      <c r="ABA187" s="137"/>
      <c r="ABB187" s="137"/>
      <c r="ABC187" s="137"/>
      <c r="ABD187" s="137"/>
      <c r="ABE187" s="137"/>
      <c r="ABF187" s="137"/>
      <c r="ABG187" s="137"/>
      <c r="ABH187" s="137"/>
      <c r="ABI187" s="137"/>
      <c r="ABJ187" s="137"/>
      <c r="ABK187" s="137"/>
      <c r="ABL187" s="137"/>
      <c r="ABM187" s="137"/>
      <c r="ABN187" s="137"/>
      <c r="ABO187" s="137"/>
      <c r="ABP187" s="137"/>
      <c r="ABQ187" s="137"/>
      <c r="ABR187" s="137"/>
      <c r="ABS187" s="137"/>
      <c r="ABT187" s="137"/>
      <c r="ABU187" s="137"/>
      <c r="ABV187" s="137"/>
      <c r="ABW187" s="137"/>
      <c r="ABX187" s="137"/>
      <c r="ABY187" s="137"/>
      <c r="ABZ187" s="137"/>
      <c r="ACA187" s="137"/>
      <c r="ACB187" s="137"/>
      <c r="ACC187" s="137"/>
      <c r="ACD187" s="137"/>
      <c r="ACE187" s="137"/>
      <c r="ACF187" s="137"/>
      <c r="ACG187" s="137"/>
      <c r="ACH187" s="137"/>
      <c r="ACI187" s="137"/>
      <c r="ACJ187" s="137"/>
      <c r="ACK187" s="137"/>
      <c r="ACL187" s="137"/>
      <c r="ACM187" s="137"/>
      <c r="ACN187" s="137"/>
      <c r="ACO187" s="137"/>
      <c r="ACP187" s="137"/>
      <c r="ACQ187" s="137"/>
      <c r="ACR187" s="137"/>
      <c r="ACS187" s="137"/>
      <c r="ACT187" s="137"/>
      <c r="ACU187" s="137"/>
      <c r="ACV187" s="137"/>
      <c r="ACW187" s="137"/>
      <c r="ACX187" s="137"/>
      <c r="ACY187" s="137"/>
      <c r="ACZ187" s="137"/>
      <c r="ADA187" s="137"/>
      <c r="ADB187" s="137"/>
      <c r="ADC187" s="137"/>
      <c r="ADD187" s="137"/>
      <c r="ADE187" s="137"/>
      <c r="ADF187" s="137"/>
      <c r="ADG187" s="137"/>
      <c r="ADH187" s="137"/>
      <c r="ADI187" s="137"/>
      <c r="ADJ187" s="137"/>
      <c r="ADK187" s="137"/>
      <c r="ADL187" s="137"/>
      <c r="ADM187" s="137"/>
      <c r="ADN187" s="137"/>
      <c r="ADO187" s="137"/>
      <c r="ADP187" s="137"/>
      <c r="ADQ187" s="137"/>
      <c r="ADR187" s="137"/>
      <c r="ADS187" s="137"/>
      <c r="ADT187" s="137"/>
      <c r="ADU187" s="137"/>
      <c r="ADV187" s="137"/>
      <c r="ADW187" s="137"/>
      <c r="ADX187" s="137"/>
      <c r="ADY187" s="137"/>
      <c r="ADZ187" s="137"/>
      <c r="AEA187" s="137"/>
      <c r="AEB187" s="137"/>
      <c r="AEC187" s="137"/>
      <c r="AED187" s="137"/>
      <c r="AEE187" s="137"/>
      <c r="AEF187" s="137"/>
      <c r="AEG187" s="137"/>
      <c r="AEH187" s="137"/>
      <c r="AEI187" s="137"/>
      <c r="AEJ187" s="137"/>
      <c r="AEK187" s="137"/>
      <c r="AEL187" s="137"/>
      <c r="AEM187" s="137"/>
      <c r="AEN187" s="137"/>
      <c r="AEO187" s="137"/>
      <c r="AEP187" s="137"/>
      <c r="AEQ187" s="137"/>
      <c r="AER187" s="137"/>
      <c r="AES187" s="137"/>
      <c r="AET187" s="137"/>
      <c r="AEU187" s="137"/>
      <c r="AEV187" s="137"/>
      <c r="AEW187" s="137"/>
      <c r="AEX187" s="137"/>
      <c r="AEY187" s="137"/>
      <c r="AEZ187" s="137"/>
      <c r="AFA187" s="137"/>
      <c r="AFB187" s="137"/>
      <c r="AFC187" s="137"/>
      <c r="AFD187" s="137"/>
      <c r="AFE187" s="137"/>
      <c r="AFF187" s="137"/>
      <c r="AFG187" s="137"/>
      <c r="AFH187" s="137"/>
      <c r="AFI187" s="137"/>
      <c r="AFJ187" s="137"/>
      <c r="AFK187" s="137"/>
      <c r="AFL187" s="137"/>
      <c r="AFM187" s="137"/>
      <c r="AFN187" s="137"/>
      <c r="AFO187" s="137"/>
      <c r="AFP187" s="137"/>
      <c r="AFQ187" s="137"/>
      <c r="AFR187" s="137"/>
      <c r="AFS187" s="137"/>
      <c r="AFT187" s="137"/>
      <c r="AFU187" s="137"/>
      <c r="AFV187" s="137"/>
      <c r="AFW187" s="137"/>
      <c r="AFX187" s="137"/>
      <c r="AFY187" s="137"/>
      <c r="AFZ187" s="137"/>
      <c r="AGA187" s="137"/>
      <c r="AGB187" s="137"/>
      <c r="AGC187" s="137"/>
      <c r="AGD187" s="137"/>
      <c r="AGE187" s="137"/>
      <c r="AGF187" s="137"/>
      <c r="AGG187" s="137"/>
      <c r="AGH187" s="137"/>
      <c r="AGI187" s="137"/>
      <c r="AGJ187" s="137"/>
      <c r="AGK187" s="137"/>
      <c r="AGL187" s="137"/>
      <c r="AGM187" s="137"/>
      <c r="AGN187" s="137"/>
      <c r="AGO187" s="137"/>
      <c r="AGP187" s="137"/>
      <c r="AGQ187" s="137"/>
      <c r="AGR187" s="137"/>
      <c r="AGS187" s="137"/>
      <c r="AGT187" s="137"/>
      <c r="AGU187" s="137"/>
      <c r="AGV187" s="137"/>
      <c r="AGW187" s="137"/>
      <c r="AGX187" s="137"/>
      <c r="AGY187" s="137"/>
      <c r="AGZ187" s="137"/>
      <c r="AHA187" s="137"/>
      <c r="AHB187" s="137"/>
      <c r="AHC187" s="137"/>
      <c r="AHD187" s="137"/>
      <c r="AHE187" s="137"/>
      <c r="AHF187" s="137"/>
      <c r="AHG187" s="137"/>
      <c r="AHH187" s="137"/>
      <c r="AHI187" s="137"/>
      <c r="AHJ187" s="137"/>
      <c r="AHK187" s="137"/>
      <c r="AHL187" s="137"/>
      <c r="AHM187" s="137"/>
      <c r="AHN187" s="137"/>
      <c r="AHO187" s="137"/>
      <c r="AHP187" s="137"/>
      <c r="AHQ187" s="137"/>
      <c r="AHR187" s="137"/>
      <c r="AHS187" s="137"/>
      <c r="AHT187" s="137"/>
      <c r="AHU187" s="137"/>
      <c r="AHV187" s="137"/>
      <c r="AHW187" s="137"/>
      <c r="AHX187" s="137"/>
      <c r="AHY187" s="137"/>
      <c r="AHZ187" s="137"/>
      <c r="AIA187" s="137"/>
      <c r="AIB187" s="137"/>
      <c r="AIC187" s="137"/>
      <c r="AID187" s="137"/>
      <c r="AIE187" s="137"/>
      <c r="AIF187" s="137"/>
      <c r="AIG187" s="137"/>
      <c r="AIH187" s="137"/>
      <c r="AII187" s="137"/>
      <c r="AIJ187" s="137"/>
      <c r="AIK187" s="137"/>
      <c r="AIL187" s="137"/>
      <c r="AIM187" s="137"/>
      <c r="AIN187" s="137"/>
      <c r="AIO187" s="137"/>
      <c r="AIP187" s="137"/>
      <c r="AIQ187" s="137"/>
      <c r="AIR187" s="137"/>
      <c r="AIS187" s="137"/>
      <c r="AIT187" s="137"/>
      <c r="AIU187" s="137"/>
      <c r="AIV187" s="137"/>
      <c r="AIW187" s="137"/>
      <c r="AIX187" s="137"/>
      <c r="AIY187" s="137"/>
      <c r="AIZ187" s="137"/>
      <c r="AJA187" s="137"/>
      <c r="AJB187" s="137"/>
      <c r="AJC187" s="137"/>
      <c r="AJD187" s="137"/>
      <c r="AJE187" s="137"/>
      <c r="AJF187" s="137"/>
      <c r="AJG187" s="137"/>
      <c r="AJH187" s="137"/>
      <c r="AJI187" s="137"/>
      <c r="AJJ187" s="137"/>
      <c r="AJK187" s="137"/>
      <c r="AJL187" s="137"/>
      <c r="AJM187" s="137"/>
      <c r="AJN187" s="137"/>
      <c r="AJO187" s="137"/>
      <c r="AJP187" s="137"/>
      <c r="AJQ187" s="137"/>
      <c r="AJR187" s="137"/>
      <c r="AJS187" s="137"/>
      <c r="AJT187" s="137"/>
      <c r="AJU187" s="137"/>
      <c r="AJV187" s="137"/>
      <c r="AJW187" s="137"/>
      <c r="AJX187" s="137"/>
      <c r="AJY187" s="137"/>
      <c r="AJZ187" s="137"/>
      <c r="AKA187" s="137"/>
      <c r="AKB187" s="137"/>
      <c r="AKC187" s="137"/>
      <c r="AKD187" s="137"/>
      <c r="AKE187" s="137"/>
      <c r="AKF187" s="137"/>
      <c r="AKG187" s="137"/>
      <c r="AKH187" s="137"/>
      <c r="AKI187" s="137"/>
      <c r="AKJ187" s="137"/>
      <c r="AKK187" s="137"/>
      <c r="AKL187" s="137"/>
      <c r="AKM187" s="137"/>
      <c r="AKN187" s="137"/>
      <c r="AKO187" s="137"/>
      <c r="AKP187" s="137"/>
      <c r="AKQ187" s="137"/>
      <c r="AKR187" s="137"/>
      <c r="AKS187" s="137"/>
      <c r="AKT187" s="137"/>
      <c r="AKU187" s="137"/>
      <c r="AKV187" s="137"/>
      <c r="AKW187" s="137"/>
    </row>
    <row r="188" spans="1:985" s="150" customFormat="1" ht="20.25" customHeight="1" x14ac:dyDescent="0.25">
      <c r="A188" s="125">
        <f t="shared" si="30"/>
        <v>6.2999999999999989</v>
      </c>
      <c r="B188" s="149" t="s">
        <v>165</v>
      </c>
      <c r="C188" s="148">
        <v>47</v>
      </c>
      <c r="D188" s="139" t="s">
        <v>66</v>
      </c>
      <c r="E188" s="135"/>
      <c r="F188" s="135">
        <f>C188*E188</f>
        <v>0</v>
      </c>
      <c r="G188" s="136"/>
    </row>
    <row r="189" spans="1:985" s="150" customFormat="1" ht="20.25" customHeight="1" x14ac:dyDescent="0.25">
      <c r="A189" s="125">
        <f t="shared" si="30"/>
        <v>6.3999999999999986</v>
      </c>
      <c r="B189" s="142" t="s">
        <v>181</v>
      </c>
      <c r="C189" s="139">
        <v>1</v>
      </c>
      <c r="D189" s="139" t="s">
        <v>52</v>
      </c>
      <c r="E189" s="135"/>
      <c r="F189" s="135">
        <f>C189*E189</f>
        <v>0</v>
      </c>
      <c r="G189" s="136">
        <f>SUM(F186:F189)</f>
        <v>0</v>
      </c>
    </row>
    <row r="190" spans="1:985" s="150" customFormat="1" ht="20.25" customHeight="1" x14ac:dyDescent="0.25">
      <c r="A190" s="132"/>
      <c r="B190" s="142"/>
      <c r="C190" s="133"/>
      <c r="D190" s="133"/>
      <c r="E190" s="134"/>
      <c r="F190" s="135"/>
      <c r="G190" s="136"/>
    </row>
    <row r="191" spans="1:985" ht="20.25" customHeight="1" x14ac:dyDescent="0.25">
      <c r="A191" s="126">
        <v>7</v>
      </c>
      <c r="B191" s="30" t="s">
        <v>169</v>
      </c>
      <c r="C191" s="129"/>
      <c r="D191" s="35"/>
      <c r="E191" s="36"/>
      <c r="F191" s="32"/>
      <c r="G191" s="40"/>
    </row>
    <row r="192" spans="1:985" ht="20.25" customHeight="1" x14ac:dyDescent="0.25">
      <c r="A192" s="152">
        <f t="shared" ref="A192:A196" si="31">A191+0.1</f>
        <v>7.1</v>
      </c>
      <c r="B192" s="34" t="s">
        <v>182</v>
      </c>
      <c r="C192" s="129">
        <v>5667.72</v>
      </c>
      <c r="D192" s="35" t="s">
        <v>33</v>
      </c>
      <c r="E192" s="36"/>
      <c r="F192" s="135">
        <f t="shared" ref="F192:F196" si="32">C192*E192</f>
        <v>0</v>
      </c>
      <c r="G192" s="40"/>
    </row>
    <row r="193" spans="1:7" ht="20.25" customHeight="1" x14ac:dyDescent="0.25">
      <c r="A193" s="152">
        <f t="shared" si="31"/>
        <v>7.1999999999999993</v>
      </c>
      <c r="B193" s="34" t="s">
        <v>183</v>
      </c>
      <c r="C193" s="129">
        <v>5667.72</v>
      </c>
      <c r="D193" s="35" t="s">
        <v>33</v>
      </c>
      <c r="E193" s="36"/>
      <c r="F193" s="135">
        <f t="shared" si="32"/>
        <v>0</v>
      </c>
      <c r="G193" s="40"/>
    </row>
    <row r="194" spans="1:7" ht="20.25" customHeight="1" x14ac:dyDescent="0.25">
      <c r="A194" s="152">
        <f t="shared" si="31"/>
        <v>7.2999999999999989</v>
      </c>
      <c r="B194" s="34" t="s">
        <v>184</v>
      </c>
      <c r="C194" s="129">
        <v>5667.72</v>
      </c>
      <c r="D194" s="35" t="s">
        <v>33</v>
      </c>
      <c r="E194" s="36"/>
      <c r="F194" s="135">
        <f t="shared" si="32"/>
        <v>0</v>
      </c>
      <c r="G194" s="40"/>
    </row>
    <row r="195" spans="1:7" ht="20.25" customHeight="1" x14ac:dyDescent="0.25">
      <c r="A195" s="152">
        <f t="shared" si="31"/>
        <v>7.3999999999999986</v>
      </c>
      <c r="B195" s="34" t="s">
        <v>185</v>
      </c>
      <c r="C195" s="129">
        <v>944.62</v>
      </c>
      <c r="D195" s="35" t="s">
        <v>57</v>
      </c>
      <c r="E195" s="36"/>
      <c r="F195" s="135">
        <f t="shared" si="32"/>
        <v>0</v>
      </c>
      <c r="G195" s="40"/>
    </row>
    <row r="196" spans="1:7" ht="20.25" customHeight="1" x14ac:dyDescent="0.25">
      <c r="A196" s="152">
        <f t="shared" si="31"/>
        <v>7.4999999999999982</v>
      </c>
      <c r="B196" s="34" t="s">
        <v>186</v>
      </c>
      <c r="C196" s="129">
        <v>944.62</v>
      </c>
      <c r="D196" s="35" t="s">
        <v>33</v>
      </c>
      <c r="E196" s="36"/>
      <c r="F196" s="135">
        <f t="shared" si="32"/>
        <v>0</v>
      </c>
      <c r="G196" s="40">
        <f>SUM(F192:F196)</f>
        <v>0</v>
      </c>
    </row>
    <row r="197" spans="1:7" ht="21" customHeight="1" thickBot="1" x14ac:dyDescent="0.3">
      <c r="A197" s="111"/>
      <c r="B197" s="215"/>
      <c r="C197" s="208"/>
      <c r="D197" s="209"/>
      <c r="E197" s="46"/>
      <c r="F197" s="44"/>
      <c r="G197" s="210"/>
    </row>
    <row r="198" spans="1:7" ht="21" customHeight="1" thickTop="1" x14ac:dyDescent="0.25">
      <c r="A198" s="124">
        <v>8</v>
      </c>
      <c r="B198" s="257" t="s">
        <v>252</v>
      </c>
      <c r="C198" s="213"/>
      <c r="D198" s="211"/>
      <c r="E198" s="109"/>
      <c r="F198" s="110"/>
      <c r="G198" s="214"/>
    </row>
    <row r="199" spans="1:7" ht="21" customHeight="1" x14ac:dyDescent="0.25">
      <c r="A199" s="107">
        <f>+A198+0.1</f>
        <v>8.1</v>
      </c>
      <c r="B199" s="119" t="s">
        <v>115</v>
      </c>
      <c r="C199" s="128"/>
      <c r="D199" s="108"/>
      <c r="E199" s="120"/>
      <c r="F199" s="120"/>
      <c r="G199" s="121"/>
    </row>
    <row r="200" spans="1:7" ht="21" customHeight="1" x14ac:dyDescent="0.25">
      <c r="A200" s="125" t="s">
        <v>342</v>
      </c>
      <c r="B200" s="122" t="s">
        <v>21</v>
      </c>
      <c r="C200" s="128">
        <v>192.3</v>
      </c>
      <c r="D200" s="108" t="s">
        <v>57</v>
      </c>
      <c r="E200" s="109"/>
      <c r="F200" s="31">
        <f t="shared" ref="F200" si="33">+C200*E200</f>
        <v>0</v>
      </c>
      <c r="G200" s="121"/>
    </row>
    <row r="201" spans="1:7" ht="21" customHeight="1" x14ac:dyDescent="0.25">
      <c r="A201" s="107">
        <f>+A199+0.1</f>
        <v>8.1999999999999993</v>
      </c>
      <c r="B201" s="119" t="s">
        <v>35</v>
      </c>
      <c r="C201" s="128"/>
      <c r="D201" s="108"/>
      <c r="E201" s="120"/>
      <c r="F201" s="120"/>
      <c r="G201" s="121"/>
    </row>
    <row r="202" spans="1:7" ht="21" customHeight="1" x14ac:dyDescent="0.25">
      <c r="A202" s="125" t="s">
        <v>343</v>
      </c>
      <c r="B202" s="34" t="s">
        <v>36</v>
      </c>
      <c r="C202" s="129">
        <v>187.49250000000004</v>
      </c>
      <c r="D202" s="35" t="s">
        <v>5</v>
      </c>
      <c r="E202" s="36"/>
      <c r="F202" s="31">
        <f t="shared" ref="F202:F215" si="34">+C202*E202</f>
        <v>0</v>
      </c>
      <c r="G202" s="121"/>
    </row>
    <row r="203" spans="1:7" ht="21" customHeight="1" x14ac:dyDescent="0.25">
      <c r="A203" s="125" t="s">
        <v>344</v>
      </c>
      <c r="B203" s="34" t="s">
        <v>23</v>
      </c>
      <c r="C203" s="129">
        <v>14.422500000000003</v>
      </c>
      <c r="D203" s="35" t="s">
        <v>5</v>
      </c>
      <c r="E203" s="36"/>
      <c r="F203" s="31">
        <f t="shared" si="34"/>
        <v>0</v>
      </c>
      <c r="G203" s="121"/>
    </row>
    <row r="204" spans="1:7" ht="21" customHeight="1" x14ac:dyDescent="0.25">
      <c r="A204" s="125" t="s">
        <v>345</v>
      </c>
      <c r="B204" s="34" t="s">
        <v>22</v>
      </c>
      <c r="C204" s="129">
        <v>66.341031175680001</v>
      </c>
      <c r="D204" s="35" t="s">
        <v>5</v>
      </c>
      <c r="E204" s="36"/>
      <c r="F204" s="31">
        <f t="shared" si="34"/>
        <v>0</v>
      </c>
      <c r="G204" s="121"/>
    </row>
    <row r="205" spans="1:7" ht="21" customHeight="1" x14ac:dyDescent="0.25">
      <c r="A205" s="125" t="s">
        <v>346</v>
      </c>
      <c r="B205" s="42" t="s">
        <v>37</v>
      </c>
      <c r="C205" s="129">
        <v>166.83701117568003</v>
      </c>
      <c r="D205" s="35" t="s">
        <v>5</v>
      </c>
      <c r="E205" s="36"/>
      <c r="F205" s="31">
        <f t="shared" si="34"/>
        <v>0</v>
      </c>
      <c r="G205" s="121"/>
    </row>
    <row r="206" spans="1:7" ht="21" customHeight="1" x14ac:dyDescent="0.25">
      <c r="A206" s="125" t="s">
        <v>347</v>
      </c>
      <c r="B206" s="34" t="s">
        <v>24</v>
      </c>
      <c r="C206" s="129">
        <v>104.992590528384</v>
      </c>
      <c r="D206" s="35" t="s">
        <v>5</v>
      </c>
      <c r="E206" s="36"/>
      <c r="F206" s="31">
        <f t="shared" si="34"/>
        <v>0</v>
      </c>
      <c r="G206" s="121"/>
    </row>
    <row r="207" spans="1:7" ht="21" customHeight="1" x14ac:dyDescent="0.25">
      <c r="A207" s="107">
        <f>+A201+0.1</f>
        <v>8.2999999999999989</v>
      </c>
      <c r="B207" s="119" t="s">
        <v>253</v>
      </c>
      <c r="C207" s="128"/>
      <c r="D207" s="108"/>
      <c r="E207" s="120"/>
      <c r="F207" s="120"/>
      <c r="G207" s="121"/>
    </row>
    <row r="208" spans="1:7" ht="36" x14ac:dyDescent="0.25">
      <c r="A208" s="125" t="s">
        <v>348</v>
      </c>
      <c r="B208" s="123" t="s">
        <v>317</v>
      </c>
      <c r="C208" s="128">
        <v>197.2307643</v>
      </c>
      <c r="D208" s="35" t="s">
        <v>25</v>
      </c>
      <c r="E208" s="109"/>
      <c r="F208" s="31">
        <f t="shared" si="34"/>
        <v>0</v>
      </c>
      <c r="G208" s="121"/>
    </row>
    <row r="209" spans="1:7" ht="21" customHeight="1" x14ac:dyDescent="0.25">
      <c r="A209" s="107">
        <f>+A207+0.1</f>
        <v>8.3999999999999986</v>
      </c>
      <c r="B209" s="119" t="s">
        <v>255</v>
      </c>
      <c r="C209" s="128"/>
      <c r="D209" s="108"/>
      <c r="E209" s="120"/>
      <c r="F209" s="31">
        <f t="shared" si="34"/>
        <v>0</v>
      </c>
      <c r="G209" s="121"/>
    </row>
    <row r="210" spans="1:7" ht="21" customHeight="1" x14ac:dyDescent="0.25">
      <c r="A210" s="125" t="s">
        <v>349</v>
      </c>
      <c r="B210" s="122" t="s">
        <v>254</v>
      </c>
      <c r="C210" s="128">
        <v>197.2307643</v>
      </c>
      <c r="D210" s="35" t="s">
        <v>25</v>
      </c>
      <c r="E210" s="109"/>
      <c r="F210" s="31">
        <f t="shared" si="34"/>
        <v>0</v>
      </c>
      <c r="G210" s="121"/>
    </row>
    <row r="211" spans="1:7" ht="21" customHeight="1" x14ac:dyDescent="0.25">
      <c r="A211" s="125" t="s">
        <v>350</v>
      </c>
      <c r="B211" s="248" t="s">
        <v>319</v>
      </c>
      <c r="C211" s="128">
        <v>14</v>
      </c>
      <c r="D211" s="35" t="s">
        <v>256</v>
      </c>
      <c r="E211" s="109"/>
      <c r="F211" s="31">
        <f t="shared" si="34"/>
        <v>0</v>
      </c>
      <c r="G211" s="121"/>
    </row>
    <row r="212" spans="1:7" ht="21" customHeight="1" x14ac:dyDescent="0.25">
      <c r="A212" s="125" t="s">
        <v>351</v>
      </c>
      <c r="B212" s="248" t="s">
        <v>314</v>
      </c>
      <c r="C212" s="128">
        <v>177.66</v>
      </c>
      <c r="D212" s="35" t="s">
        <v>25</v>
      </c>
      <c r="E212" s="109"/>
      <c r="F212" s="31">
        <f t="shared" si="34"/>
        <v>0</v>
      </c>
      <c r="G212" s="121"/>
    </row>
    <row r="213" spans="1:7" ht="21" customHeight="1" x14ac:dyDescent="0.25">
      <c r="A213" s="125" t="s">
        <v>352</v>
      </c>
      <c r="B213" s="248" t="s">
        <v>316</v>
      </c>
      <c r="C213" s="128">
        <v>30</v>
      </c>
      <c r="D213" s="35" t="s">
        <v>256</v>
      </c>
      <c r="E213" s="109"/>
      <c r="F213" s="31">
        <f t="shared" si="34"/>
        <v>0</v>
      </c>
      <c r="G213" s="121"/>
    </row>
    <row r="214" spans="1:7" ht="20.25" customHeight="1" x14ac:dyDescent="0.25">
      <c r="A214" s="125" t="s">
        <v>353</v>
      </c>
      <c r="B214" s="248" t="s">
        <v>315</v>
      </c>
      <c r="C214" s="128">
        <v>2</v>
      </c>
      <c r="D214" s="35" t="s">
        <v>256</v>
      </c>
      <c r="E214" s="109"/>
      <c r="F214" s="31">
        <f t="shared" si="34"/>
        <v>0</v>
      </c>
      <c r="G214" s="121"/>
    </row>
    <row r="215" spans="1:7" ht="21" customHeight="1" x14ac:dyDescent="0.25">
      <c r="A215" s="125" t="s">
        <v>354</v>
      </c>
      <c r="B215" s="248" t="s">
        <v>318</v>
      </c>
      <c r="C215" s="128">
        <v>5</v>
      </c>
      <c r="D215" s="35" t="s">
        <v>256</v>
      </c>
      <c r="E215" s="109"/>
      <c r="F215" s="31">
        <f t="shared" si="34"/>
        <v>0</v>
      </c>
      <c r="G215" s="121">
        <f>SUM(F200:F215)</f>
        <v>0</v>
      </c>
    </row>
    <row r="216" spans="1:7" ht="21" customHeight="1" thickBot="1" x14ac:dyDescent="0.3">
      <c r="A216" s="125"/>
      <c r="B216" s="248"/>
      <c r="C216" s="128"/>
      <c r="D216" s="35"/>
      <c r="E216" s="109"/>
      <c r="F216" s="31"/>
      <c r="G216" s="121"/>
    </row>
    <row r="217" spans="1:7" s="37" customFormat="1" ht="22.5" customHeight="1" thickTop="1" thickBot="1" x14ac:dyDescent="0.3">
      <c r="A217" s="68"/>
      <c r="B217" s="95" t="s">
        <v>193</v>
      </c>
      <c r="C217" s="157"/>
      <c r="D217" s="69"/>
      <c r="E217" s="70"/>
      <c r="F217" s="71"/>
      <c r="G217" s="72">
        <f>SUM(G155:G216)</f>
        <v>0</v>
      </c>
    </row>
    <row r="218" spans="1:7" s="165" customFormat="1" ht="16.5" customHeight="1" thickTop="1" x14ac:dyDescent="0.25">
      <c r="A218" s="160"/>
      <c r="B218" s="161"/>
      <c r="C218" s="162"/>
      <c r="D218" s="163"/>
      <c r="E218" s="162"/>
      <c r="F218" s="162"/>
      <c r="G218" s="164"/>
    </row>
    <row r="219" spans="1:7" s="156" customFormat="1" ht="16.5" customHeight="1" x14ac:dyDescent="0.25">
      <c r="A219" s="167" t="s">
        <v>247</v>
      </c>
      <c r="B219" s="171" t="s">
        <v>248</v>
      </c>
      <c r="C219" s="169"/>
      <c r="D219" s="168"/>
      <c r="E219" s="169"/>
      <c r="F219" s="169"/>
      <c r="G219" s="170"/>
    </row>
    <row r="220" spans="1:7" s="156" customFormat="1" ht="16.5" customHeight="1" x14ac:dyDescent="0.25">
      <c r="A220" s="167"/>
      <c r="B220" s="168"/>
      <c r="C220" s="169"/>
      <c r="D220" s="168"/>
      <c r="E220" s="169"/>
      <c r="F220" s="169"/>
      <c r="G220" s="170"/>
    </row>
    <row r="221" spans="1:7" s="165" customFormat="1" ht="16.5" customHeight="1" x14ac:dyDescent="0.25">
      <c r="A221" s="172">
        <v>1</v>
      </c>
      <c r="B221" s="173" t="s">
        <v>195</v>
      </c>
      <c r="C221" s="174"/>
      <c r="D221" s="175"/>
      <c r="E221" s="176"/>
      <c r="F221" s="176"/>
      <c r="G221" s="177"/>
    </row>
    <row r="222" spans="1:7" s="165" customFormat="1" ht="16.5" customHeight="1" x14ac:dyDescent="0.25">
      <c r="A222" s="178">
        <f>A221+0.1</f>
        <v>1.1000000000000001</v>
      </c>
      <c r="B222" s="179" t="s">
        <v>21</v>
      </c>
      <c r="C222" s="180">
        <v>1</v>
      </c>
      <c r="D222" s="181" t="s">
        <v>20</v>
      </c>
      <c r="E222" s="180"/>
      <c r="F222" s="180">
        <f>ROUND(E222*C222,2)</f>
        <v>0</v>
      </c>
      <c r="G222" s="182">
        <f>SUM(F222)</f>
        <v>0</v>
      </c>
    </row>
    <row r="223" spans="1:7" s="165" customFormat="1" ht="16.5" customHeight="1" x14ac:dyDescent="0.25">
      <c r="A223" s="183"/>
      <c r="B223" s="184"/>
      <c r="C223" s="180"/>
      <c r="D223" s="181"/>
      <c r="E223" s="180"/>
      <c r="F223" s="180"/>
      <c r="G223" s="182"/>
    </row>
    <row r="224" spans="1:7" s="165" customFormat="1" ht="16.5" customHeight="1" x14ac:dyDescent="0.25">
      <c r="A224" s="172">
        <v>2</v>
      </c>
      <c r="B224" s="185" t="s">
        <v>53</v>
      </c>
      <c r="C224" s="180"/>
      <c r="D224" s="181"/>
      <c r="E224" s="180"/>
      <c r="F224" s="180"/>
      <c r="G224" s="182"/>
    </row>
    <row r="225" spans="1:7" s="165" customFormat="1" ht="16.5" customHeight="1" x14ac:dyDescent="0.25">
      <c r="A225" s="178">
        <f>A224+0.1</f>
        <v>2.1</v>
      </c>
      <c r="B225" s="184" t="s">
        <v>196</v>
      </c>
      <c r="C225" s="180">
        <v>15.120000000000001</v>
      </c>
      <c r="D225" s="181" t="s">
        <v>154</v>
      </c>
      <c r="E225" s="180"/>
      <c r="F225" s="180">
        <f>ROUND(E225*C225,2)</f>
        <v>0</v>
      </c>
      <c r="G225" s="182"/>
    </row>
    <row r="226" spans="1:7" s="165" customFormat="1" ht="16.5" customHeight="1" x14ac:dyDescent="0.25">
      <c r="A226" s="178">
        <f>A225+0.1</f>
        <v>2.2000000000000002</v>
      </c>
      <c r="B226" s="184" t="s">
        <v>197</v>
      </c>
      <c r="C226" s="180">
        <v>7.56</v>
      </c>
      <c r="D226" s="181" t="s">
        <v>154</v>
      </c>
      <c r="E226" s="186"/>
      <c r="F226" s="180">
        <f>ROUND(E226*C226,2)</f>
        <v>0</v>
      </c>
      <c r="G226" s="182"/>
    </row>
    <row r="227" spans="1:7" s="165" customFormat="1" ht="16.5" customHeight="1" x14ac:dyDescent="0.25">
      <c r="A227" s="178">
        <f>A226+0.1</f>
        <v>2.3000000000000003</v>
      </c>
      <c r="B227" s="184" t="s">
        <v>198</v>
      </c>
      <c r="C227" s="180">
        <v>9.828000000000003</v>
      </c>
      <c r="D227" s="181" t="s">
        <v>154</v>
      </c>
      <c r="E227" s="186"/>
      <c r="F227" s="180">
        <f>ROUND(E227*C227,2)</f>
        <v>0</v>
      </c>
      <c r="G227" s="182">
        <f>SUM(F225:F227)</f>
        <v>0</v>
      </c>
    </row>
    <row r="228" spans="1:7" s="165" customFormat="1" ht="16.5" customHeight="1" x14ac:dyDescent="0.25">
      <c r="A228" s="183"/>
      <c r="B228" s="184"/>
      <c r="C228" s="180"/>
      <c r="D228" s="181"/>
      <c r="E228" s="180"/>
      <c r="F228" s="180"/>
      <c r="G228" s="182"/>
    </row>
    <row r="229" spans="1:7" s="165" customFormat="1" ht="16.5" customHeight="1" x14ac:dyDescent="0.25">
      <c r="A229" s="187">
        <v>3</v>
      </c>
      <c r="B229" s="185" t="s">
        <v>199</v>
      </c>
      <c r="C229" s="180"/>
      <c r="D229" s="181"/>
      <c r="E229" s="180"/>
      <c r="F229" s="180"/>
      <c r="G229" s="182"/>
    </row>
    <row r="230" spans="1:7" s="165" customFormat="1" ht="16.5" customHeight="1" x14ac:dyDescent="0.25">
      <c r="A230" s="178">
        <f>A229+0.1</f>
        <v>3.1</v>
      </c>
      <c r="B230" s="184" t="s">
        <v>200</v>
      </c>
      <c r="C230" s="180">
        <v>3.7800000000000002</v>
      </c>
      <c r="D230" s="181" t="s">
        <v>154</v>
      </c>
      <c r="E230" s="180"/>
      <c r="F230" s="180">
        <f>ROUND(E230*C230,2)</f>
        <v>0</v>
      </c>
      <c r="G230" s="182"/>
    </row>
    <row r="231" spans="1:7" s="165" customFormat="1" ht="16.5" customHeight="1" x14ac:dyDescent="0.25">
      <c r="A231" s="178">
        <f>A230+0.1</f>
        <v>3.2</v>
      </c>
      <c r="B231" s="184" t="s">
        <v>201</v>
      </c>
      <c r="C231" s="180">
        <v>0.1701</v>
      </c>
      <c r="D231" s="181" t="s">
        <v>154</v>
      </c>
      <c r="E231" s="180"/>
      <c r="F231" s="180">
        <f>ROUND(E231*C231,2)</f>
        <v>0</v>
      </c>
      <c r="G231" s="182"/>
    </row>
    <row r="232" spans="1:7" s="165" customFormat="1" ht="16.5" customHeight="1" x14ac:dyDescent="0.25">
      <c r="A232" s="178">
        <f>A231+0.1</f>
        <v>3.3000000000000003</v>
      </c>
      <c r="B232" s="184" t="s">
        <v>202</v>
      </c>
      <c r="C232" s="180">
        <v>1.008</v>
      </c>
      <c r="D232" s="181" t="s">
        <v>154</v>
      </c>
      <c r="E232" s="180"/>
      <c r="F232" s="180">
        <f>ROUND(E232*C232,2)</f>
        <v>0</v>
      </c>
      <c r="G232" s="182"/>
    </row>
    <row r="233" spans="1:7" s="165" customFormat="1" ht="16.5" customHeight="1" x14ac:dyDescent="0.25">
      <c r="A233" s="178">
        <f>A232+0.1</f>
        <v>3.4000000000000004</v>
      </c>
      <c r="B233" s="179" t="s">
        <v>203</v>
      </c>
      <c r="C233" s="180">
        <v>3.8609999999999993</v>
      </c>
      <c r="D233" s="181" t="s">
        <v>154</v>
      </c>
      <c r="E233" s="180"/>
      <c r="F233" s="180">
        <f>ROUND(E233*C233,2)</f>
        <v>0</v>
      </c>
      <c r="G233" s="182">
        <f>SUM(F230:F233)</f>
        <v>0</v>
      </c>
    </row>
    <row r="234" spans="1:7" s="165" customFormat="1" ht="16.5" customHeight="1" x14ac:dyDescent="0.25">
      <c r="A234" s="178"/>
      <c r="B234" s="184"/>
      <c r="C234" s="180"/>
      <c r="D234" s="181"/>
      <c r="E234" s="180"/>
      <c r="F234" s="180"/>
      <c r="G234" s="182"/>
    </row>
    <row r="235" spans="1:7" s="165" customFormat="1" ht="16.5" customHeight="1" x14ac:dyDescent="0.25">
      <c r="A235" s="187">
        <v>4</v>
      </c>
      <c r="B235" s="185" t="s">
        <v>204</v>
      </c>
      <c r="C235" s="180"/>
      <c r="D235" s="181"/>
      <c r="E235" s="180"/>
      <c r="F235" s="180"/>
      <c r="G235" s="182"/>
    </row>
    <row r="236" spans="1:7" s="165" customFormat="1" ht="16.5" customHeight="1" x14ac:dyDescent="0.25">
      <c r="A236" s="178">
        <f>A235+0.1</f>
        <v>4.0999999999999996</v>
      </c>
      <c r="B236" s="184" t="s">
        <v>205</v>
      </c>
      <c r="C236" s="180">
        <v>25.200000000000003</v>
      </c>
      <c r="D236" s="181" t="s">
        <v>29</v>
      </c>
      <c r="E236" s="180"/>
      <c r="F236" s="180">
        <f>ROUND(E236*C236,2)</f>
        <v>0</v>
      </c>
      <c r="G236" s="182"/>
    </row>
    <row r="237" spans="1:7" s="165" customFormat="1" ht="16.5" customHeight="1" x14ac:dyDescent="0.25">
      <c r="A237" s="178">
        <f>A236+0.1</f>
        <v>4.1999999999999993</v>
      </c>
      <c r="B237" s="184" t="s">
        <v>206</v>
      </c>
      <c r="C237" s="180">
        <v>85.679999999999993</v>
      </c>
      <c r="D237" s="181" t="s">
        <v>29</v>
      </c>
      <c r="E237" s="180"/>
      <c r="F237" s="180">
        <f>ROUND(E237*C237,2)</f>
        <v>0</v>
      </c>
      <c r="G237" s="182">
        <f>SUM(F236:F237)</f>
        <v>0</v>
      </c>
    </row>
    <row r="238" spans="1:7" s="165" customFormat="1" ht="16.5" customHeight="1" x14ac:dyDescent="0.25">
      <c r="A238" s="178"/>
      <c r="B238" s="184"/>
      <c r="C238" s="180"/>
      <c r="D238" s="181"/>
      <c r="E238" s="180"/>
      <c r="F238" s="180"/>
      <c r="G238" s="182"/>
    </row>
    <row r="239" spans="1:7" s="165" customFormat="1" ht="16.5" customHeight="1" x14ac:dyDescent="0.25">
      <c r="A239" s="187">
        <v>5</v>
      </c>
      <c r="B239" s="185" t="s">
        <v>62</v>
      </c>
      <c r="C239" s="180"/>
      <c r="D239" s="181"/>
      <c r="E239" s="180"/>
      <c r="F239" s="180"/>
      <c r="G239" s="182"/>
    </row>
    <row r="240" spans="1:7" s="165" customFormat="1" ht="16.5" customHeight="1" x14ac:dyDescent="0.25">
      <c r="A240" s="178">
        <f>A239+0.1</f>
        <v>5.0999999999999996</v>
      </c>
      <c r="B240" s="184" t="s">
        <v>207</v>
      </c>
      <c r="C240" s="180">
        <v>47.89</v>
      </c>
      <c r="D240" s="181" t="s">
        <v>29</v>
      </c>
      <c r="E240" s="180"/>
      <c r="F240" s="180">
        <f>+C240*E240</f>
        <v>0</v>
      </c>
      <c r="G240" s="182"/>
    </row>
    <row r="241" spans="1:7" s="165" customFormat="1" ht="16.5" customHeight="1" x14ac:dyDescent="0.25">
      <c r="A241" s="178">
        <f>A240+0.1</f>
        <v>5.1999999999999993</v>
      </c>
      <c r="B241" s="184" t="s">
        <v>208</v>
      </c>
      <c r="C241" s="180">
        <v>171.35999999999999</v>
      </c>
      <c r="D241" s="181" t="s">
        <v>29</v>
      </c>
      <c r="E241" s="180"/>
      <c r="F241" s="180">
        <f>ROUND(E241*C241,2)</f>
        <v>0</v>
      </c>
      <c r="G241" s="182"/>
    </row>
    <row r="242" spans="1:7" s="165" customFormat="1" ht="16.5" customHeight="1" x14ac:dyDescent="0.25">
      <c r="A242" s="178">
        <f>A241+0.1</f>
        <v>5.2999999999999989</v>
      </c>
      <c r="B242" s="184" t="s">
        <v>209</v>
      </c>
      <c r="C242" s="180">
        <v>32.174999999999997</v>
      </c>
      <c r="D242" s="181" t="s">
        <v>29</v>
      </c>
      <c r="E242" s="180"/>
      <c r="F242" s="180">
        <f>ROUND(E242*C242,2)</f>
        <v>0</v>
      </c>
      <c r="G242" s="182"/>
    </row>
    <row r="243" spans="1:7" s="165" customFormat="1" ht="16.5" customHeight="1" x14ac:dyDescent="0.25">
      <c r="A243" s="178">
        <f>A242+0.1</f>
        <v>5.3999999999999986</v>
      </c>
      <c r="B243" s="184" t="s">
        <v>130</v>
      </c>
      <c r="C243" s="180">
        <v>135.70000000000002</v>
      </c>
      <c r="D243" s="181" t="s">
        <v>25</v>
      </c>
      <c r="E243" s="180"/>
      <c r="F243" s="180">
        <f>ROUND(E243*C243,2)</f>
        <v>0</v>
      </c>
      <c r="G243" s="182"/>
    </row>
    <row r="244" spans="1:7" s="165" customFormat="1" ht="16.5" customHeight="1" x14ac:dyDescent="0.25">
      <c r="A244" s="178">
        <f>A243+0.1</f>
        <v>5.4999999999999982</v>
      </c>
      <c r="B244" s="184" t="s">
        <v>210</v>
      </c>
      <c r="C244" s="180">
        <v>32.174999999999997</v>
      </c>
      <c r="D244" s="181" t="s">
        <v>29</v>
      </c>
      <c r="E244" s="180"/>
      <c r="F244" s="180">
        <f>ROUND(E244*C244,2)</f>
        <v>0</v>
      </c>
      <c r="G244" s="182">
        <f>SUM(F240:F244)</f>
        <v>0</v>
      </c>
    </row>
    <row r="245" spans="1:7" s="165" customFormat="1" ht="16.5" customHeight="1" x14ac:dyDescent="0.25">
      <c r="A245" s="183"/>
      <c r="B245" s="184"/>
      <c r="C245" s="180"/>
      <c r="D245" s="181"/>
      <c r="E245" s="180"/>
      <c r="F245" s="180"/>
      <c r="G245" s="182"/>
    </row>
    <row r="246" spans="1:7" s="165" customFormat="1" ht="16.5" customHeight="1" x14ac:dyDescent="0.25">
      <c r="A246" s="187">
        <v>6</v>
      </c>
      <c r="B246" s="185" t="s">
        <v>211</v>
      </c>
      <c r="C246" s="180"/>
      <c r="D246" s="181"/>
      <c r="E246" s="180"/>
      <c r="F246" s="180"/>
      <c r="G246" s="182"/>
    </row>
    <row r="247" spans="1:7" s="165" customFormat="1" ht="16.5" customHeight="1" x14ac:dyDescent="0.25">
      <c r="A247" s="178">
        <f>A246+0.1</f>
        <v>6.1</v>
      </c>
      <c r="B247" s="184" t="s">
        <v>249</v>
      </c>
      <c r="C247" s="180">
        <v>26.5</v>
      </c>
      <c r="D247" s="181" t="s">
        <v>29</v>
      </c>
      <c r="E247" s="180"/>
      <c r="F247" s="180">
        <f>ROUND(E247*C247,2)</f>
        <v>0</v>
      </c>
      <c r="G247" s="182"/>
    </row>
    <row r="248" spans="1:7" s="165" customFormat="1" ht="16.5" customHeight="1" x14ac:dyDescent="0.25">
      <c r="A248" s="178">
        <f>A247+0.1</f>
        <v>6.1999999999999993</v>
      </c>
      <c r="B248" s="184" t="s">
        <v>250</v>
      </c>
      <c r="C248" s="180">
        <v>52.8</v>
      </c>
      <c r="D248" s="181" t="s">
        <v>25</v>
      </c>
      <c r="E248" s="180"/>
      <c r="F248" s="180">
        <f>ROUND(C248*E248,2)</f>
        <v>0</v>
      </c>
      <c r="G248" s="182"/>
    </row>
    <row r="249" spans="1:7" s="165" customFormat="1" ht="16.5" customHeight="1" x14ac:dyDescent="0.25">
      <c r="A249" s="178">
        <f>A248+0.1</f>
        <v>6.2999999999999989</v>
      </c>
      <c r="B249" s="184" t="s">
        <v>212</v>
      </c>
      <c r="C249" s="180">
        <v>21.4</v>
      </c>
      <c r="D249" s="181" t="s">
        <v>29</v>
      </c>
      <c r="E249" s="180"/>
      <c r="F249" s="180">
        <f>ROUND(C249*E249,2)</f>
        <v>0</v>
      </c>
      <c r="G249" s="182">
        <f>SUM(F247:F249)</f>
        <v>0</v>
      </c>
    </row>
    <row r="250" spans="1:7" s="165" customFormat="1" ht="16.5" customHeight="1" x14ac:dyDescent="0.25">
      <c r="A250" s="178"/>
      <c r="B250" s="184"/>
      <c r="C250" s="180"/>
      <c r="D250" s="181"/>
      <c r="E250" s="180"/>
      <c r="F250" s="180"/>
      <c r="G250" s="182"/>
    </row>
    <row r="251" spans="1:7" s="165" customFormat="1" ht="16.5" customHeight="1" x14ac:dyDescent="0.25">
      <c r="A251" s="187">
        <v>7</v>
      </c>
      <c r="B251" s="185" t="s">
        <v>213</v>
      </c>
      <c r="C251" s="180"/>
      <c r="D251" s="181"/>
      <c r="E251" s="180"/>
      <c r="F251" s="180"/>
      <c r="G251" s="182"/>
    </row>
    <row r="252" spans="1:7" s="165" customFormat="1" ht="16.5" customHeight="1" x14ac:dyDescent="0.25">
      <c r="A252" s="178">
        <f>A251+0.1</f>
        <v>7.1</v>
      </c>
      <c r="B252" s="184" t="s">
        <v>214</v>
      </c>
      <c r="C252" s="180">
        <v>1.4000000000000001</v>
      </c>
      <c r="D252" s="181" t="s">
        <v>29</v>
      </c>
      <c r="E252" s="180"/>
      <c r="F252" s="180">
        <f>ROUND(C252*E252,2)</f>
        <v>0</v>
      </c>
      <c r="G252" s="182"/>
    </row>
    <row r="253" spans="1:7" s="165" customFormat="1" ht="16.5" customHeight="1" x14ac:dyDescent="0.25">
      <c r="A253" s="178">
        <f>A252+0.1</f>
        <v>7.1999999999999993</v>
      </c>
      <c r="B253" s="184" t="s">
        <v>215</v>
      </c>
      <c r="C253" s="180">
        <v>9.09</v>
      </c>
      <c r="D253" s="181" t="s">
        <v>29</v>
      </c>
      <c r="E253" s="180"/>
      <c r="F253" s="180">
        <f>ROUND(C253*E253,2)</f>
        <v>0</v>
      </c>
      <c r="G253" s="182">
        <f>SUM(F252:F253)</f>
        <v>0</v>
      </c>
    </row>
    <row r="254" spans="1:7" s="165" customFormat="1" ht="16.5" customHeight="1" thickBot="1" x14ac:dyDescent="0.3">
      <c r="A254" s="188"/>
      <c r="B254" s="189"/>
      <c r="C254" s="190"/>
      <c r="D254" s="191"/>
      <c r="E254" s="190"/>
      <c r="F254" s="190"/>
      <c r="G254" s="192"/>
    </row>
    <row r="255" spans="1:7" s="165" customFormat="1" ht="19.5" customHeight="1" thickTop="1" x14ac:dyDescent="0.25">
      <c r="A255" s="219">
        <v>8</v>
      </c>
      <c r="B255" s="220" t="s">
        <v>216</v>
      </c>
      <c r="C255" s="205"/>
      <c r="D255" s="206"/>
      <c r="E255" s="205"/>
      <c r="F255" s="205"/>
      <c r="G255" s="207"/>
    </row>
    <row r="256" spans="1:7" s="165" customFormat="1" ht="19.5" customHeight="1" x14ac:dyDescent="0.25">
      <c r="A256" s="178">
        <f>A255+0.1</f>
        <v>8.1</v>
      </c>
      <c r="B256" s="184" t="s">
        <v>217</v>
      </c>
      <c r="C256" s="180">
        <v>5</v>
      </c>
      <c r="D256" s="181" t="s">
        <v>0</v>
      </c>
      <c r="E256" s="180"/>
      <c r="F256" s="180">
        <f>ROUND(C256*E256,2)</f>
        <v>0</v>
      </c>
      <c r="G256" s="182"/>
    </row>
    <row r="257" spans="1:7" s="165" customFormat="1" ht="19.5" customHeight="1" x14ac:dyDescent="0.25">
      <c r="A257" s="178">
        <f>A256+0.1</f>
        <v>8.1999999999999993</v>
      </c>
      <c r="B257" s="184" t="s">
        <v>218</v>
      </c>
      <c r="C257" s="180">
        <v>85.003999999999991</v>
      </c>
      <c r="D257" s="181" t="s">
        <v>219</v>
      </c>
      <c r="E257" s="180"/>
      <c r="F257" s="180">
        <f>ROUND(E257*C257,2)</f>
        <v>0</v>
      </c>
      <c r="G257" s="182"/>
    </row>
    <row r="258" spans="1:7" s="165" customFormat="1" ht="19.5" customHeight="1" x14ac:dyDescent="0.25">
      <c r="A258" s="178">
        <f>A257+0.1</f>
        <v>8.2999999999999989</v>
      </c>
      <c r="B258" s="184" t="s">
        <v>220</v>
      </c>
      <c r="C258" s="180">
        <v>13.342400000000001</v>
      </c>
      <c r="D258" s="181" t="s">
        <v>219</v>
      </c>
      <c r="E258" s="180"/>
      <c r="F258" s="180">
        <f>ROUND(E258*C258,2)</f>
        <v>0</v>
      </c>
      <c r="G258" s="182">
        <f>SUM(F256:F258)</f>
        <v>0</v>
      </c>
    </row>
    <row r="259" spans="1:7" s="165" customFormat="1" ht="19.5" customHeight="1" x14ac:dyDescent="0.25">
      <c r="A259" s="178"/>
      <c r="B259" s="193"/>
      <c r="C259" s="180"/>
      <c r="D259" s="181"/>
      <c r="E259" s="180"/>
      <c r="F259" s="180"/>
      <c r="G259" s="182"/>
    </row>
    <row r="260" spans="1:7" s="165" customFormat="1" ht="19.5" customHeight="1" x14ac:dyDescent="0.25">
      <c r="A260" s="187">
        <v>9</v>
      </c>
      <c r="B260" s="173" t="s">
        <v>221</v>
      </c>
      <c r="C260" s="180"/>
      <c r="D260" s="181"/>
      <c r="E260" s="180"/>
      <c r="F260" s="180"/>
      <c r="G260" s="182"/>
    </row>
    <row r="261" spans="1:7" s="165" customFormat="1" ht="19.5" customHeight="1" x14ac:dyDescent="0.25">
      <c r="A261" s="178">
        <f t="shared" ref="A261:A269" si="35">A260+0.1</f>
        <v>9.1</v>
      </c>
      <c r="B261" s="193" t="s">
        <v>222</v>
      </c>
      <c r="C261" s="180">
        <v>1</v>
      </c>
      <c r="D261" s="181" t="s">
        <v>0</v>
      </c>
      <c r="E261" s="180"/>
      <c r="F261" s="180">
        <f t="shared" ref="F261:F271" si="36">ROUND(E261*C261,2)</f>
        <v>0</v>
      </c>
      <c r="G261" s="182"/>
    </row>
    <row r="262" spans="1:7" s="165" customFormat="1" ht="19.5" customHeight="1" x14ac:dyDescent="0.25">
      <c r="A262" s="178">
        <f t="shared" si="35"/>
        <v>9.1999999999999993</v>
      </c>
      <c r="B262" s="193" t="s">
        <v>223</v>
      </c>
      <c r="C262" s="180">
        <v>1</v>
      </c>
      <c r="D262" s="181" t="s">
        <v>0</v>
      </c>
      <c r="E262" s="180"/>
      <c r="F262" s="180">
        <f t="shared" si="36"/>
        <v>0</v>
      </c>
      <c r="G262" s="182"/>
    </row>
    <row r="263" spans="1:7" s="165" customFormat="1" ht="19.5" customHeight="1" x14ac:dyDescent="0.25">
      <c r="A263" s="178">
        <f t="shared" si="35"/>
        <v>9.2999999999999989</v>
      </c>
      <c r="B263" s="193" t="s">
        <v>224</v>
      </c>
      <c r="C263" s="180">
        <v>1</v>
      </c>
      <c r="D263" s="181" t="s">
        <v>0</v>
      </c>
      <c r="E263" s="180"/>
      <c r="F263" s="180">
        <f t="shared" si="36"/>
        <v>0</v>
      </c>
      <c r="G263" s="182"/>
    </row>
    <row r="264" spans="1:7" s="165" customFormat="1" ht="19.5" customHeight="1" x14ac:dyDescent="0.25">
      <c r="A264" s="178">
        <f t="shared" si="35"/>
        <v>9.3999999999999986</v>
      </c>
      <c r="B264" s="193" t="s">
        <v>225</v>
      </c>
      <c r="C264" s="180">
        <v>2</v>
      </c>
      <c r="D264" s="181" t="s">
        <v>0</v>
      </c>
      <c r="E264" s="180"/>
      <c r="F264" s="180">
        <f t="shared" si="36"/>
        <v>0</v>
      </c>
      <c r="G264" s="182"/>
    </row>
    <row r="265" spans="1:7" s="165" customFormat="1" ht="19.5" customHeight="1" x14ac:dyDescent="0.25">
      <c r="A265" s="178">
        <f t="shared" si="35"/>
        <v>9.4999999999999982</v>
      </c>
      <c r="B265" s="193" t="s">
        <v>226</v>
      </c>
      <c r="C265" s="180">
        <v>1</v>
      </c>
      <c r="D265" s="181" t="s">
        <v>0</v>
      </c>
      <c r="E265" s="180"/>
      <c r="F265" s="180">
        <f t="shared" si="36"/>
        <v>0</v>
      </c>
      <c r="G265" s="182"/>
    </row>
    <row r="266" spans="1:7" s="165" customFormat="1" ht="19.5" customHeight="1" x14ac:dyDescent="0.25">
      <c r="A266" s="178">
        <f t="shared" si="35"/>
        <v>9.5999999999999979</v>
      </c>
      <c r="B266" s="193" t="s">
        <v>227</v>
      </c>
      <c r="C266" s="180">
        <v>26.09</v>
      </c>
      <c r="D266" s="181" t="s">
        <v>25</v>
      </c>
      <c r="E266" s="180"/>
      <c r="F266" s="180">
        <f t="shared" si="36"/>
        <v>0</v>
      </c>
      <c r="G266" s="182"/>
    </row>
    <row r="267" spans="1:7" s="165" customFormat="1" ht="19.5" customHeight="1" x14ac:dyDescent="0.25">
      <c r="A267" s="178">
        <f t="shared" si="35"/>
        <v>9.6999999999999975</v>
      </c>
      <c r="B267" s="193" t="s">
        <v>228</v>
      </c>
      <c r="C267" s="180">
        <v>5.79</v>
      </c>
      <c r="D267" s="181" t="s">
        <v>25</v>
      </c>
      <c r="E267" s="180"/>
      <c r="F267" s="180">
        <f t="shared" si="36"/>
        <v>0</v>
      </c>
      <c r="G267" s="182"/>
    </row>
    <row r="268" spans="1:7" s="165" customFormat="1" ht="19.5" customHeight="1" x14ac:dyDescent="0.25">
      <c r="A268" s="178">
        <f t="shared" si="35"/>
        <v>9.7999999999999972</v>
      </c>
      <c r="B268" s="193" t="s">
        <v>229</v>
      </c>
      <c r="C268" s="180">
        <v>10.309999999999999</v>
      </c>
      <c r="D268" s="181" t="s">
        <v>25</v>
      </c>
      <c r="E268" s="180"/>
      <c r="F268" s="180">
        <f t="shared" si="36"/>
        <v>0</v>
      </c>
      <c r="G268" s="182"/>
    </row>
    <row r="269" spans="1:7" s="165" customFormat="1" ht="19.5" customHeight="1" x14ac:dyDescent="0.25">
      <c r="A269" s="178">
        <f t="shared" si="35"/>
        <v>9.8999999999999968</v>
      </c>
      <c r="B269" s="193" t="s">
        <v>230</v>
      </c>
      <c r="C269" s="180">
        <v>1</v>
      </c>
      <c r="D269" s="181" t="s">
        <v>20</v>
      </c>
      <c r="E269" s="180"/>
      <c r="F269" s="180">
        <f t="shared" si="36"/>
        <v>0</v>
      </c>
      <c r="G269" s="182"/>
    </row>
    <row r="270" spans="1:7" s="165" customFormat="1" ht="19.5" customHeight="1" x14ac:dyDescent="0.25">
      <c r="A270" s="194" t="s">
        <v>231</v>
      </c>
      <c r="B270" s="193" t="s">
        <v>232</v>
      </c>
      <c r="C270" s="180">
        <v>1</v>
      </c>
      <c r="D270" s="181" t="s">
        <v>20</v>
      </c>
      <c r="E270" s="180"/>
      <c r="F270" s="180">
        <f t="shared" si="36"/>
        <v>0</v>
      </c>
      <c r="G270" s="182"/>
    </row>
    <row r="271" spans="1:7" s="165" customFormat="1" ht="19.5" customHeight="1" x14ac:dyDescent="0.25">
      <c r="A271" s="195">
        <f>A270+0.01</f>
        <v>0.01</v>
      </c>
      <c r="B271" s="196" t="s">
        <v>233</v>
      </c>
      <c r="C271" s="180">
        <v>1</v>
      </c>
      <c r="D271" s="181" t="s">
        <v>20</v>
      </c>
      <c r="E271" s="180"/>
      <c r="F271" s="180">
        <f t="shared" si="36"/>
        <v>0</v>
      </c>
      <c r="G271" s="182">
        <f>SUM(F261:F271)</f>
        <v>0</v>
      </c>
    </row>
    <row r="272" spans="1:7" s="165" customFormat="1" ht="18" customHeight="1" x14ac:dyDescent="0.25">
      <c r="A272" s="195"/>
      <c r="B272" s="197"/>
      <c r="C272" s="180"/>
      <c r="D272" s="181"/>
      <c r="E272" s="180"/>
      <c r="F272" s="180"/>
      <c r="G272" s="182"/>
    </row>
    <row r="273" spans="1:7" s="166" customFormat="1" ht="18" customHeight="1" x14ac:dyDescent="0.25">
      <c r="A273" s="187">
        <v>10</v>
      </c>
      <c r="B273" s="198" t="s">
        <v>234</v>
      </c>
      <c r="C273" s="176"/>
      <c r="D273" s="199"/>
      <c r="E273" s="176"/>
      <c r="F273" s="176"/>
      <c r="G273" s="182"/>
    </row>
    <row r="274" spans="1:7" s="156" customFormat="1" ht="18" customHeight="1" x14ac:dyDescent="0.25">
      <c r="A274" s="178">
        <f t="shared" ref="A274:A282" si="37">A273+0.1</f>
        <v>10.1</v>
      </c>
      <c r="B274" s="184" t="s">
        <v>235</v>
      </c>
      <c r="C274" s="180">
        <v>14.904</v>
      </c>
      <c r="D274" s="181" t="s">
        <v>154</v>
      </c>
      <c r="E274" s="200"/>
      <c r="F274" s="180">
        <f t="shared" ref="F274:F285" si="38">+C274*E274</f>
        <v>0</v>
      </c>
      <c r="G274" s="201"/>
    </row>
    <row r="275" spans="1:7" s="156" customFormat="1" ht="18" customHeight="1" x14ac:dyDescent="0.25">
      <c r="A275" s="178">
        <f t="shared" si="37"/>
        <v>10.199999999999999</v>
      </c>
      <c r="B275" s="193" t="s">
        <v>236</v>
      </c>
      <c r="C275" s="180">
        <v>8.370000000000001</v>
      </c>
      <c r="D275" s="181" t="s">
        <v>154</v>
      </c>
      <c r="E275" s="186"/>
      <c r="F275" s="180">
        <f t="shared" si="38"/>
        <v>0</v>
      </c>
      <c r="G275" s="201"/>
    </row>
    <row r="276" spans="1:7" s="156" customFormat="1" ht="18" customHeight="1" x14ac:dyDescent="0.25">
      <c r="A276" s="178">
        <f t="shared" si="37"/>
        <v>10.299999999999999</v>
      </c>
      <c r="B276" s="193" t="s">
        <v>198</v>
      </c>
      <c r="C276" s="180">
        <v>8.4941999999999993</v>
      </c>
      <c r="D276" s="181" t="s">
        <v>154</v>
      </c>
      <c r="E276" s="186"/>
      <c r="F276" s="180">
        <f t="shared" si="38"/>
        <v>0</v>
      </c>
      <c r="G276" s="201"/>
    </row>
    <row r="277" spans="1:7" s="156" customFormat="1" ht="18" customHeight="1" x14ac:dyDescent="0.25">
      <c r="A277" s="178">
        <f t="shared" si="37"/>
        <v>10.399999999999999</v>
      </c>
      <c r="B277" s="193" t="s">
        <v>237</v>
      </c>
      <c r="C277" s="180">
        <v>0.53999999999999992</v>
      </c>
      <c r="D277" s="181" t="s">
        <v>154</v>
      </c>
      <c r="E277" s="200"/>
      <c r="F277" s="180">
        <f t="shared" si="38"/>
        <v>0</v>
      </c>
      <c r="G277" s="201"/>
    </row>
    <row r="278" spans="1:7" s="156" customFormat="1" ht="18" customHeight="1" x14ac:dyDescent="0.25">
      <c r="A278" s="178">
        <f t="shared" si="37"/>
        <v>10.499999999999998</v>
      </c>
      <c r="B278" s="193" t="s">
        <v>238</v>
      </c>
      <c r="C278" s="180">
        <v>9.4499999999999993</v>
      </c>
      <c r="D278" s="181" t="s">
        <v>154</v>
      </c>
      <c r="E278" s="200"/>
      <c r="F278" s="180">
        <f t="shared" si="38"/>
        <v>0</v>
      </c>
      <c r="G278" s="201"/>
    </row>
    <row r="279" spans="1:7" s="156" customFormat="1" ht="18" customHeight="1" x14ac:dyDescent="0.25">
      <c r="A279" s="178">
        <f t="shared" si="37"/>
        <v>10.599999999999998</v>
      </c>
      <c r="B279" s="193" t="s">
        <v>239</v>
      </c>
      <c r="C279" s="180">
        <v>0.26999999999999996</v>
      </c>
      <c r="D279" s="181" t="s">
        <v>154</v>
      </c>
      <c r="E279" s="200"/>
      <c r="F279" s="180">
        <f t="shared" si="38"/>
        <v>0</v>
      </c>
      <c r="G279" s="201"/>
    </row>
    <row r="280" spans="1:7" s="156" customFormat="1" ht="18" customHeight="1" x14ac:dyDescent="0.25">
      <c r="A280" s="178">
        <f t="shared" si="37"/>
        <v>10.699999999999998</v>
      </c>
      <c r="B280" s="193" t="s">
        <v>240</v>
      </c>
      <c r="C280" s="180">
        <v>1.7549999999999999</v>
      </c>
      <c r="D280" s="181" t="s">
        <v>29</v>
      </c>
      <c r="E280" s="180"/>
      <c r="F280" s="180">
        <f t="shared" si="38"/>
        <v>0</v>
      </c>
      <c r="G280" s="201"/>
    </row>
    <row r="281" spans="1:7" s="156" customFormat="1" ht="18" customHeight="1" x14ac:dyDescent="0.25">
      <c r="A281" s="178">
        <f t="shared" si="37"/>
        <v>10.799999999999997</v>
      </c>
      <c r="B281" s="193" t="s">
        <v>241</v>
      </c>
      <c r="C281" s="180">
        <v>2.6999999999999997</v>
      </c>
      <c r="D281" s="181" t="s">
        <v>29</v>
      </c>
      <c r="E281" s="180"/>
      <c r="F281" s="180">
        <f t="shared" si="38"/>
        <v>0</v>
      </c>
      <c r="G281" s="201"/>
    </row>
    <row r="282" spans="1:7" s="156" customFormat="1" ht="18" customHeight="1" x14ac:dyDescent="0.25">
      <c r="A282" s="178">
        <f t="shared" si="37"/>
        <v>10.899999999999997</v>
      </c>
      <c r="B282" s="193" t="s">
        <v>242</v>
      </c>
      <c r="C282" s="180">
        <v>6.3</v>
      </c>
      <c r="D282" s="181" t="s">
        <v>25</v>
      </c>
      <c r="E282" s="200"/>
      <c r="F282" s="180">
        <f t="shared" si="38"/>
        <v>0</v>
      </c>
      <c r="G282" s="201"/>
    </row>
    <row r="283" spans="1:7" s="156" customFormat="1" ht="18" customHeight="1" x14ac:dyDescent="0.25">
      <c r="A283" s="230">
        <f>+A282-0.8</f>
        <v>10.099999999999996</v>
      </c>
      <c r="B283" s="193" t="s">
        <v>243</v>
      </c>
      <c r="C283" s="180">
        <v>8.5500000000000007</v>
      </c>
      <c r="D283" s="181" t="s">
        <v>29</v>
      </c>
      <c r="E283" s="200"/>
      <c r="F283" s="180">
        <f t="shared" si="38"/>
        <v>0</v>
      </c>
      <c r="G283" s="201"/>
    </row>
    <row r="284" spans="1:7" s="156" customFormat="1" ht="18" customHeight="1" x14ac:dyDescent="0.25">
      <c r="A284" s="195">
        <f>+A283+0.01</f>
        <v>10.109999999999996</v>
      </c>
      <c r="B284" s="193" t="s">
        <v>244</v>
      </c>
      <c r="C284" s="180">
        <v>1</v>
      </c>
      <c r="D284" s="181" t="s">
        <v>0</v>
      </c>
      <c r="E284" s="200"/>
      <c r="F284" s="180">
        <f t="shared" si="38"/>
        <v>0</v>
      </c>
      <c r="G284" s="201"/>
    </row>
    <row r="285" spans="1:7" s="156" customFormat="1" ht="18" customHeight="1" x14ac:dyDescent="0.25">
      <c r="A285" s="195">
        <f>+A284+0.01</f>
        <v>10.119999999999996</v>
      </c>
      <c r="B285" s="193" t="s">
        <v>245</v>
      </c>
      <c r="C285" s="180">
        <v>1</v>
      </c>
      <c r="D285" s="181" t="s">
        <v>0</v>
      </c>
      <c r="E285" s="200"/>
      <c r="F285" s="180">
        <f t="shared" si="38"/>
        <v>0</v>
      </c>
      <c r="G285" s="202">
        <f>SUM(F274:F285)</f>
        <v>0</v>
      </c>
    </row>
    <row r="286" spans="1:7" s="165" customFormat="1" ht="18" customHeight="1" x14ac:dyDescent="0.25">
      <c r="A286" s="195"/>
      <c r="B286" s="185"/>
      <c r="C286" s="180"/>
      <c r="D286" s="181"/>
      <c r="E286" s="180"/>
      <c r="F286" s="180"/>
      <c r="G286" s="182"/>
    </row>
    <row r="287" spans="1:7" s="165" customFormat="1" ht="18" customHeight="1" x14ac:dyDescent="0.25">
      <c r="A287" s="172">
        <v>11</v>
      </c>
      <c r="B287" s="185" t="s">
        <v>246</v>
      </c>
      <c r="C287" s="180">
        <v>1</v>
      </c>
      <c r="D287" s="181" t="s">
        <v>20</v>
      </c>
      <c r="E287" s="200"/>
      <c r="F287" s="180">
        <f>+C287*E287</f>
        <v>0</v>
      </c>
      <c r="G287" s="202">
        <f>SUM(F287)</f>
        <v>0</v>
      </c>
    </row>
    <row r="288" spans="1:7" s="165" customFormat="1" ht="18" customHeight="1" thickBot="1" x14ac:dyDescent="0.3">
      <c r="A288" s="203"/>
      <c r="B288" s="204"/>
      <c r="C288" s="190"/>
      <c r="D288" s="191"/>
      <c r="E288" s="190"/>
      <c r="F288" s="190"/>
      <c r="G288" s="192"/>
    </row>
    <row r="289" spans="1:184" s="37" customFormat="1" ht="22.5" customHeight="1" thickTop="1" thickBot="1" x14ac:dyDescent="0.3">
      <c r="A289" s="68"/>
      <c r="B289" s="95" t="s">
        <v>251</v>
      </c>
      <c r="C289" s="157"/>
      <c r="D289" s="69"/>
      <c r="E289" s="70"/>
      <c r="F289" s="71"/>
      <c r="G289" s="72">
        <f>SUM(G222:G287)</f>
        <v>0</v>
      </c>
    </row>
    <row r="290" spans="1:184" ht="18.75" customHeight="1" thickTop="1" x14ac:dyDescent="0.25">
      <c r="A290" s="33"/>
      <c r="B290" s="34"/>
      <c r="C290" s="129"/>
      <c r="D290" s="35"/>
      <c r="E290" s="36"/>
      <c r="F290" s="32"/>
      <c r="G290" s="40"/>
    </row>
    <row r="291" spans="1:184" ht="18.75" customHeight="1" x14ac:dyDescent="0.25">
      <c r="A291" s="41" t="s">
        <v>257</v>
      </c>
      <c r="B291" s="30" t="s">
        <v>258</v>
      </c>
      <c r="C291" s="129"/>
      <c r="D291" s="35"/>
      <c r="E291" s="36"/>
      <c r="F291" s="32"/>
      <c r="G291" s="40"/>
    </row>
    <row r="292" spans="1:184" ht="18.75" customHeight="1" x14ac:dyDescent="0.25">
      <c r="A292" s="33"/>
      <c r="B292" s="34"/>
      <c r="C292" s="129"/>
      <c r="D292" s="35"/>
      <c r="E292" s="36"/>
      <c r="F292" s="32"/>
      <c r="G292" s="40"/>
    </row>
    <row r="293" spans="1:184" s="156" customFormat="1" ht="24.75" customHeight="1" x14ac:dyDescent="0.25">
      <c r="A293" s="273" t="s">
        <v>261</v>
      </c>
      <c r="B293" s="222" t="s">
        <v>262</v>
      </c>
      <c r="C293" s="223"/>
      <c r="D293" s="224"/>
      <c r="E293" s="225"/>
      <c r="F293" s="226"/>
      <c r="G293" s="227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  <c r="BI293" s="151"/>
      <c r="BJ293" s="151"/>
      <c r="BK293" s="151"/>
      <c r="BL293" s="151"/>
      <c r="BM293" s="151"/>
      <c r="BN293" s="151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  <c r="BZ293" s="151"/>
      <c r="CA293" s="151"/>
      <c r="CB293" s="151"/>
      <c r="CC293" s="151"/>
      <c r="CD293" s="151"/>
      <c r="CE293" s="151"/>
      <c r="CF293" s="151"/>
      <c r="CG293" s="151"/>
      <c r="CH293" s="151"/>
      <c r="CI293" s="151"/>
      <c r="CJ293" s="151"/>
      <c r="CK293" s="151"/>
      <c r="CL293" s="151"/>
      <c r="CM293" s="151"/>
      <c r="CN293" s="151"/>
      <c r="CO293" s="151"/>
      <c r="CP293" s="151"/>
      <c r="CQ293" s="151"/>
      <c r="CR293" s="151"/>
      <c r="CS293" s="151"/>
      <c r="CT293" s="151"/>
      <c r="CU293" s="151"/>
      <c r="CV293" s="151"/>
      <c r="CW293" s="151"/>
      <c r="CX293" s="151"/>
      <c r="CY293" s="151"/>
      <c r="CZ293" s="151"/>
      <c r="DA293" s="151"/>
      <c r="DB293" s="151"/>
      <c r="DC293" s="151"/>
      <c r="DD293" s="151"/>
      <c r="DE293" s="151"/>
      <c r="DF293" s="151"/>
      <c r="DG293" s="151"/>
      <c r="DH293" s="151"/>
      <c r="DI293" s="151"/>
      <c r="DJ293" s="151"/>
      <c r="DK293" s="151"/>
      <c r="DL293" s="151"/>
      <c r="DM293" s="151"/>
      <c r="DN293" s="151"/>
      <c r="DO293" s="151"/>
      <c r="DP293" s="151"/>
      <c r="DQ293" s="151"/>
      <c r="DR293" s="151"/>
      <c r="DS293" s="151"/>
      <c r="DT293" s="151"/>
      <c r="DU293" s="151"/>
      <c r="DV293" s="151"/>
      <c r="DW293" s="151"/>
      <c r="DX293" s="151"/>
      <c r="DY293" s="151"/>
      <c r="DZ293" s="151"/>
      <c r="EA293" s="151"/>
      <c r="EB293" s="151"/>
      <c r="EC293" s="151"/>
      <c r="ED293" s="151"/>
      <c r="EE293" s="151"/>
      <c r="EF293" s="151"/>
      <c r="EG293" s="151"/>
      <c r="EH293" s="151"/>
      <c r="EI293" s="151"/>
      <c r="EJ293" s="151"/>
      <c r="EK293" s="151"/>
      <c r="EL293" s="151"/>
      <c r="EM293" s="151"/>
      <c r="EN293" s="151"/>
      <c r="EO293" s="151"/>
      <c r="EP293" s="151"/>
      <c r="EQ293" s="151"/>
      <c r="ER293" s="151"/>
      <c r="ES293" s="151"/>
      <c r="ET293" s="151"/>
      <c r="EU293" s="151"/>
      <c r="EV293" s="151"/>
      <c r="EW293" s="151"/>
      <c r="EX293" s="151"/>
      <c r="EY293" s="151"/>
      <c r="EZ293" s="151"/>
      <c r="FA293" s="151"/>
      <c r="FB293" s="151"/>
      <c r="FC293" s="151"/>
      <c r="FD293" s="151"/>
      <c r="FE293" s="151"/>
      <c r="FF293" s="151"/>
      <c r="FG293" s="151"/>
      <c r="FH293" s="151"/>
      <c r="FI293" s="151"/>
      <c r="FJ293" s="151"/>
      <c r="FK293" s="151"/>
      <c r="FL293" s="151"/>
      <c r="FM293" s="151"/>
      <c r="FN293" s="151"/>
      <c r="FO293" s="151"/>
      <c r="FP293" s="151"/>
      <c r="FQ293" s="151"/>
      <c r="FR293" s="151"/>
      <c r="FS293" s="151"/>
      <c r="FT293" s="151"/>
      <c r="FU293" s="151"/>
      <c r="FV293" s="151"/>
      <c r="FW293" s="151"/>
      <c r="FX293" s="151"/>
      <c r="FY293" s="151"/>
      <c r="FZ293" s="151"/>
      <c r="GA293" s="151"/>
      <c r="GB293" s="151"/>
    </row>
    <row r="294" spans="1:184" s="156" customFormat="1" x14ac:dyDescent="0.25">
      <c r="A294" s="274">
        <v>1.1000000000000001</v>
      </c>
      <c r="B294" s="228" t="s">
        <v>263</v>
      </c>
      <c r="C294" s="223">
        <v>150</v>
      </c>
      <c r="D294" s="224" t="s">
        <v>264</v>
      </c>
      <c r="E294" s="225"/>
      <c r="F294" s="226">
        <f t="shared" ref="F294:F342" si="39">C294*E294</f>
        <v>0</v>
      </c>
      <c r="G294" s="227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  <c r="BI294" s="151"/>
      <c r="BJ294" s="151"/>
      <c r="BK294" s="151"/>
      <c r="BL294" s="151"/>
      <c r="BM294" s="151"/>
      <c r="BN294" s="151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  <c r="BZ294" s="151"/>
      <c r="CA294" s="151"/>
      <c r="CB294" s="151"/>
      <c r="CC294" s="151"/>
      <c r="CD294" s="151"/>
      <c r="CE294" s="151"/>
      <c r="CF294" s="151"/>
      <c r="CG294" s="151"/>
      <c r="CH294" s="151"/>
      <c r="CI294" s="151"/>
      <c r="CJ294" s="151"/>
      <c r="CK294" s="151"/>
      <c r="CL294" s="151"/>
      <c r="CM294" s="151"/>
      <c r="CN294" s="151"/>
      <c r="CO294" s="151"/>
      <c r="CP294" s="151"/>
      <c r="CQ294" s="151"/>
      <c r="CR294" s="151"/>
      <c r="CS294" s="151"/>
      <c r="CT294" s="151"/>
      <c r="CU294" s="151"/>
      <c r="CV294" s="151"/>
      <c r="CW294" s="151"/>
      <c r="CX294" s="151"/>
      <c r="CY294" s="151"/>
      <c r="CZ294" s="151"/>
      <c r="DA294" s="151"/>
      <c r="DB294" s="151"/>
      <c r="DC294" s="151"/>
      <c r="DD294" s="151"/>
      <c r="DE294" s="151"/>
      <c r="DF294" s="151"/>
      <c r="DG294" s="151"/>
      <c r="DH294" s="151"/>
      <c r="DI294" s="151"/>
      <c r="DJ294" s="151"/>
      <c r="DK294" s="151"/>
      <c r="DL294" s="151"/>
      <c r="DM294" s="151"/>
      <c r="DN294" s="151"/>
      <c r="DO294" s="151"/>
      <c r="DP294" s="151"/>
      <c r="DQ294" s="151"/>
      <c r="DR294" s="151"/>
      <c r="DS294" s="151"/>
      <c r="DT294" s="151"/>
      <c r="DU294" s="151"/>
      <c r="DV294" s="151"/>
      <c r="DW294" s="151"/>
      <c r="DX294" s="151"/>
      <c r="DY294" s="151"/>
      <c r="DZ294" s="151"/>
      <c r="EA294" s="151"/>
      <c r="EB294" s="151"/>
      <c r="EC294" s="151"/>
      <c r="ED294" s="151"/>
      <c r="EE294" s="151"/>
      <c r="EF294" s="151"/>
      <c r="EG294" s="151"/>
      <c r="EH294" s="151"/>
      <c r="EI294" s="151"/>
      <c r="EJ294" s="151"/>
      <c r="EK294" s="151"/>
      <c r="EL294" s="151"/>
      <c r="EM294" s="151"/>
      <c r="EN294" s="151"/>
      <c r="EO294" s="151"/>
      <c r="EP294" s="151"/>
      <c r="EQ294" s="151"/>
      <c r="ER294" s="151"/>
      <c r="ES294" s="151"/>
      <c r="ET294" s="151"/>
      <c r="EU294" s="151"/>
      <c r="EV294" s="151"/>
      <c r="EW294" s="151"/>
      <c r="EX294" s="151"/>
      <c r="EY294" s="151"/>
      <c r="EZ294" s="151"/>
      <c r="FA294" s="151"/>
      <c r="FB294" s="151"/>
      <c r="FC294" s="151"/>
      <c r="FD294" s="151"/>
      <c r="FE294" s="151"/>
      <c r="FF294" s="151"/>
      <c r="FG294" s="151"/>
      <c r="FH294" s="151"/>
      <c r="FI294" s="151"/>
      <c r="FJ294" s="151"/>
      <c r="FK294" s="151"/>
      <c r="FL294" s="151"/>
      <c r="FM294" s="151"/>
      <c r="FN294" s="151"/>
      <c r="FO294" s="151"/>
      <c r="FP294" s="151"/>
      <c r="FQ294" s="151"/>
      <c r="FR294" s="151"/>
      <c r="FS294" s="151"/>
      <c r="FT294" s="151"/>
      <c r="FU294" s="151"/>
      <c r="FV294" s="151"/>
      <c r="FW294" s="151"/>
      <c r="FX294" s="151"/>
      <c r="FY294" s="151"/>
      <c r="FZ294" s="151"/>
      <c r="GA294" s="151"/>
      <c r="GB294" s="151"/>
    </row>
    <row r="295" spans="1:184" s="156" customFormat="1" x14ac:dyDescent="0.25">
      <c r="A295" s="274">
        <v>1.2</v>
      </c>
      <c r="B295" s="228" t="s">
        <v>265</v>
      </c>
      <c r="C295" s="223">
        <v>1</v>
      </c>
      <c r="D295" s="224" t="s">
        <v>0</v>
      </c>
      <c r="E295" s="225"/>
      <c r="F295" s="226">
        <f t="shared" si="39"/>
        <v>0</v>
      </c>
      <c r="G295" s="227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51"/>
      <c r="BL295" s="151"/>
      <c r="BM295" s="151"/>
      <c r="BN295" s="151"/>
      <c r="BO295" s="151"/>
      <c r="BP295" s="151"/>
      <c r="BQ295" s="151"/>
      <c r="BR295" s="151"/>
      <c r="BS295" s="151"/>
      <c r="BT295" s="151"/>
      <c r="BU295" s="151"/>
      <c r="BV295" s="151"/>
      <c r="BW295" s="151"/>
      <c r="BX295" s="151"/>
      <c r="BY295" s="151"/>
      <c r="BZ295" s="151"/>
      <c r="CA295" s="151"/>
      <c r="CB295" s="151"/>
      <c r="CC295" s="151"/>
      <c r="CD295" s="151"/>
      <c r="CE295" s="151"/>
      <c r="CF295" s="151"/>
      <c r="CG295" s="151"/>
      <c r="CH295" s="151"/>
      <c r="CI295" s="151"/>
      <c r="CJ295" s="151"/>
      <c r="CK295" s="151"/>
      <c r="CL295" s="151"/>
      <c r="CM295" s="151"/>
      <c r="CN295" s="151"/>
      <c r="CO295" s="151"/>
      <c r="CP295" s="151"/>
      <c r="CQ295" s="151"/>
      <c r="CR295" s="151"/>
      <c r="CS295" s="151"/>
      <c r="CT295" s="151"/>
      <c r="CU295" s="151"/>
      <c r="CV295" s="151"/>
      <c r="CW295" s="151"/>
      <c r="CX295" s="151"/>
      <c r="CY295" s="151"/>
      <c r="CZ295" s="151"/>
      <c r="DA295" s="151"/>
      <c r="DB295" s="151"/>
      <c r="DC295" s="151"/>
      <c r="DD295" s="151"/>
      <c r="DE295" s="151"/>
      <c r="DF295" s="151"/>
      <c r="DG295" s="151"/>
      <c r="DH295" s="151"/>
      <c r="DI295" s="151"/>
      <c r="DJ295" s="151"/>
      <c r="DK295" s="151"/>
      <c r="DL295" s="151"/>
      <c r="DM295" s="151"/>
      <c r="DN295" s="151"/>
      <c r="DO295" s="151"/>
      <c r="DP295" s="151"/>
      <c r="DQ295" s="151"/>
      <c r="DR295" s="151"/>
      <c r="DS295" s="151"/>
      <c r="DT295" s="151"/>
      <c r="DU295" s="151"/>
      <c r="DV295" s="151"/>
      <c r="DW295" s="151"/>
      <c r="DX295" s="151"/>
      <c r="DY295" s="151"/>
      <c r="DZ295" s="151"/>
      <c r="EA295" s="151"/>
      <c r="EB295" s="151"/>
      <c r="EC295" s="151"/>
      <c r="ED295" s="151"/>
      <c r="EE295" s="151"/>
      <c r="EF295" s="151"/>
      <c r="EG295" s="151"/>
      <c r="EH295" s="151"/>
      <c r="EI295" s="151"/>
      <c r="EJ295" s="151"/>
      <c r="EK295" s="151"/>
      <c r="EL295" s="151"/>
      <c r="EM295" s="151"/>
      <c r="EN295" s="151"/>
      <c r="EO295" s="151"/>
      <c r="EP295" s="151"/>
      <c r="EQ295" s="151"/>
      <c r="ER295" s="151"/>
      <c r="ES295" s="151"/>
      <c r="ET295" s="151"/>
      <c r="EU295" s="151"/>
      <c r="EV295" s="151"/>
      <c r="EW295" s="151"/>
      <c r="EX295" s="151"/>
      <c r="EY295" s="151"/>
      <c r="EZ295" s="151"/>
      <c r="FA295" s="151"/>
      <c r="FB295" s="151"/>
      <c r="FC295" s="151"/>
      <c r="FD295" s="151"/>
      <c r="FE295" s="151"/>
      <c r="FF295" s="151"/>
      <c r="FG295" s="151"/>
      <c r="FH295" s="151"/>
      <c r="FI295" s="151"/>
      <c r="FJ295" s="151"/>
      <c r="FK295" s="151"/>
      <c r="FL295" s="151"/>
      <c r="FM295" s="151"/>
      <c r="FN295" s="151"/>
      <c r="FO295" s="151"/>
      <c r="FP295" s="151"/>
      <c r="FQ295" s="151"/>
      <c r="FR295" s="151"/>
      <c r="FS295" s="151"/>
      <c r="FT295" s="151"/>
      <c r="FU295" s="151"/>
      <c r="FV295" s="151"/>
      <c r="FW295" s="151"/>
      <c r="FX295" s="151"/>
      <c r="FY295" s="151"/>
      <c r="FZ295" s="151"/>
      <c r="GA295" s="151"/>
      <c r="GB295" s="151"/>
    </row>
    <row r="296" spans="1:184" s="156" customFormat="1" ht="26.25" customHeight="1" x14ac:dyDescent="0.25">
      <c r="A296" s="274">
        <v>1.3</v>
      </c>
      <c r="B296" s="228" t="s">
        <v>266</v>
      </c>
      <c r="C296" s="223">
        <v>2</v>
      </c>
      <c r="D296" s="224" t="s">
        <v>0</v>
      </c>
      <c r="E296" s="225"/>
      <c r="F296" s="226">
        <f t="shared" si="39"/>
        <v>0</v>
      </c>
      <c r="G296" s="227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  <c r="BI296" s="151"/>
      <c r="BJ296" s="151"/>
      <c r="BK296" s="151"/>
      <c r="BL296" s="151"/>
      <c r="BM296" s="151"/>
      <c r="BN296" s="151"/>
      <c r="BO296" s="151"/>
      <c r="BP296" s="151"/>
      <c r="BQ296" s="151"/>
      <c r="BR296" s="151"/>
      <c r="BS296" s="151"/>
      <c r="BT296" s="151"/>
      <c r="BU296" s="151"/>
      <c r="BV296" s="151"/>
      <c r="BW296" s="151"/>
      <c r="BX296" s="151"/>
      <c r="BY296" s="151"/>
      <c r="BZ296" s="151"/>
      <c r="CA296" s="151"/>
      <c r="CB296" s="151"/>
      <c r="CC296" s="151"/>
      <c r="CD296" s="151"/>
      <c r="CE296" s="151"/>
      <c r="CF296" s="151"/>
      <c r="CG296" s="151"/>
      <c r="CH296" s="151"/>
      <c r="CI296" s="151"/>
      <c r="CJ296" s="151"/>
      <c r="CK296" s="151"/>
      <c r="CL296" s="151"/>
      <c r="CM296" s="151"/>
      <c r="CN296" s="151"/>
      <c r="CO296" s="151"/>
      <c r="CP296" s="151"/>
      <c r="CQ296" s="151"/>
      <c r="CR296" s="151"/>
      <c r="CS296" s="151"/>
      <c r="CT296" s="151"/>
      <c r="CU296" s="151"/>
      <c r="CV296" s="151"/>
      <c r="CW296" s="151"/>
      <c r="CX296" s="151"/>
      <c r="CY296" s="151"/>
      <c r="CZ296" s="151"/>
      <c r="DA296" s="151"/>
      <c r="DB296" s="151"/>
      <c r="DC296" s="151"/>
      <c r="DD296" s="151"/>
      <c r="DE296" s="151"/>
      <c r="DF296" s="151"/>
      <c r="DG296" s="151"/>
      <c r="DH296" s="151"/>
      <c r="DI296" s="151"/>
      <c r="DJ296" s="151"/>
      <c r="DK296" s="151"/>
      <c r="DL296" s="151"/>
      <c r="DM296" s="151"/>
      <c r="DN296" s="151"/>
      <c r="DO296" s="151"/>
      <c r="DP296" s="151"/>
      <c r="DQ296" s="151"/>
      <c r="DR296" s="151"/>
      <c r="DS296" s="151"/>
      <c r="DT296" s="151"/>
      <c r="DU296" s="151"/>
      <c r="DV296" s="151"/>
      <c r="DW296" s="151"/>
      <c r="DX296" s="151"/>
      <c r="DY296" s="151"/>
      <c r="DZ296" s="151"/>
      <c r="EA296" s="151"/>
      <c r="EB296" s="151"/>
      <c r="EC296" s="151"/>
      <c r="ED296" s="151"/>
      <c r="EE296" s="151"/>
      <c r="EF296" s="151"/>
      <c r="EG296" s="151"/>
      <c r="EH296" s="151"/>
      <c r="EI296" s="151"/>
      <c r="EJ296" s="151"/>
      <c r="EK296" s="151"/>
      <c r="EL296" s="151"/>
      <c r="EM296" s="151"/>
      <c r="EN296" s="151"/>
      <c r="EO296" s="151"/>
      <c r="EP296" s="151"/>
      <c r="EQ296" s="151"/>
      <c r="ER296" s="151"/>
      <c r="ES296" s="151"/>
      <c r="ET296" s="151"/>
      <c r="EU296" s="151"/>
      <c r="EV296" s="151"/>
      <c r="EW296" s="151"/>
      <c r="EX296" s="151"/>
      <c r="EY296" s="151"/>
      <c r="EZ296" s="151"/>
      <c r="FA296" s="151"/>
      <c r="FB296" s="151"/>
      <c r="FC296" s="151"/>
      <c r="FD296" s="151"/>
      <c r="FE296" s="151"/>
      <c r="FF296" s="151"/>
      <c r="FG296" s="151"/>
      <c r="FH296" s="151"/>
      <c r="FI296" s="151"/>
      <c r="FJ296" s="151"/>
      <c r="FK296" s="151"/>
      <c r="FL296" s="151"/>
      <c r="FM296" s="151"/>
      <c r="FN296" s="151"/>
      <c r="FO296" s="151"/>
      <c r="FP296" s="151"/>
      <c r="FQ296" s="151"/>
      <c r="FR296" s="151"/>
      <c r="FS296" s="151"/>
      <c r="FT296" s="151"/>
      <c r="FU296" s="151"/>
      <c r="FV296" s="151"/>
      <c r="FW296" s="151"/>
      <c r="FX296" s="151"/>
      <c r="FY296" s="151"/>
      <c r="FZ296" s="151"/>
      <c r="GA296" s="151"/>
      <c r="GB296" s="151"/>
    </row>
    <row r="297" spans="1:184" s="156" customFormat="1" ht="26.25" customHeight="1" x14ac:dyDescent="0.25">
      <c r="A297" s="274">
        <v>1.4</v>
      </c>
      <c r="B297" s="228" t="s">
        <v>170</v>
      </c>
      <c r="C297" s="223">
        <v>1</v>
      </c>
      <c r="D297" s="224" t="s">
        <v>0</v>
      </c>
      <c r="E297" s="225"/>
      <c r="F297" s="226">
        <f t="shared" si="39"/>
        <v>0</v>
      </c>
      <c r="G297" s="227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  <c r="BI297" s="151"/>
      <c r="BJ297" s="151"/>
      <c r="BK297" s="151"/>
      <c r="BL297" s="151"/>
      <c r="BM297" s="151"/>
      <c r="BN297" s="151"/>
      <c r="BO297" s="151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  <c r="BZ297" s="151"/>
      <c r="CA297" s="151"/>
      <c r="CB297" s="151"/>
      <c r="CC297" s="151"/>
      <c r="CD297" s="151"/>
      <c r="CE297" s="151"/>
      <c r="CF297" s="151"/>
      <c r="CG297" s="151"/>
      <c r="CH297" s="151"/>
      <c r="CI297" s="151"/>
      <c r="CJ297" s="151"/>
      <c r="CK297" s="151"/>
      <c r="CL297" s="151"/>
      <c r="CM297" s="151"/>
      <c r="CN297" s="151"/>
      <c r="CO297" s="151"/>
      <c r="CP297" s="151"/>
      <c r="CQ297" s="151"/>
      <c r="CR297" s="151"/>
      <c r="CS297" s="151"/>
      <c r="CT297" s="151"/>
      <c r="CU297" s="151"/>
      <c r="CV297" s="151"/>
      <c r="CW297" s="151"/>
      <c r="CX297" s="151"/>
      <c r="CY297" s="151"/>
      <c r="CZ297" s="151"/>
      <c r="DA297" s="151"/>
      <c r="DB297" s="151"/>
      <c r="DC297" s="151"/>
      <c r="DD297" s="151"/>
      <c r="DE297" s="151"/>
      <c r="DF297" s="151"/>
      <c r="DG297" s="151"/>
      <c r="DH297" s="151"/>
      <c r="DI297" s="151"/>
      <c r="DJ297" s="151"/>
      <c r="DK297" s="151"/>
      <c r="DL297" s="151"/>
      <c r="DM297" s="151"/>
      <c r="DN297" s="151"/>
      <c r="DO297" s="151"/>
      <c r="DP297" s="151"/>
      <c r="DQ297" s="151"/>
      <c r="DR297" s="151"/>
      <c r="DS297" s="151"/>
      <c r="DT297" s="151"/>
      <c r="DU297" s="151"/>
      <c r="DV297" s="151"/>
      <c r="DW297" s="151"/>
      <c r="DX297" s="151"/>
      <c r="DY297" s="151"/>
      <c r="DZ297" s="151"/>
      <c r="EA297" s="151"/>
      <c r="EB297" s="151"/>
      <c r="EC297" s="151"/>
      <c r="ED297" s="151"/>
      <c r="EE297" s="151"/>
      <c r="EF297" s="151"/>
      <c r="EG297" s="151"/>
      <c r="EH297" s="151"/>
      <c r="EI297" s="151"/>
      <c r="EJ297" s="151"/>
      <c r="EK297" s="151"/>
      <c r="EL297" s="151"/>
      <c r="EM297" s="151"/>
      <c r="EN297" s="151"/>
      <c r="EO297" s="151"/>
      <c r="EP297" s="151"/>
      <c r="EQ297" s="151"/>
      <c r="ER297" s="151"/>
      <c r="ES297" s="151"/>
      <c r="ET297" s="151"/>
      <c r="EU297" s="151"/>
      <c r="EV297" s="151"/>
      <c r="EW297" s="151"/>
      <c r="EX297" s="151"/>
      <c r="EY297" s="151"/>
      <c r="EZ297" s="151"/>
      <c r="FA297" s="151"/>
      <c r="FB297" s="151"/>
      <c r="FC297" s="151"/>
      <c r="FD297" s="151"/>
      <c r="FE297" s="151"/>
      <c r="FF297" s="151"/>
      <c r="FG297" s="151"/>
      <c r="FH297" s="151"/>
      <c r="FI297" s="151"/>
      <c r="FJ297" s="151"/>
      <c r="FK297" s="151"/>
      <c r="FL297" s="151"/>
      <c r="FM297" s="151"/>
      <c r="FN297" s="151"/>
      <c r="FO297" s="151"/>
      <c r="FP297" s="151"/>
      <c r="FQ297" s="151"/>
      <c r="FR297" s="151"/>
      <c r="FS297" s="151"/>
      <c r="FT297" s="151"/>
      <c r="FU297" s="151"/>
      <c r="FV297" s="151"/>
      <c r="FW297" s="151"/>
      <c r="FX297" s="151"/>
      <c r="FY297" s="151"/>
      <c r="FZ297" s="151"/>
      <c r="GA297" s="151"/>
      <c r="GB297" s="151"/>
    </row>
    <row r="298" spans="1:184" s="156" customFormat="1" x14ac:dyDescent="0.25">
      <c r="A298" s="274">
        <v>1.5</v>
      </c>
      <c r="B298" s="228" t="s">
        <v>171</v>
      </c>
      <c r="C298" s="223">
        <v>1</v>
      </c>
      <c r="D298" s="224" t="s">
        <v>0</v>
      </c>
      <c r="E298" s="225"/>
      <c r="F298" s="226">
        <f t="shared" si="39"/>
        <v>0</v>
      </c>
      <c r="G298" s="227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  <c r="BI298" s="151"/>
      <c r="BJ298" s="151"/>
      <c r="BK298" s="151"/>
      <c r="BL298" s="151"/>
      <c r="BM298" s="151"/>
      <c r="BN298" s="151"/>
      <c r="BO298" s="151"/>
      <c r="BP298" s="151"/>
      <c r="BQ298" s="151"/>
      <c r="BR298" s="151"/>
      <c r="BS298" s="151"/>
      <c r="BT298" s="151"/>
      <c r="BU298" s="151"/>
      <c r="BV298" s="151"/>
      <c r="BW298" s="151"/>
      <c r="BX298" s="151"/>
      <c r="BY298" s="151"/>
      <c r="BZ298" s="151"/>
      <c r="CA298" s="151"/>
      <c r="CB298" s="151"/>
      <c r="CC298" s="151"/>
      <c r="CD298" s="151"/>
      <c r="CE298" s="151"/>
      <c r="CF298" s="151"/>
      <c r="CG298" s="151"/>
      <c r="CH298" s="151"/>
      <c r="CI298" s="151"/>
      <c r="CJ298" s="151"/>
      <c r="CK298" s="151"/>
      <c r="CL298" s="151"/>
      <c r="CM298" s="151"/>
      <c r="CN298" s="151"/>
      <c r="CO298" s="151"/>
      <c r="CP298" s="151"/>
      <c r="CQ298" s="151"/>
      <c r="CR298" s="151"/>
      <c r="CS298" s="151"/>
      <c r="CT298" s="151"/>
      <c r="CU298" s="151"/>
      <c r="CV298" s="151"/>
      <c r="CW298" s="151"/>
      <c r="CX298" s="151"/>
      <c r="CY298" s="151"/>
      <c r="CZ298" s="151"/>
      <c r="DA298" s="151"/>
      <c r="DB298" s="151"/>
      <c r="DC298" s="151"/>
      <c r="DD298" s="151"/>
      <c r="DE298" s="151"/>
      <c r="DF298" s="151"/>
      <c r="DG298" s="151"/>
      <c r="DH298" s="151"/>
      <c r="DI298" s="151"/>
      <c r="DJ298" s="151"/>
      <c r="DK298" s="151"/>
      <c r="DL298" s="151"/>
      <c r="DM298" s="151"/>
      <c r="DN298" s="151"/>
      <c r="DO298" s="151"/>
      <c r="DP298" s="151"/>
      <c r="DQ298" s="151"/>
      <c r="DR298" s="151"/>
      <c r="DS298" s="151"/>
      <c r="DT298" s="151"/>
      <c r="DU298" s="151"/>
      <c r="DV298" s="151"/>
      <c r="DW298" s="151"/>
      <c r="DX298" s="151"/>
      <c r="DY298" s="151"/>
      <c r="DZ298" s="151"/>
      <c r="EA298" s="151"/>
      <c r="EB298" s="151"/>
      <c r="EC298" s="151"/>
      <c r="ED298" s="151"/>
      <c r="EE298" s="151"/>
      <c r="EF298" s="151"/>
      <c r="EG298" s="151"/>
      <c r="EH298" s="151"/>
      <c r="EI298" s="151"/>
      <c r="EJ298" s="151"/>
      <c r="EK298" s="151"/>
      <c r="EL298" s="151"/>
      <c r="EM298" s="151"/>
      <c r="EN298" s="151"/>
      <c r="EO298" s="151"/>
      <c r="EP298" s="151"/>
      <c r="EQ298" s="151"/>
      <c r="ER298" s="151"/>
      <c r="ES298" s="151"/>
      <c r="ET298" s="151"/>
      <c r="EU298" s="151"/>
      <c r="EV298" s="151"/>
      <c r="EW298" s="151"/>
      <c r="EX298" s="151"/>
      <c r="EY298" s="151"/>
      <c r="EZ298" s="151"/>
      <c r="FA298" s="151"/>
      <c r="FB298" s="151"/>
      <c r="FC298" s="151"/>
      <c r="FD298" s="151"/>
      <c r="FE298" s="151"/>
      <c r="FF298" s="151"/>
      <c r="FG298" s="151"/>
      <c r="FH298" s="151"/>
      <c r="FI298" s="151"/>
      <c r="FJ298" s="151"/>
      <c r="FK298" s="151"/>
      <c r="FL298" s="151"/>
      <c r="FM298" s="151"/>
      <c r="FN298" s="151"/>
      <c r="FO298" s="151"/>
      <c r="FP298" s="151"/>
      <c r="FQ298" s="151"/>
      <c r="FR298" s="151"/>
      <c r="FS298" s="151"/>
      <c r="FT298" s="151"/>
      <c r="FU298" s="151"/>
      <c r="FV298" s="151"/>
      <c r="FW298" s="151"/>
      <c r="FX298" s="151"/>
      <c r="FY298" s="151"/>
      <c r="FZ298" s="151"/>
      <c r="GA298" s="151"/>
      <c r="GB298" s="151"/>
    </row>
    <row r="299" spans="1:184" s="156" customFormat="1" ht="36" x14ac:dyDescent="0.25">
      <c r="A299" s="274">
        <v>1.6</v>
      </c>
      <c r="B299" s="228" t="s">
        <v>267</v>
      </c>
      <c r="C299" s="223">
        <v>1</v>
      </c>
      <c r="D299" s="224" t="s">
        <v>0</v>
      </c>
      <c r="E299" s="225"/>
      <c r="F299" s="226">
        <f t="shared" si="39"/>
        <v>0</v>
      </c>
      <c r="G299" s="227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51"/>
      <c r="BL299" s="151"/>
      <c r="BM299" s="151"/>
      <c r="BN299" s="151"/>
      <c r="BO299" s="151"/>
      <c r="BP299" s="151"/>
      <c r="BQ299" s="151"/>
      <c r="BR299" s="151"/>
      <c r="BS299" s="151"/>
      <c r="BT299" s="151"/>
      <c r="BU299" s="151"/>
      <c r="BV299" s="151"/>
      <c r="BW299" s="151"/>
      <c r="BX299" s="151"/>
      <c r="BY299" s="151"/>
      <c r="BZ299" s="151"/>
      <c r="CA299" s="151"/>
      <c r="CB299" s="151"/>
      <c r="CC299" s="151"/>
      <c r="CD299" s="151"/>
      <c r="CE299" s="151"/>
      <c r="CF299" s="151"/>
      <c r="CG299" s="151"/>
      <c r="CH299" s="151"/>
      <c r="CI299" s="151"/>
      <c r="CJ299" s="151"/>
      <c r="CK299" s="151"/>
      <c r="CL299" s="151"/>
      <c r="CM299" s="151"/>
      <c r="CN299" s="151"/>
      <c r="CO299" s="151"/>
      <c r="CP299" s="151"/>
      <c r="CQ299" s="151"/>
      <c r="CR299" s="151"/>
      <c r="CS299" s="151"/>
      <c r="CT299" s="151"/>
      <c r="CU299" s="151"/>
      <c r="CV299" s="151"/>
      <c r="CW299" s="151"/>
      <c r="CX299" s="151"/>
      <c r="CY299" s="151"/>
      <c r="CZ299" s="151"/>
      <c r="DA299" s="151"/>
      <c r="DB299" s="151"/>
      <c r="DC299" s="151"/>
      <c r="DD299" s="151"/>
      <c r="DE299" s="151"/>
      <c r="DF299" s="151"/>
      <c r="DG299" s="151"/>
      <c r="DH299" s="151"/>
      <c r="DI299" s="151"/>
      <c r="DJ299" s="151"/>
      <c r="DK299" s="151"/>
      <c r="DL299" s="151"/>
      <c r="DM299" s="151"/>
      <c r="DN299" s="151"/>
      <c r="DO299" s="151"/>
      <c r="DP299" s="151"/>
      <c r="DQ299" s="151"/>
      <c r="DR299" s="151"/>
      <c r="DS299" s="151"/>
      <c r="DT299" s="151"/>
      <c r="DU299" s="151"/>
      <c r="DV299" s="151"/>
      <c r="DW299" s="151"/>
      <c r="DX299" s="151"/>
      <c r="DY299" s="151"/>
      <c r="DZ299" s="151"/>
      <c r="EA299" s="151"/>
      <c r="EB299" s="151"/>
      <c r="EC299" s="151"/>
      <c r="ED299" s="151"/>
      <c r="EE299" s="151"/>
      <c r="EF299" s="151"/>
      <c r="EG299" s="151"/>
      <c r="EH299" s="151"/>
      <c r="EI299" s="151"/>
      <c r="EJ299" s="151"/>
      <c r="EK299" s="151"/>
      <c r="EL299" s="151"/>
      <c r="EM299" s="151"/>
      <c r="EN299" s="151"/>
      <c r="EO299" s="151"/>
      <c r="EP299" s="151"/>
      <c r="EQ299" s="151"/>
      <c r="ER299" s="151"/>
      <c r="ES299" s="151"/>
      <c r="ET299" s="151"/>
      <c r="EU299" s="151"/>
      <c r="EV299" s="151"/>
      <c r="EW299" s="151"/>
      <c r="EX299" s="151"/>
      <c r="EY299" s="151"/>
      <c r="EZ299" s="151"/>
      <c r="FA299" s="151"/>
      <c r="FB299" s="151"/>
      <c r="FC299" s="151"/>
      <c r="FD299" s="151"/>
      <c r="FE299" s="151"/>
      <c r="FF299" s="151"/>
      <c r="FG299" s="151"/>
      <c r="FH299" s="151"/>
      <c r="FI299" s="151"/>
      <c r="FJ299" s="151"/>
      <c r="FK299" s="151"/>
      <c r="FL299" s="151"/>
      <c r="FM299" s="151"/>
      <c r="FN299" s="151"/>
      <c r="FO299" s="151"/>
      <c r="FP299" s="151"/>
      <c r="FQ299" s="151"/>
      <c r="FR299" s="151"/>
      <c r="FS299" s="151"/>
      <c r="FT299" s="151"/>
      <c r="FU299" s="151"/>
      <c r="FV299" s="151"/>
      <c r="FW299" s="151"/>
      <c r="FX299" s="151"/>
      <c r="FY299" s="151"/>
      <c r="FZ299" s="151"/>
      <c r="GA299" s="151"/>
      <c r="GB299" s="151"/>
    </row>
    <row r="300" spans="1:184" s="156" customFormat="1" x14ac:dyDescent="0.25">
      <c r="A300" s="274">
        <v>1.7</v>
      </c>
      <c r="B300" s="228" t="s">
        <v>268</v>
      </c>
      <c r="C300" s="223">
        <v>1</v>
      </c>
      <c r="D300" s="224" t="s">
        <v>56</v>
      </c>
      <c r="E300" s="225"/>
      <c r="F300" s="226">
        <f t="shared" si="39"/>
        <v>0</v>
      </c>
      <c r="G300" s="227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  <c r="BZ300" s="151"/>
      <c r="CA300" s="151"/>
      <c r="CB300" s="151"/>
      <c r="CC300" s="151"/>
      <c r="CD300" s="151"/>
      <c r="CE300" s="151"/>
      <c r="CF300" s="151"/>
      <c r="CG300" s="151"/>
      <c r="CH300" s="151"/>
      <c r="CI300" s="151"/>
      <c r="CJ300" s="151"/>
      <c r="CK300" s="151"/>
      <c r="CL300" s="151"/>
      <c r="CM300" s="151"/>
      <c r="CN300" s="151"/>
      <c r="CO300" s="151"/>
      <c r="CP300" s="151"/>
      <c r="CQ300" s="151"/>
      <c r="CR300" s="151"/>
      <c r="CS300" s="151"/>
      <c r="CT300" s="151"/>
      <c r="CU300" s="151"/>
      <c r="CV300" s="151"/>
      <c r="CW300" s="151"/>
      <c r="CX300" s="151"/>
      <c r="CY300" s="151"/>
      <c r="CZ300" s="151"/>
      <c r="DA300" s="151"/>
      <c r="DB300" s="151"/>
      <c r="DC300" s="151"/>
      <c r="DD300" s="151"/>
      <c r="DE300" s="151"/>
      <c r="DF300" s="151"/>
      <c r="DG300" s="151"/>
      <c r="DH300" s="151"/>
      <c r="DI300" s="151"/>
      <c r="DJ300" s="151"/>
      <c r="DK300" s="151"/>
      <c r="DL300" s="151"/>
      <c r="DM300" s="151"/>
      <c r="DN300" s="151"/>
      <c r="DO300" s="151"/>
      <c r="DP300" s="151"/>
      <c r="DQ300" s="151"/>
      <c r="DR300" s="151"/>
      <c r="DS300" s="151"/>
      <c r="DT300" s="151"/>
      <c r="DU300" s="151"/>
      <c r="DV300" s="151"/>
      <c r="DW300" s="151"/>
      <c r="DX300" s="151"/>
      <c r="DY300" s="151"/>
      <c r="DZ300" s="151"/>
      <c r="EA300" s="151"/>
      <c r="EB300" s="151"/>
      <c r="EC300" s="151"/>
      <c r="ED300" s="151"/>
      <c r="EE300" s="151"/>
      <c r="EF300" s="151"/>
      <c r="EG300" s="151"/>
      <c r="EH300" s="151"/>
      <c r="EI300" s="151"/>
      <c r="EJ300" s="151"/>
      <c r="EK300" s="151"/>
      <c r="EL300" s="151"/>
      <c r="EM300" s="151"/>
      <c r="EN300" s="151"/>
      <c r="EO300" s="151"/>
      <c r="EP300" s="151"/>
      <c r="EQ300" s="151"/>
      <c r="ER300" s="151"/>
      <c r="ES300" s="151"/>
      <c r="ET300" s="151"/>
      <c r="EU300" s="151"/>
      <c r="EV300" s="151"/>
      <c r="EW300" s="151"/>
      <c r="EX300" s="151"/>
      <c r="EY300" s="151"/>
      <c r="EZ300" s="151"/>
      <c r="FA300" s="151"/>
      <c r="FB300" s="151"/>
      <c r="FC300" s="151"/>
      <c r="FD300" s="151"/>
      <c r="FE300" s="151"/>
      <c r="FF300" s="151"/>
      <c r="FG300" s="151"/>
      <c r="FH300" s="151"/>
      <c r="FI300" s="151"/>
      <c r="FJ300" s="151"/>
      <c r="FK300" s="151"/>
      <c r="FL300" s="151"/>
      <c r="FM300" s="151"/>
      <c r="FN300" s="151"/>
      <c r="FO300" s="151"/>
      <c r="FP300" s="151"/>
      <c r="FQ300" s="151"/>
      <c r="FR300" s="151"/>
      <c r="FS300" s="151"/>
      <c r="FT300" s="151"/>
      <c r="FU300" s="151"/>
      <c r="FV300" s="151"/>
      <c r="FW300" s="151"/>
      <c r="FX300" s="151"/>
      <c r="FY300" s="151"/>
      <c r="FZ300" s="151"/>
      <c r="GA300" s="151"/>
      <c r="GB300" s="151"/>
    </row>
    <row r="301" spans="1:184" s="156" customFormat="1" x14ac:dyDescent="0.25">
      <c r="A301" s="274">
        <v>1.8</v>
      </c>
      <c r="B301" s="228" t="s">
        <v>269</v>
      </c>
      <c r="C301" s="223">
        <v>1</v>
      </c>
      <c r="D301" s="224" t="s">
        <v>0</v>
      </c>
      <c r="E301" s="225"/>
      <c r="F301" s="226">
        <f t="shared" si="39"/>
        <v>0</v>
      </c>
      <c r="G301" s="227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  <c r="BZ301" s="151"/>
      <c r="CA301" s="151"/>
      <c r="CB301" s="151"/>
      <c r="CC301" s="151"/>
      <c r="CD301" s="151"/>
      <c r="CE301" s="151"/>
      <c r="CF301" s="151"/>
      <c r="CG301" s="151"/>
      <c r="CH301" s="151"/>
      <c r="CI301" s="151"/>
      <c r="CJ301" s="151"/>
      <c r="CK301" s="151"/>
      <c r="CL301" s="151"/>
      <c r="CM301" s="151"/>
      <c r="CN301" s="151"/>
      <c r="CO301" s="151"/>
      <c r="CP301" s="151"/>
      <c r="CQ301" s="151"/>
      <c r="CR301" s="151"/>
      <c r="CS301" s="151"/>
      <c r="CT301" s="151"/>
      <c r="CU301" s="151"/>
      <c r="CV301" s="151"/>
      <c r="CW301" s="151"/>
      <c r="CX301" s="151"/>
      <c r="CY301" s="151"/>
      <c r="CZ301" s="151"/>
      <c r="DA301" s="151"/>
      <c r="DB301" s="151"/>
      <c r="DC301" s="151"/>
      <c r="DD301" s="151"/>
      <c r="DE301" s="151"/>
      <c r="DF301" s="151"/>
      <c r="DG301" s="151"/>
      <c r="DH301" s="151"/>
      <c r="DI301" s="151"/>
      <c r="DJ301" s="151"/>
      <c r="DK301" s="151"/>
      <c r="DL301" s="151"/>
      <c r="DM301" s="151"/>
      <c r="DN301" s="151"/>
      <c r="DO301" s="151"/>
      <c r="DP301" s="151"/>
      <c r="DQ301" s="151"/>
      <c r="DR301" s="151"/>
      <c r="DS301" s="151"/>
      <c r="DT301" s="151"/>
      <c r="DU301" s="151"/>
      <c r="DV301" s="151"/>
      <c r="DW301" s="151"/>
      <c r="DX301" s="151"/>
      <c r="DY301" s="151"/>
      <c r="DZ301" s="151"/>
      <c r="EA301" s="151"/>
      <c r="EB301" s="151"/>
      <c r="EC301" s="151"/>
      <c r="ED301" s="151"/>
      <c r="EE301" s="151"/>
      <c r="EF301" s="151"/>
      <c r="EG301" s="151"/>
      <c r="EH301" s="151"/>
      <c r="EI301" s="151"/>
      <c r="EJ301" s="151"/>
      <c r="EK301" s="151"/>
      <c r="EL301" s="151"/>
      <c r="EM301" s="151"/>
      <c r="EN301" s="151"/>
      <c r="EO301" s="151"/>
      <c r="EP301" s="151"/>
      <c r="EQ301" s="151"/>
      <c r="ER301" s="151"/>
      <c r="ES301" s="151"/>
      <c r="ET301" s="151"/>
      <c r="EU301" s="151"/>
      <c r="EV301" s="151"/>
      <c r="EW301" s="151"/>
      <c r="EX301" s="151"/>
      <c r="EY301" s="151"/>
      <c r="EZ301" s="151"/>
      <c r="FA301" s="151"/>
      <c r="FB301" s="151"/>
      <c r="FC301" s="151"/>
      <c r="FD301" s="151"/>
      <c r="FE301" s="151"/>
      <c r="FF301" s="151"/>
      <c r="FG301" s="151"/>
      <c r="FH301" s="151"/>
      <c r="FI301" s="151"/>
      <c r="FJ301" s="151"/>
      <c r="FK301" s="151"/>
      <c r="FL301" s="151"/>
      <c r="FM301" s="151"/>
      <c r="FN301" s="151"/>
      <c r="FO301" s="151"/>
      <c r="FP301" s="151"/>
      <c r="FQ301" s="151"/>
      <c r="FR301" s="151"/>
      <c r="FS301" s="151"/>
      <c r="FT301" s="151"/>
      <c r="FU301" s="151"/>
      <c r="FV301" s="151"/>
      <c r="FW301" s="151"/>
      <c r="FX301" s="151"/>
      <c r="FY301" s="151"/>
      <c r="FZ301" s="151"/>
      <c r="GA301" s="151"/>
      <c r="GB301" s="151"/>
    </row>
    <row r="302" spans="1:184" s="156" customFormat="1" x14ac:dyDescent="0.25">
      <c r="A302" s="274">
        <v>1.9</v>
      </c>
      <c r="B302" s="228" t="s">
        <v>270</v>
      </c>
      <c r="C302" s="229">
        <v>2</v>
      </c>
      <c r="D302" s="224" t="s">
        <v>0</v>
      </c>
      <c r="E302" s="225"/>
      <c r="F302" s="226">
        <f t="shared" si="39"/>
        <v>0</v>
      </c>
      <c r="G302" s="227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51"/>
      <c r="BL302" s="151"/>
      <c r="BM302" s="151"/>
      <c r="BN302" s="151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  <c r="BZ302" s="151"/>
      <c r="CA302" s="151"/>
      <c r="CB302" s="151"/>
      <c r="CC302" s="151"/>
      <c r="CD302" s="151"/>
      <c r="CE302" s="151"/>
      <c r="CF302" s="151"/>
      <c r="CG302" s="151"/>
      <c r="CH302" s="151"/>
      <c r="CI302" s="151"/>
      <c r="CJ302" s="151"/>
      <c r="CK302" s="151"/>
      <c r="CL302" s="151"/>
      <c r="CM302" s="151"/>
      <c r="CN302" s="151"/>
      <c r="CO302" s="151"/>
      <c r="CP302" s="151"/>
      <c r="CQ302" s="151"/>
      <c r="CR302" s="151"/>
      <c r="CS302" s="151"/>
      <c r="CT302" s="151"/>
      <c r="CU302" s="151"/>
      <c r="CV302" s="151"/>
      <c r="CW302" s="151"/>
      <c r="CX302" s="151"/>
      <c r="CY302" s="151"/>
      <c r="CZ302" s="151"/>
      <c r="DA302" s="151"/>
      <c r="DB302" s="151"/>
      <c r="DC302" s="151"/>
      <c r="DD302" s="151"/>
      <c r="DE302" s="151"/>
      <c r="DF302" s="151"/>
      <c r="DG302" s="151"/>
      <c r="DH302" s="151"/>
      <c r="DI302" s="151"/>
      <c r="DJ302" s="151"/>
      <c r="DK302" s="151"/>
      <c r="DL302" s="151"/>
      <c r="DM302" s="151"/>
      <c r="DN302" s="151"/>
      <c r="DO302" s="151"/>
      <c r="DP302" s="151"/>
      <c r="DQ302" s="151"/>
      <c r="DR302" s="151"/>
      <c r="DS302" s="151"/>
      <c r="DT302" s="151"/>
      <c r="DU302" s="151"/>
      <c r="DV302" s="151"/>
      <c r="DW302" s="151"/>
      <c r="DX302" s="151"/>
      <c r="DY302" s="151"/>
      <c r="DZ302" s="151"/>
      <c r="EA302" s="151"/>
      <c r="EB302" s="151"/>
      <c r="EC302" s="151"/>
      <c r="ED302" s="151"/>
      <c r="EE302" s="151"/>
      <c r="EF302" s="151"/>
      <c r="EG302" s="151"/>
      <c r="EH302" s="151"/>
      <c r="EI302" s="151"/>
      <c r="EJ302" s="151"/>
      <c r="EK302" s="151"/>
      <c r="EL302" s="151"/>
      <c r="EM302" s="151"/>
      <c r="EN302" s="151"/>
      <c r="EO302" s="151"/>
      <c r="EP302" s="151"/>
      <c r="EQ302" s="151"/>
      <c r="ER302" s="151"/>
      <c r="ES302" s="151"/>
      <c r="ET302" s="151"/>
      <c r="EU302" s="151"/>
      <c r="EV302" s="151"/>
      <c r="EW302" s="151"/>
      <c r="EX302" s="151"/>
      <c r="EY302" s="151"/>
      <c r="EZ302" s="151"/>
      <c r="FA302" s="151"/>
      <c r="FB302" s="151"/>
      <c r="FC302" s="151"/>
      <c r="FD302" s="151"/>
      <c r="FE302" s="151"/>
      <c r="FF302" s="151"/>
      <c r="FG302" s="151"/>
      <c r="FH302" s="151"/>
      <c r="FI302" s="151"/>
      <c r="FJ302" s="151"/>
      <c r="FK302" s="151"/>
      <c r="FL302" s="151"/>
      <c r="FM302" s="151"/>
      <c r="FN302" s="151"/>
      <c r="FO302" s="151"/>
      <c r="FP302" s="151"/>
      <c r="FQ302" s="151"/>
      <c r="FR302" s="151"/>
      <c r="FS302" s="151"/>
      <c r="FT302" s="151"/>
      <c r="FU302" s="151"/>
      <c r="FV302" s="151"/>
      <c r="FW302" s="151"/>
      <c r="FX302" s="151"/>
      <c r="FY302" s="151"/>
      <c r="FZ302" s="151"/>
      <c r="GA302" s="151"/>
      <c r="GB302" s="151"/>
    </row>
    <row r="303" spans="1:184" s="156" customFormat="1" ht="54" x14ac:dyDescent="0.25">
      <c r="A303" s="275">
        <v>1.1000000000000001</v>
      </c>
      <c r="B303" s="228" t="s">
        <v>272</v>
      </c>
      <c r="C303" s="229">
        <v>1</v>
      </c>
      <c r="D303" s="224" t="s">
        <v>0</v>
      </c>
      <c r="E303" s="225"/>
      <c r="F303" s="226">
        <f t="shared" si="39"/>
        <v>0</v>
      </c>
      <c r="G303" s="227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51"/>
      <c r="BL303" s="151"/>
      <c r="BM303" s="151"/>
      <c r="BN303" s="151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  <c r="BZ303" s="151"/>
      <c r="CA303" s="151"/>
      <c r="CB303" s="151"/>
      <c r="CC303" s="151"/>
      <c r="CD303" s="151"/>
      <c r="CE303" s="151"/>
      <c r="CF303" s="151"/>
      <c r="CG303" s="151"/>
      <c r="CH303" s="151"/>
      <c r="CI303" s="151"/>
      <c r="CJ303" s="151"/>
      <c r="CK303" s="151"/>
      <c r="CL303" s="151"/>
      <c r="CM303" s="151"/>
      <c r="CN303" s="151"/>
      <c r="CO303" s="151"/>
      <c r="CP303" s="151"/>
      <c r="CQ303" s="151"/>
      <c r="CR303" s="151"/>
      <c r="CS303" s="151"/>
      <c r="CT303" s="151"/>
      <c r="CU303" s="151"/>
      <c r="CV303" s="151"/>
      <c r="CW303" s="151"/>
      <c r="CX303" s="151"/>
      <c r="CY303" s="151"/>
      <c r="CZ303" s="151"/>
      <c r="DA303" s="151"/>
      <c r="DB303" s="151"/>
      <c r="DC303" s="151"/>
      <c r="DD303" s="151"/>
      <c r="DE303" s="151"/>
      <c r="DF303" s="151"/>
      <c r="DG303" s="151"/>
      <c r="DH303" s="151"/>
      <c r="DI303" s="151"/>
      <c r="DJ303" s="151"/>
      <c r="DK303" s="151"/>
      <c r="DL303" s="151"/>
      <c r="DM303" s="151"/>
      <c r="DN303" s="151"/>
      <c r="DO303" s="151"/>
      <c r="DP303" s="151"/>
      <c r="DQ303" s="151"/>
      <c r="DR303" s="151"/>
      <c r="DS303" s="151"/>
      <c r="DT303" s="151"/>
      <c r="DU303" s="151"/>
      <c r="DV303" s="151"/>
      <c r="DW303" s="151"/>
      <c r="DX303" s="151"/>
      <c r="DY303" s="151"/>
      <c r="DZ303" s="151"/>
      <c r="EA303" s="151"/>
      <c r="EB303" s="151"/>
      <c r="EC303" s="151"/>
      <c r="ED303" s="151"/>
      <c r="EE303" s="151"/>
      <c r="EF303" s="151"/>
      <c r="EG303" s="151"/>
      <c r="EH303" s="151"/>
      <c r="EI303" s="151"/>
      <c r="EJ303" s="151"/>
      <c r="EK303" s="151"/>
      <c r="EL303" s="151"/>
      <c r="EM303" s="151"/>
      <c r="EN303" s="151"/>
      <c r="EO303" s="151"/>
      <c r="EP303" s="151"/>
      <c r="EQ303" s="151"/>
      <c r="ER303" s="151"/>
      <c r="ES303" s="151"/>
      <c r="ET303" s="151"/>
      <c r="EU303" s="151"/>
      <c r="EV303" s="151"/>
      <c r="EW303" s="151"/>
      <c r="EX303" s="151"/>
      <c r="EY303" s="151"/>
      <c r="EZ303" s="151"/>
      <c r="FA303" s="151"/>
      <c r="FB303" s="151"/>
      <c r="FC303" s="151"/>
      <c r="FD303" s="151"/>
      <c r="FE303" s="151"/>
      <c r="FF303" s="151"/>
      <c r="FG303" s="151"/>
      <c r="FH303" s="151"/>
      <c r="FI303" s="151"/>
      <c r="FJ303" s="151"/>
      <c r="FK303" s="151"/>
      <c r="FL303" s="151"/>
      <c r="FM303" s="151"/>
      <c r="FN303" s="151"/>
      <c r="FO303" s="151"/>
      <c r="FP303" s="151"/>
      <c r="FQ303" s="151"/>
      <c r="FR303" s="151"/>
      <c r="FS303" s="151"/>
      <c r="FT303" s="151"/>
      <c r="FU303" s="151"/>
      <c r="FV303" s="151"/>
      <c r="FW303" s="151"/>
      <c r="FX303" s="151"/>
      <c r="FY303" s="151"/>
      <c r="FZ303" s="151"/>
      <c r="GA303" s="151"/>
      <c r="GB303" s="151"/>
    </row>
    <row r="304" spans="1:184" s="156" customFormat="1" ht="36" x14ac:dyDescent="0.25">
      <c r="A304" s="274">
        <v>1.1100000000000001</v>
      </c>
      <c r="B304" s="228" t="s">
        <v>273</v>
      </c>
      <c r="C304" s="223">
        <v>1</v>
      </c>
      <c r="D304" s="224" t="s">
        <v>0</v>
      </c>
      <c r="E304" s="225"/>
      <c r="F304" s="226">
        <f t="shared" si="39"/>
        <v>0</v>
      </c>
      <c r="G304" s="227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  <c r="BZ304" s="151"/>
      <c r="CA304" s="151"/>
      <c r="CB304" s="151"/>
      <c r="CC304" s="151"/>
      <c r="CD304" s="151"/>
      <c r="CE304" s="151"/>
      <c r="CF304" s="151"/>
      <c r="CG304" s="151"/>
      <c r="CH304" s="151"/>
      <c r="CI304" s="151"/>
      <c r="CJ304" s="151"/>
      <c r="CK304" s="151"/>
      <c r="CL304" s="151"/>
      <c r="CM304" s="151"/>
      <c r="CN304" s="151"/>
      <c r="CO304" s="151"/>
      <c r="CP304" s="151"/>
      <c r="CQ304" s="151"/>
      <c r="CR304" s="151"/>
      <c r="CS304" s="151"/>
      <c r="CT304" s="151"/>
      <c r="CU304" s="151"/>
      <c r="CV304" s="151"/>
      <c r="CW304" s="151"/>
      <c r="CX304" s="151"/>
      <c r="CY304" s="151"/>
      <c r="CZ304" s="151"/>
      <c r="DA304" s="151"/>
      <c r="DB304" s="151"/>
      <c r="DC304" s="151"/>
      <c r="DD304" s="151"/>
      <c r="DE304" s="151"/>
      <c r="DF304" s="151"/>
      <c r="DG304" s="151"/>
      <c r="DH304" s="151"/>
      <c r="DI304" s="151"/>
      <c r="DJ304" s="151"/>
      <c r="DK304" s="151"/>
      <c r="DL304" s="151"/>
      <c r="DM304" s="151"/>
      <c r="DN304" s="151"/>
      <c r="DO304" s="151"/>
      <c r="DP304" s="151"/>
      <c r="DQ304" s="151"/>
      <c r="DR304" s="151"/>
      <c r="DS304" s="151"/>
      <c r="DT304" s="151"/>
      <c r="DU304" s="151"/>
      <c r="DV304" s="151"/>
      <c r="DW304" s="151"/>
      <c r="DX304" s="151"/>
      <c r="DY304" s="151"/>
      <c r="DZ304" s="151"/>
      <c r="EA304" s="151"/>
      <c r="EB304" s="151"/>
      <c r="EC304" s="151"/>
      <c r="ED304" s="151"/>
      <c r="EE304" s="151"/>
      <c r="EF304" s="151"/>
      <c r="EG304" s="151"/>
      <c r="EH304" s="151"/>
      <c r="EI304" s="151"/>
      <c r="EJ304" s="151"/>
      <c r="EK304" s="151"/>
      <c r="EL304" s="151"/>
      <c r="EM304" s="151"/>
      <c r="EN304" s="151"/>
      <c r="EO304" s="151"/>
      <c r="EP304" s="151"/>
      <c r="EQ304" s="151"/>
      <c r="ER304" s="151"/>
      <c r="ES304" s="151"/>
      <c r="ET304" s="151"/>
      <c r="EU304" s="151"/>
      <c r="EV304" s="151"/>
      <c r="EW304" s="151"/>
      <c r="EX304" s="151"/>
      <c r="EY304" s="151"/>
      <c r="EZ304" s="151"/>
      <c r="FA304" s="151"/>
      <c r="FB304" s="151"/>
      <c r="FC304" s="151"/>
      <c r="FD304" s="151"/>
      <c r="FE304" s="151"/>
      <c r="FF304" s="151"/>
      <c r="FG304" s="151"/>
      <c r="FH304" s="151"/>
      <c r="FI304" s="151"/>
      <c r="FJ304" s="151"/>
      <c r="FK304" s="151"/>
      <c r="FL304" s="151"/>
      <c r="FM304" s="151"/>
      <c r="FN304" s="151"/>
      <c r="FO304" s="151"/>
      <c r="FP304" s="151"/>
      <c r="FQ304" s="151"/>
      <c r="FR304" s="151"/>
      <c r="FS304" s="151"/>
      <c r="FT304" s="151"/>
      <c r="FU304" s="151"/>
      <c r="FV304" s="151"/>
      <c r="FW304" s="151"/>
      <c r="FX304" s="151"/>
      <c r="FY304" s="151"/>
      <c r="FZ304" s="151"/>
      <c r="GA304" s="151"/>
      <c r="GB304" s="151"/>
    </row>
    <row r="305" spans="1:184" s="156" customFormat="1" x14ac:dyDescent="0.25">
      <c r="A305" s="275">
        <v>1.1200000000000001</v>
      </c>
      <c r="B305" s="228" t="s">
        <v>274</v>
      </c>
      <c r="C305" s="223">
        <v>1</v>
      </c>
      <c r="D305" s="224" t="s">
        <v>0</v>
      </c>
      <c r="E305" s="225"/>
      <c r="F305" s="226">
        <f t="shared" si="39"/>
        <v>0</v>
      </c>
      <c r="G305" s="227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  <c r="BI305" s="151"/>
      <c r="BJ305" s="151"/>
      <c r="BK305" s="151"/>
      <c r="BL305" s="151"/>
      <c r="BM305" s="151"/>
      <c r="BN305" s="151"/>
      <c r="BO305" s="151"/>
      <c r="BP305" s="151"/>
      <c r="BQ305" s="151"/>
      <c r="BR305" s="151"/>
      <c r="BS305" s="151"/>
      <c r="BT305" s="151"/>
      <c r="BU305" s="151"/>
      <c r="BV305" s="151"/>
      <c r="BW305" s="151"/>
      <c r="BX305" s="151"/>
      <c r="BY305" s="151"/>
      <c r="BZ305" s="151"/>
      <c r="CA305" s="151"/>
      <c r="CB305" s="151"/>
      <c r="CC305" s="151"/>
      <c r="CD305" s="151"/>
      <c r="CE305" s="151"/>
      <c r="CF305" s="151"/>
      <c r="CG305" s="151"/>
      <c r="CH305" s="151"/>
      <c r="CI305" s="151"/>
      <c r="CJ305" s="151"/>
      <c r="CK305" s="151"/>
      <c r="CL305" s="151"/>
      <c r="CM305" s="151"/>
      <c r="CN305" s="151"/>
      <c r="CO305" s="151"/>
      <c r="CP305" s="151"/>
      <c r="CQ305" s="151"/>
      <c r="CR305" s="151"/>
      <c r="CS305" s="151"/>
      <c r="CT305" s="151"/>
      <c r="CU305" s="151"/>
      <c r="CV305" s="151"/>
      <c r="CW305" s="151"/>
      <c r="CX305" s="151"/>
      <c r="CY305" s="151"/>
      <c r="CZ305" s="151"/>
      <c r="DA305" s="151"/>
      <c r="DB305" s="151"/>
      <c r="DC305" s="151"/>
      <c r="DD305" s="151"/>
      <c r="DE305" s="151"/>
      <c r="DF305" s="151"/>
      <c r="DG305" s="151"/>
      <c r="DH305" s="151"/>
      <c r="DI305" s="151"/>
      <c r="DJ305" s="151"/>
      <c r="DK305" s="151"/>
      <c r="DL305" s="151"/>
      <c r="DM305" s="151"/>
      <c r="DN305" s="151"/>
      <c r="DO305" s="151"/>
      <c r="DP305" s="151"/>
      <c r="DQ305" s="151"/>
      <c r="DR305" s="151"/>
      <c r="DS305" s="151"/>
      <c r="DT305" s="151"/>
      <c r="DU305" s="151"/>
      <c r="DV305" s="151"/>
      <c r="DW305" s="151"/>
      <c r="DX305" s="151"/>
      <c r="DY305" s="151"/>
      <c r="DZ305" s="151"/>
      <c r="EA305" s="151"/>
      <c r="EB305" s="151"/>
      <c r="EC305" s="151"/>
      <c r="ED305" s="151"/>
      <c r="EE305" s="151"/>
      <c r="EF305" s="151"/>
      <c r="EG305" s="151"/>
      <c r="EH305" s="151"/>
      <c r="EI305" s="151"/>
      <c r="EJ305" s="151"/>
      <c r="EK305" s="151"/>
      <c r="EL305" s="151"/>
      <c r="EM305" s="151"/>
      <c r="EN305" s="151"/>
      <c r="EO305" s="151"/>
      <c r="EP305" s="151"/>
      <c r="EQ305" s="151"/>
      <c r="ER305" s="151"/>
      <c r="ES305" s="151"/>
      <c r="ET305" s="151"/>
      <c r="EU305" s="151"/>
      <c r="EV305" s="151"/>
      <c r="EW305" s="151"/>
      <c r="EX305" s="151"/>
      <c r="EY305" s="151"/>
      <c r="EZ305" s="151"/>
      <c r="FA305" s="151"/>
      <c r="FB305" s="151"/>
      <c r="FC305" s="151"/>
      <c r="FD305" s="151"/>
      <c r="FE305" s="151"/>
      <c r="FF305" s="151"/>
      <c r="FG305" s="151"/>
      <c r="FH305" s="151"/>
      <c r="FI305" s="151"/>
      <c r="FJ305" s="151"/>
      <c r="FK305" s="151"/>
      <c r="FL305" s="151"/>
      <c r="FM305" s="151"/>
      <c r="FN305" s="151"/>
      <c r="FO305" s="151"/>
      <c r="FP305" s="151"/>
      <c r="FQ305" s="151"/>
      <c r="FR305" s="151"/>
      <c r="FS305" s="151"/>
      <c r="FT305" s="151"/>
      <c r="FU305" s="151"/>
      <c r="FV305" s="151"/>
      <c r="FW305" s="151"/>
      <c r="FX305" s="151"/>
      <c r="FY305" s="151"/>
      <c r="FZ305" s="151"/>
      <c r="GA305" s="151"/>
      <c r="GB305" s="151"/>
    </row>
    <row r="306" spans="1:184" s="156" customFormat="1" ht="18.75" thickBot="1" x14ac:dyDescent="0.3">
      <c r="A306" s="276">
        <v>1.1299999999999999</v>
      </c>
      <c r="B306" s="264" t="s">
        <v>275</v>
      </c>
      <c r="C306" s="265">
        <v>1</v>
      </c>
      <c r="D306" s="266" t="s">
        <v>20</v>
      </c>
      <c r="E306" s="267"/>
      <c r="F306" s="268">
        <f t="shared" si="39"/>
        <v>0</v>
      </c>
      <c r="G306" s="269">
        <f>SUM(F294:F306)</f>
        <v>0</v>
      </c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  <c r="BI306" s="151"/>
      <c r="BJ306" s="151"/>
      <c r="BK306" s="151"/>
      <c r="BL306" s="151"/>
      <c r="BM306" s="151"/>
      <c r="BN306" s="151"/>
      <c r="BO306" s="151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  <c r="BZ306" s="151"/>
      <c r="CA306" s="151"/>
      <c r="CB306" s="151"/>
      <c r="CC306" s="151"/>
      <c r="CD306" s="151"/>
      <c r="CE306" s="151"/>
      <c r="CF306" s="151"/>
      <c r="CG306" s="151"/>
      <c r="CH306" s="151"/>
      <c r="CI306" s="151"/>
      <c r="CJ306" s="151"/>
      <c r="CK306" s="151"/>
      <c r="CL306" s="151"/>
      <c r="CM306" s="151"/>
      <c r="CN306" s="151"/>
      <c r="CO306" s="151"/>
      <c r="CP306" s="151"/>
      <c r="CQ306" s="151"/>
      <c r="CR306" s="151"/>
      <c r="CS306" s="151"/>
      <c r="CT306" s="151"/>
      <c r="CU306" s="151"/>
      <c r="CV306" s="151"/>
      <c r="CW306" s="151"/>
      <c r="CX306" s="151"/>
      <c r="CY306" s="151"/>
      <c r="CZ306" s="151"/>
      <c r="DA306" s="151"/>
      <c r="DB306" s="151"/>
      <c r="DC306" s="151"/>
      <c r="DD306" s="151"/>
      <c r="DE306" s="151"/>
      <c r="DF306" s="151"/>
      <c r="DG306" s="151"/>
      <c r="DH306" s="151"/>
      <c r="DI306" s="151"/>
      <c r="DJ306" s="151"/>
      <c r="DK306" s="151"/>
      <c r="DL306" s="151"/>
      <c r="DM306" s="151"/>
      <c r="DN306" s="151"/>
      <c r="DO306" s="151"/>
      <c r="DP306" s="151"/>
      <c r="DQ306" s="151"/>
      <c r="DR306" s="151"/>
      <c r="DS306" s="151"/>
      <c r="DT306" s="151"/>
      <c r="DU306" s="151"/>
      <c r="DV306" s="151"/>
      <c r="DW306" s="151"/>
      <c r="DX306" s="151"/>
      <c r="DY306" s="151"/>
      <c r="DZ306" s="151"/>
      <c r="EA306" s="151"/>
      <c r="EB306" s="151"/>
      <c r="EC306" s="151"/>
      <c r="ED306" s="151"/>
      <c r="EE306" s="151"/>
      <c r="EF306" s="151"/>
      <c r="EG306" s="151"/>
      <c r="EH306" s="151"/>
      <c r="EI306" s="151"/>
      <c r="EJ306" s="151"/>
      <c r="EK306" s="151"/>
      <c r="EL306" s="151"/>
      <c r="EM306" s="151"/>
      <c r="EN306" s="151"/>
      <c r="EO306" s="151"/>
      <c r="EP306" s="151"/>
      <c r="EQ306" s="151"/>
      <c r="ER306" s="151"/>
      <c r="ES306" s="151"/>
      <c r="ET306" s="151"/>
      <c r="EU306" s="151"/>
      <c r="EV306" s="151"/>
      <c r="EW306" s="151"/>
      <c r="EX306" s="151"/>
      <c r="EY306" s="151"/>
      <c r="EZ306" s="151"/>
      <c r="FA306" s="151"/>
      <c r="FB306" s="151"/>
      <c r="FC306" s="151"/>
      <c r="FD306" s="151"/>
      <c r="FE306" s="151"/>
      <c r="FF306" s="151"/>
      <c r="FG306" s="151"/>
      <c r="FH306" s="151"/>
      <c r="FI306" s="151"/>
      <c r="FJ306" s="151"/>
      <c r="FK306" s="151"/>
      <c r="FL306" s="151"/>
      <c r="FM306" s="151"/>
      <c r="FN306" s="151"/>
      <c r="FO306" s="151"/>
      <c r="FP306" s="151"/>
      <c r="FQ306" s="151"/>
      <c r="FR306" s="151"/>
      <c r="FS306" s="151"/>
      <c r="FT306" s="151"/>
      <c r="FU306" s="151"/>
      <c r="FV306" s="151"/>
      <c r="FW306" s="151"/>
      <c r="FX306" s="151"/>
      <c r="FY306" s="151"/>
      <c r="FZ306" s="151"/>
      <c r="GA306" s="151"/>
      <c r="GB306" s="151"/>
    </row>
    <row r="307" spans="1:184" s="156" customFormat="1" ht="18.75" thickTop="1" x14ac:dyDescent="0.25">
      <c r="A307" s="277"/>
      <c r="B307" s="258"/>
      <c r="C307" s="259"/>
      <c r="D307" s="260"/>
      <c r="E307" s="261"/>
      <c r="F307" s="262"/>
      <c r="G307" s="263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  <c r="BI307" s="151"/>
      <c r="BJ307" s="151"/>
      <c r="BK307" s="151"/>
      <c r="BL307" s="151"/>
      <c r="BM307" s="151"/>
      <c r="BN307" s="151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  <c r="BZ307" s="151"/>
      <c r="CA307" s="151"/>
      <c r="CB307" s="151"/>
      <c r="CC307" s="151"/>
      <c r="CD307" s="151"/>
      <c r="CE307" s="151"/>
      <c r="CF307" s="151"/>
      <c r="CG307" s="151"/>
      <c r="CH307" s="151"/>
      <c r="CI307" s="151"/>
      <c r="CJ307" s="151"/>
      <c r="CK307" s="151"/>
      <c r="CL307" s="151"/>
      <c r="CM307" s="151"/>
      <c r="CN307" s="151"/>
      <c r="CO307" s="151"/>
      <c r="CP307" s="151"/>
      <c r="CQ307" s="151"/>
      <c r="CR307" s="151"/>
      <c r="CS307" s="151"/>
      <c r="CT307" s="151"/>
      <c r="CU307" s="151"/>
      <c r="CV307" s="151"/>
      <c r="CW307" s="151"/>
      <c r="CX307" s="151"/>
      <c r="CY307" s="151"/>
      <c r="CZ307" s="151"/>
      <c r="DA307" s="151"/>
      <c r="DB307" s="151"/>
      <c r="DC307" s="151"/>
      <c r="DD307" s="151"/>
      <c r="DE307" s="151"/>
      <c r="DF307" s="151"/>
      <c r="DG307" s="151"/>
      <c r="DH307" s="151"/>
      <c r="DI307" s="151"/>
      <c r="DJ307" s="151"/>
      <c r="DK307" s="151"/>
      <c r="DL307" s="151"/>
      <c r="DM307" s="151"/>
      <c r="DN307" s="151"/>
      <c r="DO307" s="151"/>
      <c r="DP307" s="151"/>
      <c r="DQ307" s="151"/>
      <c r="DR307" s="151"/>
      <c r="DS307" s="151"/>
      <c r="DT307" s="151"/>
      <c r="DU307" s="151"/>
      <c r="DV307" s="151"/>
      <c r="DW307" s="151"/>
      <c r="DX307" s="151"/>
      <c r="DY307" s="151"/>
      <c r="DZ307" s="151"/>
      <c r="EA307" s="151"/>
      <c r="EB307" s="151"/>
      <c r="EC307" s="151"/>
      <c r="ED307" s="151"/>
      <c r="EE307" s="151"/>
      <c r="EF307" s="151"/>
      <c r="EG307" s="151"/>
      <c r="EH307" s="151"/>
      <c r="EI307" s="151"/>
      <c r="EJ307" s="151"/>
      <c r="EK307" s="151"/>
      <c r="EL307" s="151"/>
      <c r="EM307" s="151"/>
      <c r="EN307" s="151"/>
      <c r="EO307" s="151"/>
      <c r="EP307" s="151"/>
      <c r="EQ307" s="151"/>
      <c r="ER307" s="151"/>
      <c r="ES307" s="151"/>
      <c r="ET307" s="151"/>
      <c r="EU307" s="151"/>
      <c r="EV307" s="151"/>
      <c r="EW307" s="151"/>
      <c r="EX307" s="151"/>
      <c r="EY307" s="151"/>
      <c r="EZ307" s="151"/>
      <c r="FA307" s="151"/>
      <c r="FB307" s="151"/>
      <c r="FC307" s="151"/>
      <c r="FD307" s="151"/>
      <c r="FE307" s="151"/>
      <c r="FF307" s="151"/>
      <c r="FG307" s="151"/>
      <c r="FH307" s="151"/>
      <c r="FI307" s="151"/>
      <c r="FJ307" s="151"/>
      <c r="FK307" s="151"/>
      <c r="FL307" s="151"/>
      <c r="FM307" s="151"/>
      <c r="FN307" s="151"/>
      <c r="FO307" s="151"/>
      <c r="FP307" s="151"/>
      <c r="FQ307" s="151"/>
      <c r="FR307" s="151"/>
      <c r="FS307" s="151"/>
      <c r="FT307" s="151"/>
      <c r="FU307" s="151"/>
      <c r="FV307" s="151"/>
      <c r="FW307" s="151"/>
      <c r="FX307" s="151"/>
      <c r="FY307" s="151"/>
      <c r="FZ307" s="151"/>
      <c r="GA307" s="151"/>
      <c r="GB307" s="151"/>
    </row>
    <row r="308" spans="1:184" s="156" customFormat="1" ht="37.5" customHeight="1" x14ac:dyDescent="0.25">
      <c r="A308" s="273" t="s">
        <v>276</v>
      </c>
      <c r="B308" s="222" t="s">
        <v>277</v>
      </c>
      <c r="C308" s="223"/>
      <c r="D308" s="224"/>
      <c r="E308" s="225"/>
      <c r="F308" s="226"/>
      <c r="G308" s="227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51"/>
      <c r="BL308" s="151"/>
      <c r="BM308" s="151"/>
      <c r="BN308" s="151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1"/>
      <c r="BZ308" s="151"/>
      <c r="CA308" s="151"/>
      <c r="CB308" s="151"/>
      <c r="CC308" s="151"/>
      <c r="CD308" s="151"/>
      <c r="CE308" s="151"/>
      <c r="CF308" s="151"/>
      <c r="CG308" s="151"/>
      <c r="CH308" s="151"/>
      <c r="CI308" s="151"/>
      <c r="CJ308" s="151"/>
      <c r="CK308" s="151"/>
      <c r="CL308" s="151"/>
      <c r="CM308" s="151"/>
      <c r="CN308" s="151"/>
      <c r="CO308" s="151"/>
      <c r="CP308" s="151"/>
      <c r="CQ308" s="151"/>
      <c r="CR308" s="151"/>
      <c r="CS308" s="151"/>
      <c r="CT308" s="151"/>
      <c r="CU308" s="151"/>
      <c r="CV308" s="151"/>
      <c r="CW308" s="151"/>
      <c r="CX308" s="151"/>
      <c r="CY308" s="151"/>
      <c r="CZ308" s="151"/>
      <c r="DA308" s="151"/>
      <c r="DB308" s="151"/>
      <c r="DC308" s="151"/>
      <c r="DD308" s="151"/>
      <c r="DE308" s="151"/>
      <c r="DF308" s="151"/>
      <c r="DG308" s="151"/>
      <c r="DH308" s="151"/>
      <c r="DI308" s="151"/>
      <c r="DJ308" s="151"/>
      <c r="DK308" s="151"/>
      <c r="DL308" s="151"/>
      <c r="DM308" s="151"/>
      <c r="DN308" s="151"/>
      <c r="DO308" s="151"/>
      <c r="DP308" s="151"/>
      <c r="DQ308" s="151"/>
      <c r="DR308" s="151"/>
      <c r="DS308" s="151"/>
      <c r="DT308" s="151"/>
      <c r="DU308" s="151"/>
      <c r="DV308" s="151"/>
      <c r="DW308" s="151"/>
      <c r="DX308" s="151"/>
      <c r="DY308" s="151"/>
      <c r="DZ308" s="151"/>
      <c r="EA308" s="151"/>
      <c r="EB308" s="151"/>
      <c r="EC308" s="151"/>
      <c r="ED308" s="151"/>
      <c r="EE308" s="151"/>
      <c r="EF308" s="151"/>
      <c r="EG308" s="151"/>
      <c r="EH308" s="151"/>
      <c r="EI308" s="151"/>
      <c r="EJ308" s="151"/>
      <c r="EK308" s="151"/>
      <c r="EL308" s="151"/>
      <c r="EM308" s="151"/>
      <c r="EN308" s="151"/>
      <c r="EO308" s="151"/>
      <c r="EP308" s="151"/>
      <c r="EQ308" s="151"/>
      <c r="ER308" s="151"/>
      <c r="ES308" s="151"/>
      <c r="ET308" s="151"/>
      <c r="EU308" s="151"/>
      <c r="EV308" s="151"/>
      <c r="EW308" s="151"/>
      <c r="EX308" s="151"/>
      <c r="EY308" s="151"/>
      <c r="EZ308" s="151"/>
      <c r="FA308" s="151"/>
      <c r="FB308" s="151"/>
      <c r="FC308" s="151"/>
      <c r="FD308" s="151"/>
      <c r="FE308" s="151"/>
      <c r="FF308" s="151"/>
      <c r="FG308" s="151"/>
      <c r="FH308" s="151"/>
      <c r="FI308" s="151"/>
      <c r="FJ308" s="151"/>
      <c r="FK308" s="151"/>
      <c r="FL308" s="151"/>
      <c r="FM308" s="151"/>
      <c r="FN308" s="151"/>
      <c r="FO308" s="151"/>
      <c r="FP308" s="151"/>
      <c r="FQ308" s="151"/>
      <c r="FR308" s="151"/>
      <c r="FS308" s="151"/>
      <c r="FT308" s="151"/>
      <c r="FU308" s="151"/>
      <c r="FV308" s="151"/>
      <c r="FW308" s="151"/>
      <c r="FX308" s="151"/>
      <c r="FY308" s="151"/>
      <c r="FZ308" s="151"/>
      <c r="GA308" s="151"/>
      <c r="GB308" s="151"/>
    </row>
    <row r="309" spans="1:184" s="156" customFormat="1" x14ac:dyDescent="0.25">
      <c r="A309" s="274">
        <v>2.1</v>
      </c>
      <c r="B309" s="228" t="s">
        <v>278</v>
      </c>
      <c r="C309" s="223">
        <v>150</v>
      </c>
      <c r="D309" s="224" t="s">
        <v>264</v>
      </c>
      <c r="E309" s="225"/>
      <c r="F309" s="226">
        <f t="shared" si="39"/>
        <v>0</v>
      </c>
      <c r="G309" s="227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  <c r="BI309" s="151"/>
      <c r="BJ309" s="151"/>
      <c r="BK309" s="151"/>
      <c r="BL309" s="151"/>
      <c r="BM309" s="151"/>
      <c r="BN309" s="151"/>
      <c r="BO309" s="151"/>
      <c r="BP309" s="151"/>
      <c r="BQ309" s="151"/>
      <c r="BR309" s="151"/>
      <c r="BS309" s="151"/>
      <c r="BT309" s="151"/>
      <c r="BU309" s="151"/>
      <c r="BV309" s="151"/>
      <c r="BW309" s="151"/>
      <c r="BX309" s="151"/>
      <c r="BY309" s="151"/>
      <c r="BZ309" s="151"/>
      <c r="CA309" s="151"/>
      <c r="CB309" s="151"/>
      <c r="CC309" s="151"/>
      <c r="CD309" s="151"/>
      <c r="CE309" s="151"/>
      <c r="CF309" s="151"/>
      <c r="CG309" s="151"/>
      <c r="CH309" s="151"/>
      <c r="CI309" s="151"/>
      <c r="CJ309" s="151"/>
      <c r="CK309" s="151"/>
      <c r="CL309" s="151"/>
      <c r="CM309" s="151"/>
      <c r="CN309" s="151"/>
      <c r="CO309" s="151"/>
      <c r="CP309" s="151"/>
      <c r="CQ309" s="151"/>
      <c r="CR309" s="151"/>
      <c r="CS309" s="151"/>
      <c r="CT309" s="151"/>
      <c r="CU309" s="151"/>
      <c r="CV309" s="151"/>
      <c r="CW309" s="151"/>
      <c r="CX309" s="151"/>
      <c r="CY309" s="151"/>
      <c r="CZ309" s="151"/>
      <c r="DA309" s="151"/>
      <c r="DB309" s="151"/>
      <c r="DC309" s="151"/>
      <c r="DD309" s="151"/>
      <c r="DE309" s="151"/>
      <c r="DF309" s="151"/>
      <c r="DG309" s="151"/>
      <c r="DH309" s="151"/>
      <c r="DI309" s="151"/>
      <c r="DJ309" s="151"/>
      <c r="DK309" s="151"/>
      <c r="DL309" s="151"/>
      <c r="DM309" s="151"/>
      <c r="DN309" s="151"/>
      <c r="DO309" s="151"/>
      <c r="DP309" s="151"/>
      <c r="DQ309" s="151"/>
      <c r="DR309" s="151"/>
      <c r="DS309" s="151"/>
      <c r="DT309" s="151"/>
      <c r="DU309" s="151"/>
      <c r="DV309" s="151"/>
      <c r="DW309" s="151"/>
      <c r="DX309" s="151"/>
      <c r="DY309" s="151"/>
      <c r="DZ309" s="151"/>
      <c r="EA309" s="151"/>
      <c r="EB309" s="151"/>
      <c r="EC309" s="151"/>
      <c r="ED309" s="151"/>
      <c r="EE309" s="151"/>
      <c r="EF309" s="151"/>
      <c r="EG309" s="151"/>
      <c r="EH309" s="151"/>
      <c r="EI309" s="151"/>
      <c r="EJ309" s="151"/>
      <c r="EK309" s="151"/>
      <c r="EL309" s="151"/>
      <c r="EM309" s="151"/>
      <c r="EN309" s="151"/>
      <c r="EO309" s="151"/>
      <c r="EP309" s="151"/>
      <c r="EQ309" s="151"/>
      <c r="ER309" s="151"/>
      <c r="ES309" s="151"/>
      <c r="ET309" s="151"/>
      <c r="EU309" s="151"/>
      <c r="EV309" s="151"/>
      <c r="EW309" s="151"/>
      <c r="EX309" s="151"/>
      <c r="EY309" s="151"/>
      <c r="EZ309" s="151"/>
      <c r="FA309" s="151"/>
      <c r="FB309" s="151"/>
      <c r="FC309" s="151"/>
      <c r="FD309" s="151"/>
      <c r="FE309" s="151"/>
      <c r="FF309" s="151"/>
      <c r="FG309" s="151"/>
      <c r="FH309" s="151"/>
      <c r="FI309" s="151"/>
      <c r="FJ309" s="151"/>
      <c r="FK309" s="151"/>
      <c r="FL309" s="151"/>
      <c r="FM309" s="151"/>
      <c r="FN309" s="151"/>
      <c r="FO309" s="151"/>
      <c r="FP309" s="151"/>
      <c r="FQ309" s="151"/>
      <c r="FR309" s="151"/>
      <c r="FS309" s="151"/>
      <c r="FT309" s="151"/>
      <c r="FU309" s="151"/>
      <c r="FV309" s="151"/>
      <c r="FW309" s="151"/>
      <c r="FX309" s="151"/>
      <c r="FY309" s="151"/>
      <c r="FZ309" s="151"/>
      <c r="GA309" s="151"/>
      <c r="GB309" s="151"/>
    </row>
    <row r="310" spans="1:184" s="156" customFormat="1" x14ac:dyDescent="0.25">
      <c r="A310" s="274">
        <v>2.2000000000000002</v>
      </c>
      <c r="B310" s="228" t="s">
        <v>279</v>
      </c>
      <c r="C310" s="223">
        <v>75</v>
      </c>
      <c r="D310" s="224" t="s">
        <v>264</v>
      </c>
      <c r="E310" s="225"/>
      <c r="F310" s="226">
        <f t="shared" si="39"/>
        <v>0</v>
      </c>
      <c r="G310" s="227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  <c r="BZ310" s="151"/>
      <c r="CA310" s="151"/>
      <c r="CB310" s="151"/>
      <c r="CC310" s="151"/>
      <c r="CD310" s="151"/>
      <c r="CE310" s="151"/>
      <c r="CF310" s="151"/>
      <c r="CG310" s="151"/>
      <c r="CH310" s="151"/>
      <c r="CI310" s="151"/>
      <c r="CJ310" s="151"/>
      <c r="CK310" s="151"/>
      <c r="CL310" s="151"/>
      <c r="CM310" s="151"/>
      <c r="CN310" s="151"/>
      <c r="CO310" s="151"/>
      <c r="CP310" s="151"/>
      <c r="CQ310" s="151"/>
      <c r="CR310" s="151"/>
      <c r="CS310" s="151"/>
      <c r="CT310" s="151"/>
      <c r="CU310" s="151"/>
      <c r="CV310" s="151"/>
      <c r="CW310" s="151"/>
      <c r="CX310" s="151"/>
      <c r="CY310" s="151"/>
      <c r="CZ310" s="151"/>
      <c r="DA310" s="151"/>
      <c r="DB310" s="151"/>
      <c r="DC310" s="151"/>
      <c r="DD310" s="151"/>
      <c r="DE310" s="151"/>
      <c r="DF310" s="151"/>
      <c r="DG310" s="151"/>
      <c r="DH310" s="151"/>
      <c r="DI310" s="151"/>
      <c r="DJ310" s="151"/>
      <c r="DK310" s="151"/>
      <c r="DL310" s="151"/>
      <c r="DM310" s="151"/>
      <c r="DN310" s="151"/>
      <c r="DO310" s="151"/>
      <c r="DP310" s="151"/>
      <c r="DQ310" s="151"/>
      <c r="DR310" s="151"/>
      <c r="DS310" s="151"/>
      <c r="DT310" s="151"/>
      <c r="DU310" s="151"/>
      <c r="DV310" s="151"/>
      <c r="DW310" s="151"/>
      <c r="DX310" s="151"/>
      <c r="DY310" s="151"/>
      <c r="DZ310" s="151"/>
      <c r="EA310" s="151"/>
      <c r="EB310" s="151"/>
      <c r="EC310" s="151"/>
      <c r="ED310" s="151"/>
      <c r="EE310" s="151"/>
      <c r="EF310" s="151"/>
      <c r="EG310" s="151"/>
      <c r="EH310" s="151"/>
      <c r="EI310" s="151"/>
      <c r="EJ310" s="151"/>
      <c r="EK310" s="151"/>
      <c r="EL310" s="151"/>
      <c r="EM310" s="151"/>
      <c r="EN310" s="151"/>
      <c r="EO310" s="151"/>
      <c r="EP310" s="151"/>
      <c r="EQ310" s="151"/>
      <c r="ER310" s="151"/>
      <c r="ES310" s="151"/>
      <c r="ET310" s="151"/>
      <c r="EU310" s="151"/>
      <c r="EV310" s="151"/>
      <c r="EW310" s="151"/>
      <c r="EX310" s="151"/>
      <c r="EY310" s="151"/>
      <c r="EZ310" s="151"/>
      <c r="FA310" s="151"/>
      <c r="FB310" s="151"/>
      <c r="FC310" s="151"/>
      <c r="FD310" s="151"/>
      <c r="FE310" s="151"/>
      <c r="FF310" s="151"/>
      <c r="FG310" s="151"/>
      <c r="FH310" s="151"/>
      <c r="FI310" s="151"/>
      <c r="FJ310" s="151"/>
      <c r="FK310" s="151"/>
      <c r="FL310" s="151"/>
      <c r="FM310" s="151"/>
      <c r="FN310" s="151"/>
      <c r="FO310" s="151"/>
      <c r="FP310" s="151"/>
      <c r="FQ310" s="151"/>
      <c r="FR310" s="151"/>
      <c r="FS310" s="151"/>
      <c r="FT310" s="151"/>
      <c r="FU310" s="151"/>
      <c r="FV310" s="151"/>
      <c r="FW310" s="151"/>
      <c r="FX310" s="151"/>
      <c r="FY310" s="151"/>
      <c r="FZ310" s="151"/>
      <c r="GA310" s="151"/>
      <c r="GB310" s="151"/>
    </row>
    <row r="311" spans="1:184" s="156" customFormat="1" x14ac:dyDescent="0.25">
      <c r="A311" s="274">
        <v>2.2999999999999998</v>
      </c>
      <c r="B311" s="228" t="s">
        <v>280</v>
      </c>
      <c r="C311" s="223">
        <v>75</v>
      </c>
      <c r="D311" s="224" t="s">
        <v>264</v>
      </c>
      <c r="E311" s="225"/>
      <c r="F311" s="226">
        <f t="shared" si="39"/>
        <v>0</v>
      </c>
      <c r="G311" s="227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  <c r="BM311" s="151"/>
      <c r="BN311" s="151"/>
      <c r="BO311" s="151"/>
      <c r="BP311" s="151"/>
      <c r="BQ311" s="151"/>
      <c r="BR311" s="151"/>
      <c r="BS311" s="151"/>
      <c r="BT311" s="151"/>
      <c r="BU311" s="151"/>
      <c r="BV311" s="151"/>
      <c r="BW311" s="151"/>
      <c r="BX311" s="151"/>
      <c r="BY311" s="151"/>
      <c r="BZ311" s="151"/>
      <c r="CA311" s="151"/>
      <c r="CB311" s="151"/>
      <c r="CC311" s="151"/>
      <c r="CD311" s="151"/>
      <c r="CE311" s="151"/>
      <c r="CF311" s="151"/>
      <c r="CG311" s="151"/>
      <c r="CH311" s="151"/>
      <c r="CI311" s="151"/>
      <c r="CJ311" s="151"/>
      <c r="CK311" s="151"/>
      <c r="CL311" s="151"/>
      <c r="CM311" s="151"/>
      <c r="CN311" s="151"/>
      <c r="CO311" s="151"/>
      <c r="CP311" s="151"/>
      <c r="CQ311" s="151"/>
      <c r="CR311" s="151"/>
      <c r="CS311" s="151"/>
      <c r="CT311" s="151"/>
      <c r="CU311" s="151"/>
      <c r="CV311" s="151"/>
      <c r="CW311" s="151"/>
      <c r="CX311" s="151"/>
      <c r="CY311" s="151"/>
      <c r="CZ311" s="151"/>
      <c r="DA311" s="151"/>
      <c r="DB311" s="151"/>
      <c r="DC311" s="151"/>
      <c r="DD311" s="151"/>
      <c r="DE311" s="151"/>
      <c r="DF311" s="151"/>
      <c r="DG311" s="151"/>
      <c r="DH311" s="151"/>
      <c r="DI311" s="151"/>
      <c r="DJ311" s="151"/>
      <c r="DK311" s="151"/>
      <c r="DL311" s="151"/>
      <c r="DM311" s="151"/>
      <c r="DN311" s="151"/>
      <c r="DO311" s="151"/>
      <c r="DP311" s="151"/>
      <c r="DQ311" s="151"/>
      <c r="DR311" s="151"/>
      <c r="DS311" s="151"/>
      <c r="DT311" s="151"/>
      <c r="DU311" s="151"/>
      <c r="DV311" s="151"/>
      <c r="DW311" s="151"/>
      <c r="DX311" s="151"/>
      <c r="DY311" s="151"/>
      <c r="DZ311" s="151"/>
      <c r="EA311" s="151"/>
      <c r="EB311" s="151"/>
      <c r="EC311" s="151"/>
      <c r="ED311" s="151"/>
      <c r="EE311" s="151"/>
      <c r="EF311" s="151"/>
      <c r="EG311" s="151"/>
      <c r="EH311" s="151"/>
      <c r="EI311" s="151"/>
      <c r="EJ311" s="151"/>
      <c r="EK311" s="151"/>
      <c r="EL311" s="151"/>
      <c r="EM311" s="151"/>
      <c r="EN311" s="151"/>
      <c r="EO311" s="151"/>
      <c r="EP311" s="151"/>
      <c r="EQ311" s="151"/>
      <c r="ER311" s="151"/>
      <c r="ES311" s="151"/>
      <c r="ET311" s="151"/>
      <c r="EU311" s="151"/>
      <c r="EV311" s="151"/>
      <c r="EW311" s="151"/>
      <c r="EX311" s="151"/>
      <c r="EY311" s="151"/>
      <c r="EZ311" s="151"/>
      <c r="FA311" s="151"/>
      <c r="FB311" s="151"/>
      <c r="FC311" s="151"/>
      <c r="FD311" s="151"/>
      <c r="FE311" s="151"/>
      <c r="FF311" s="151"/>
      <c r="FG311" s="151"/>
      <c r="FH311" s="151"/>
      <c r="FI311" s="151"/>
      <c r="FJ311" s="151"/>
      <c r="FK311" s="151"/>
      <c r="FL311" s="151"/>
      <c r="FM311" s="151"/>
      <c r="FN311" s="151"/>
      <c r="FO311" s="151"/>
      <c r="FP311" s="151"/>
      <c r="FQ311" s="151"/>
      <c r="FR311" s="151"/>
      <c r="FS311" s="151"/>
      <c r="FT311" s="151"/>
      <c r="FU311" s="151"/>
      <c r="FV311" s="151"/>
      <c r="FW311" s="151"/>
      <c r="FX311" s="151"/>
      <c r="FY311" s="151"/>
      <c r="FZ311" s="151"/>
      <c r="GA311" s="151"/>
      <c r="GB311" s="151"/>
    </row>
    <row r="312" spans="1:184" s="156" customFormat="1" x14ac:dyDescent="0.25">
      <c r="A312" s="274">
        <v>2.4</v>
      </c>
      <c r="B312" s="228" t="s">
        <v>281</v>
      </c>
      <c r="C312" s="223">
        <v>1</v>
      </c>
      <c r="D312" s="224" t="s">
        <v>0</v>
      </c>
      <c r="E312" s="225"/>
      <c r="F312" s="226">
        <f t="shared" si="39"/>
        <v>0</v>
      </c>
      <c r="G312" s="227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1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1"/>
      <c r="BZ312" s="151"/>
      <c r="CA312" s="151"/>
      <c r="CB312" s="151"/>
      <c r="CC312" s="151"/>
      <c r="CD312" s="151"/>
      <c r="CE312" s="151"/>
      <c r="CF312" s="151"/>
      <c r="CG312" s="151"/>
      <c r="CH312" s="151"/>
      <c r="CI312" s="151"/>
      <c r="CJ312" s="151"/>
      <c r="CK312" s="151"/>
      <c r="CL312" s="151"/>
      <c r="CM312" s="151"/>
      <c r="CN312" s="151"/>
      <c r="CO312" s="151"/>
      <c r="CP312" s="151"/>
      <c r="CQ312" s="151"/>
      <c r="CR312" s="151"/>
      <c r="CS312" s="151"/>
      <c r="CT312" s="151"/>
      <c r="CU312" s="151"/>
      <c r="CV312" s="151"/>
      <c r="CW312" s="151"/>
      <c r="CX312" s="151"/>
      <c r="CY312" s="151"/>
      <c r="CZ312" s="151"/>
      <c r="DA312" s="151"/>
      <c r="DB312" s="151"/>
      <c r="DC312" s="151"/>
      <c r="DD312" s="151"/>
      <c r="DE312" s="151"/>
      <c r="DF312" s="151"/>
      <c r="DG312" s="151"/>
      <c r="DH312" s="151"/>
      <c r="DI312" s="151"/>
      <c r="DJ312" s="151"/>
      <c r="DK312" s="151"/>
      <c r="DL312" s="151"/>
      <c r="DM312" s="151"/>
      <c r="DN312" s="151"/>
      <c r="DO312" s="151"/>
      <c r="DP312" s="151"/>
      <c r="DQ312" s="151"/>
      <c r="DR312" s="151"/>
      <c r="DS312" s="151"/>
      <c r="DT312" s="151"/>
      <c r="DU312" s="151"/>
      <c r="DV312" s="151"/>
      <c r="DW312" s="151"/>
      <c r="DX312" s="151"/>
      <c r="DY312" s="151"/>
      <c r="DZ312" s="151"/>
      <c r="EA312" s="151"/>
      <c r="EB312" s="151"/>
      <c r="EC312" s="151"/>
      <c r="ED312" s="151"/>
      <c r="EE312" s="151"/>
      <c r="EF312" s="151"/>
      <c r="EG312" s="151"/>
      <c r="EH312" s="151"/>
      <c r="EI312" s="151"/>
      <c r="EJ312" s="151"/>
      <c r="EK312" s="151"/>
      <c r="EL312" s="151"/>
      <c r="EM312" s="151"/>
      <c r="EN312" s="151"/>
      <c r="EO312" s="151"/>
      <c r="EP312" s="151"/>
      <c r="EQ312" s="151"/>
      <c r="ER312" s="151"/>
      <c r="ES312" s="151"/>
      <c r="ET312" s="151"/>
      <c r="EU312" s="151"/>
      <c r="EV312" s="151"/>
      <c r="EW312" s="151"/>
      <c r="EX312" s="151"/>
      <c r="EY312" s="151"/>
      <c r="EZ312" s="151"/>
      <c r="FA312" s="151"/>
      <c r="FB312" s="151"/>
      <c r="FC312" s="151"/>
      <c r="FD312" s="151"/>
      <c r="FE312" s="151"/>
      <c r="FF312" s="151"/>
      <c r="FG312" s="151"/>
      <c r="FH312" s="151"/>
      <c r="FI312" s="151"/>
      <c r="FJ312" s="151"/>
      <c r="FK312" s="151"/>
      <c r="FL312" s="151"/>
      <c r="FM312" s="151"/>
      <c r="FN312" s="151"/>
      <c r="FO312" s="151"/>
      <c r="FP312" s="151"/>
      <c r="FQ312" s="151"/>
      <c r="FR312" s="151"/>
      <c r="FS312" s="151"/>
      <c r="FT312" s="151"/>
      <c r="FU312" s="151"/>
      <c r="FV312" s="151"/>
      <c r="FW312" s="151"/>
      <c r="FX312" s="151"/>
      <c r="FY312" s="151"/>
      <c r="FZ312" s="151"/>
      <c r="GA312" s="151"/>
      <c r="GB312" s="151"/>
    </row>
    <row r="313" spans="1:184" s="156" customFormat="1" x14ac:dyDescent="0.25">
      <c r="A313" s="274">
        <v>2.5</v>
      </c>
      <c r="B313" s="228" t="s">
        <v>282</v>
      </c>
      <c r="C313" s="223">
        <v>2</v>
      </c>
      <c r="D313" s="224" t="s">
        <v>0</v>
      </c>
      <c r="E313" s="225"/>
      <c r="F313" s="226">
        <f t="shared" si="39"/>
        <v>0</v>
      </c>
      <c r="G313" s="227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  <c r="BZ313" s="151"/>
      <c r="CA313" s="151"/>
      <c r="CB313" s="151"/>
      <c r="CC313" s="151"/>
      <c r="CD313" s="151"/>
      <c r="CE313" s="151"/>
      <c r="CF313" s="151"/>
      <c r="CG313" s="151"/>
      <c r="CH313" s="151"/>
      <c r="CI313" s="151"/>
      <c r="CJ313" s="151"/>
      <c r="CK313" s="151"/>
      <c r="CL313" s="151"/>
      <c r="CM313" s="151"/>
      <c r="CN313" s="151"/>
      <c r="CO313" s="151"/>
      <c r="CP313" s="151"/>
      <c r="CQ313" s="151"/>
      <c r="CR313" s="151"/>
      <c r="CS313" s="151"/>
      <c r="CT313" s="151"/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1"/>
      <c r="DF313" s="151"/>
      <c r="DG313" s="151"/>
      <c r="DH313" s="151"/>
      <c r="DI313" s="151"/>
      <c r="DJ313" s="151"/>
      <c r="DK313" s="151"/>
      <c r="DL313" s="151"/>
      <c r="DM313" s="151"/>
      <c r="DN313" s="151"/>
      <c r="DO313" s="151"/>
      <c r="DP313" s="151"/>
      <c r="DQ313" s="151"/>
      <c r="DR313" s="151"/>
      <c r="DS313" s="151"/>
      <c r="DT313" s="151"/>
      <c r="DU313" s="151"/>
      <c r="DV313" s="151"/>
      <c r="DW313" s="151"/>
      <c r="DX313" s="151"/>
      <c r="DY313" s="151"/>
      <c r="DZ313" s="151"/>
      <c r="EA313" s="151"/>
      <c r="EB313" s="151"/>
      <c r="EC313" s="151"/>
      <c r="ED313" s="151"/>
      <c r="EE313" s="151"/>
      <c r="EF313" s="151"/>
      <c r="EG313" s="151"/>
      <c r="EH313" s="151"/>
      <c r="EI313" s="151"/>
      <c r="EJ313" s="151"/>
      <c r="EK313" s="151"/>
      <c r="EL313" s="151"/>
      <c r="EM313" s="151"/>
      <c r="EN313" s="151"/>
      <c r="EO313" s="151"/>
      <c r="EP313" s="151"/>
      <c r="EQ313" s="151"/>
      <c r="ER313" s="151"/>
      <c r="ES313" s="151"/>
      <c r="ET313" s="151"/>
      <c r="EU313" s="151"/>
      <c r="EV313" s="151"/>
      <c r="EW313" s="151"/>
      <c r="EX313" s="151"/>
      <c r="EY313" s="151"/>
      <c r="EZ313" s="151"/>
      <c r="FA313" s="151"/>
      <c r="FB313" s="151"/>
      <c r="FC313" s="151"/>
      <c r="FD313" s="151"/>
      <c r="FE313" s="151"/>
      <c r="FF313" s="151"/>
      <c r="FG313" s="151"/>
      <c r="FH313" s="151"/>
      <c r="FI313" s="151"/>
      <c r="FJ313" s="151"/>
      <c r="FK313" s="151"/>
      <c r="FL313" s="151"/>
      <c r="FM313" s="151"/>
      <c r="FN313" s="151"/>
      <c r="FO313" s="151"/>
      <c r="FP313" s="151"/>
      <c r="FQ313" s="151"/>
      <c r="FR313" s="151"/>
      <c r="FS313" s="151"/>
      <c r="FT313" s="151"/>
      <c r="FU313" s="151"/>
      <c r="FV313" s="151"/>
      <c r="FW313" s="151"/>
      <c r="FX313" s="151"/>
      <c r="FY313" s="151"/>
      <c r="FZ313" s="151"/>
      <c r="GA313" s="151"/>
      <c r="GB313" s="151"/>
    </row>
    <row r="314" spans="1:184" s="156" customFormat="1" x14ac:dyDescent="0.25">
      <c r="A314" s="274">
        <v>2.6</v>
      </c>
      <c r="B314" s="228" t="s">
        <v>283</v>
      </c>
      <c r="C314" s="223">
        <v>2</v>
      </c>
      <c r="D314" s="224" t="s">
        <v>0</v>
      </c>
      <c r="E314" s="225"/>
      <c r="F314" s="226">
        <f t="shared" si="39"/>
        <v>0</v>
      </c>
      <c r="G314" s="227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  <c r="BZ314" s="151"/>
      <c r="CA314" s="151"/>
      <c r="CB314" s="151"/>
      <c r="CC314" s="151"/>
      <c r="CD314" s="151"/>
      <c r="CE314" s="151"/>
      <c r="CF314" s="151"/>
      <c r="CG314" s="151"/>
      <c r="CH314" s="151"/>
      <c r="CI314" s="151"/>
      <c r="CJ314" s="151"/>
      <c r="CK314" s="151"/>
      <c r="CL314" s="151"/>
      <c r="CM314" s="151"/>
      <c r="CN314" s="151"/>
      <c r="CO314" s="151"/>
      <c r="CP314" s="151"/>
      <c r="CQ314" s="151"/>
      <c r="CR314" s="151"/>
      <c r="CS314" s="151"/>
      <c r="CT314" s="151"/>
      <c r="CU314" s="151"/>
      <c r="CV314" s="151"/>
      <c r="CW314" s="151"/>
      <c r="CX314" s="151"/>
      <c r="CY314" s="151"/>
      <c r="CZ314" s="151"/>
      <c r="DA314" s="151"/>
      <c r="DB314" s="151"/>
      <c r="DC314" s="151"/>
      <c r="DD314" s="151"/>
      <c r="DE314" s="151"/>
      <c r="DF314" s="151"/>
      <c r="DG314" s="151"/>
      <c r="DH314" s="151"/>
      <c r="DI314" s="151"/>
      <c r="DJ314" s="151"/>
      <c r="DK314" s="151"/>
      <c r="DL314" s="151"/>
      <c r="DM314" s="151"/>
      <c r="DN314" s="151"/>
      <c r="DO314" s="151"/>
      <c r="DP314" s="151"/>
      <c r="DQ314" s="151"/>
      <c r="DR314" s="151"/>
      <c r="DS314" s="151"/>
      <c r="DT314" s="151"/>
      <c r="DU314" s="151"/>
      <c r="DV314" s="151"/>
      <c r="DW314" s="151"/>
      <c r="DX314" s="151"/>
      <c r="DY314" s="151"/>
      <c r="DZ314" s="151"/>
      <c r="EA314" s="151"/>
      <c r="EB314" s="151"/>
      <c r="EC314" s="151"/>
      <c r="ED314" s="151"/>
      <c r="EE314" s="151"/>
      <c r="EF314" s="151"/>
      <c r="EG314" s="151"/>
      <c r="EH314" s="151"/>
      <c r="EI314" s="151"/>
      <c r="EJ314" s="151"/>
      <c r="EK314" s="151"/>
      <c r="EL314" s="151"/>
      <c r="EM314" s="151"/>
      <c r="EN314" s="151"/>
      <c r="EO314" s="151"/>
      <c r="EP314" s="151"/>
      <c r="EQ314" s="151"/>
      <c r="ER314" s="151"/>
      <c r="ES314" s="151"/>
      <c r="ET314" s="151"/>
      <c r="EU314" s="151"/>
      <c r="EV314" s="151"/>
      <c r="EW314" s="151"/>
      <c r="EX314" s="151"/>
      <c r="EY314" s="151"/>
      <c r="EZ314" s="151"/>
      <c r="FA314" s="151"/>
      <c r="FB314" s="151"/>
      <c r="FC314" s="151"/>
      <c r="FD314" s="151"/>
      <c r="FE314" s="151"/>
      <c r="FF314" s="151"/>
      <c r="FG314" s="151"/>
      <c r="FH314" s="151"/>
      <c r="FI314" s="151"/>
      <c r="FJ314" s="151"/>
      <c r="FK314" s="151"/>
      <c r="FL314" s="151"/>
      <c r="FM314" s="151"/>
      <c r="FN314" s="151"/>
      <c r="FO314" s="151"/>
      <c r="FP314" s="151"/>
      <c r="FQ314" s="151"/>
      <c r="FR314" s="151"/>
      <c r="FS314" s="151"/>
      <c r="FT314" s="151"/>
      <c r="FU314" s="151"/>
      <c r="FV314" s="151"/>
      <c r="FW314" s="151"/>
      <c r="FX314" s="151"/>
      <c r="FY314" s="151"/>
      <c r="FZ314" s="151"/>
      <c r="GA314" s="151"/>
      <c r="GB314" s="151"/>
    </row>
    <row r="315" spans="1:184" s="156" customFormat="1" x14ac:dyDescent="0.25">
      <c r="A315" s="274">
        <v>2.7</v>
      </c>
      <c r="B315" s="228" t="s">
        <v>284</v>
      </c>
      <c r="C315" s="223">
        <v>1</v>
      </c>
      <c r="D315" s="224" t="s">
        <v>0</v>
      </c>
      <c r="E315" s="225"/>
      <c r="F315" s="226">
        <f t="shared" si="39"/>
        <v>0</v>
      </c>
      <c r="G315" s="227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  <c r="BZ315" s="151"/>
      <c r="CA315" s="151"/>
      <c r="CB315" s="151"/>
      <c r="CC315" s="151"/>
      <c r="CD315" s="151"/>
      <c r="CE315" s="151"/>
      <c r="CF315" s="151"/>
      <c r="CG315" s="151"/>
      <c r="CH315" s="151"/>
      <c r="CI315" s="151"/>
      <c r="CJ315" s="151"/>
      <c r="CK315" s="151"/>
      <c r="CL315" s="151"/>
      <c r="CM315" s="151"/>
      <c r="CN315" s="151"/>
      <c r="CO315" s="151"/>
      <c r="CP315" s="151"/>
      <c r="CQ315" s="151"/>
      <c r="CR315" s="151"/>
      <c r="CS315" s="151"/>
      <c r="CT315" s="151"/>
      <c r="CU315" s="151"/>
      <c r="CV315" s="151"/>
      <c r="CW315" s="151"/>
      <c r="CX315" s="151"/>
      <c r="CY315" s="151"/>
      <c r="CZ315" s="151"/>
      <c r="DA315" s="151"/>
      <c r="DB315" s="151"/>
      <c r="DC315" s="151"/>
      <c r="DD315" s="151"/>
      <c r="DE315" s="151"/>
      <c r="DF315" s="151"/>
      <c r="DG315" s="151"/>
      <c r="DH315" s="151"/>
      <c r="DI315" s="151"/>
      <c r="DJ315" s="151"/>
      <c r="DK315" s="151"/>
      <c r="DL315" s="151"/>
      <c r="DM315" s="151"/>
      <c r="DN315" s="151"/>
      <c r="DO315" s="151"/>
      <c r="DP315" s="151"/>
      <c r="DQ315" s="151"/>
      <c r="DR315" s="151"/>
      <c r="DS315" s="151"/>
      <c r="DT315" s="151"/>
      <c r="DU315" s="151"/>
      <c r="DV315" s="151"/>
      <c r="DW315" s="151"/>
      <c r="DX315" s="151"/>
      <c r="DY315" s="151"/>
      <c r="DZ315" s="151"/>
      <c r="EA315" s="151"/>
      <c r="EB315" s="151"/>
      <c r="EC315" s="151"/>
      <c r="ED315" s="151"/>
      <c r="EE315" s="151"/>
      <c r="EF315" s="151"/>
      <c r="EG315" s="151"/>
      <c r="EH315" s="151"/>
      <c r="EI315" s="151"/>
      <c r="EJ315" s="151"/>
      <c r="EK315" s="151"/>
      <c r="EL315" s="151"/>
      <c r="EM315" s="151"/>
      <c r="EN315" s="151"/>
      <c r="EO315" s="151"/>
      <c r="EP315" s="151"/>
      <c r="EQ315" s="151"/>
      <c r="ER315" s="151"/>
      <c r="ES315" s="151"/>
      <c r="ET315" s="151"/>
      <c r="EU315" s="151"/>
      <c r="EV315" s="151"/>
      <c r="EW315" s="151"/>
      <c r="EX315" s="151"/>
      <c r="EY315" s="151"/>
      <c r="EZ315" s="151"/>
      <c r="FA315" s="151"/>
      <c r="FB315" s="151"/>
      <c r="FC315" s="151"/>
      <c r="FD315" s="151"/>
      <c r="FE315" s="151"/>
      <c r="FF315" s="151"/>
      <c r="FG315" s="151"/>
      <c r="FH315" s="151"/>
      <c r="FI315" s="151"/>
      <c r="FJ315" s="151"/>
      <c r="FK315" s="151"/>
      <c r="FL315" s="151"/>
      <c r="FM315" s="151"/>
      <c r="FN315" s="151"/>
      <c r="FO315" s="151"/>
      <c r="FP315" s="151"/>
      <c r="FQ315" s="151"/>
      <c r="FR315" s="151"/>
      <c r="FS315" s="151"/>
      <c r="FT315" s="151"/>
      <c r="FU315" s="151"/>
      <c r="FV315" s="151"/>
      <c r="FW315" s="151"/>
      <c r="FX315" s="151"/>
      <c r="FY315" s="151"/>
      <c r="FZ315" s="151"/>
      <c r="GA315" s="151"/>
      <c r="GB315" s="151"/>
    </row>
    <row r="316" spans="1:184" s="156" customFormat="1" x14ac:dyDescent="0.25">
      <c r="A316" s="274">
        <v>2.8</v>
      </c>
      <c r="B316" s="228" t="s">
        <v>285</v>
      </c>
      <c r="C316" s="223">
        <v>2</v>
      </c>
      <c r="D316" s="224" t="s">
        <v>0</v>
      </c>
      <c r="E316" s="225"/>
      <c r="F316" s="226">
        <f t="shared" si="39"/>
        <v>0</v>
      </c>
      <c r="G316" s="227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  <c r="BZ316" s="151"/>
      <c r="CA316" s="151"/>
      <c r="CB316" s="151"/>
      <c r="CC316" s="151"/>
      <c r="CD316" s="151"/>
      <c r="CE316" s="151"/>
      <c r="CF316" s="151"/>
      <c r="CG316" s="151"/>
      <c r="CH316" s="151"/>
      <c r="CI316" s="151"/>
      <c r="CJ316" s="151"/>
      <c r="CK316" s="151"/>
      <c r="CL316" s="151"/>
      <c r="CM316" s="151"/>
      <c r="CN316" s="151"/>
      <c r="CO316" s="151"/>
      <c r="CP316" s="151"/>
      <c r="CQ316" s="151"/>
      <c r="CR316" s="151"/>
      <c r="CS316" s="151"/>
      <c r="CT316" s="151"/>
      <c r="CU316" s="151"/>
      <c r="CV316" s="151"/>
      <c r="CW316" s="151"/>
      <c r="CX316" s="151"/>
      <c r="CY316" s="151"/>
      <c r="CZ316" s="151"/>
      <c r="DA316" s="151"/>
      <c r="DB316" s="151"/>
      <c r="DC316" s="151"/>
      <c r="DD316" s="151"/>
      <c r="DE316" s="151"/>
      <c r="DF316" s="151"/>
      <c r="DG316" s="151"/>
      <c r="DH316" s="151"/>
      <c r="DI316" s="151"/>
      <c r="DJ316" s="151"/>
      <c r="DK316" s="151"/>
      <c r="DL316" s="151"/>
      <c r="DM316" s="151"/>
      <c r="DN316" s="151"/>
      <c r="DO316" s="151"/>
      <c r="DP316" s="151"/>
      <c r="DQ316" s="151"/>
      <c r="DR316" s="151"/>
      <c r="DS316" s="151"/>
      <c r="DT316" s="151"/>
      <c r="DU316" s="151"/>
      <c r="DV316" s="151"/>
      <c r="DW316" s="151"/>
      <c r="DX316" s="151"/>
      <c r="DY316" s="151"/>
      <c r="DZ316" s="151"/>
      <c r="EA316" s="151"/>
      <c r="EB316" s="151"/>
      <c r="EC316" s="151"/>
      <c r="ED316" s="151"/>
      <c r="EE316" s="151"/>
      <c r="EF316" s="151"/>
      <c r="EG316" s="151"/>
      <c r="EH316" s="151"/>
      <c r="EI316" s="151"/>
      <c r="EJ316" s="151"/>
      <c r="EK316" s="151"/>
      <c r="EL316" s="151"/>
      <c r="EM316" s="151"/>
      <c r="EN316" s="151"/>
      <c r="EO316" s="151"/>
      <c r="EP316" s="151"/>
      <c r="EQ316" s="151"/>
      <c r="ER316" s="151"/>
      <c r="ES316" s="151"/>
      <c r="ET316" s="151"/>
      <c r="EU316" s="151"/>
      <c r="EV316" s="151"/>
      <c r="EW316" s="151"/>
      <c r="EX316" s="151"/>
      <c r="EY316" s="151"/>
      <c r="EZ316" s="151"/>
      <c r="FA316" s="151"/>
      <c r="FB316" s="151"/>
      <c r="FC316" s="151"/>
      <c r="FD316" s="151"/>
      <c r="FE316" s="151"/>
      <c r="FF316" s="151"/>
      <c r="FG316" s="151"/>
      <c r="FH316" s="151"/>
      <c r="FI316" s="151"/>
      <c r="FJ316" s="151"/>
      <c r="FK316" s="151"/>
      <c r="FL316" s="151"/>
      <c r="FM316" s="151"/>
      <c r="FN316" s="151"/>
      <c r="FO316" s="151"/>
      <c r="FP316" s="151"/>
      <c r="FQ316" s="151"/>
      <c r="FR316" s="151"/>
      <c r="FS316" s="151"/>
      <c r="FT316" s="151"/>
      <c r="FU316" s="151"/>
      <c r="FV316" s="151"/>
      <c r="FW316" s="151"/>
      <c r="FX316" s="151"/>
      <c r="FY316" s="151"/>
      <c r="FZ316" s="151"/>
      <c r="GA316" s="151"/>
      <c r="GB316" s="151"/>
    </row>
    <row r="317" spans="1:184" s="156" customFormat="1" x14ac:dyDescent="0.25">
      <c r="A317" s="274">
        <v>2.9</v>
      </c>
      <c r="B317" s="228" t="s">
        <v>286</v>
      </c>
      <c r="C317" s="223">
        <v>1</v>
      </c>
      <c r="D317" s="224" t="s">
        <v>0</v>
      </c>
      <c r="E317" s="225"/>
      <c r="F317" s="226">
        <f t="shared" si="39"/>
        <v>0</v>
      </c>
      <c r="G317" s="227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  <c r="BZ317" s="151"/>
      <c r="CA317" s="151"/>
      <c r="CB317" s="151"/>
      <c r="CC317" s="151"/>
      <c r="CD317" s="151"/>
      <c r="CE317" s="151"/>
      <c r="CF317" s="151"/>
      <c r="CG317" s="151"/>
      <c r="CH317" s="151"/>
      <c r="CI317" s="151"/>
      <c r="CJ317" s="151"/>
      <c r="CK317" s="151"/>
      <c r="CL317" s="151"/>
      <c r="CM317" s="151"/>
      <c r="CN317" s="151"/>
      <c r="CO317" s="151"/>
      <c r="CP317" s="151"/>
      <c r="CQ317" s="151"/>
      <c r="CR317" s="151"/>
      <c r="CS317" s="151"/>
      <c r="CT317" s="151"/>
      <c r="CU317" s="151"/>
      <c r="CV317" s="151"/>
      <c r="CW317" s="151"/>
      <c r="CX317" s="151"/>
      <c r="CY317" s="151"/>
      <c r="CZ317" s="151"/>
      <c r="DA317" s="151"/>
      <c r="DB317" s="151"/>
      <c r="DC317" s="151"/>
      <c r="DD317" s="151"/>
      <c r="DE317" s="151"/>
      <c r="DF317" s="151"/>
      <c r="DG317" s="151"/>
      <c r="DH317" s="151"/>
      <c r="DI317" s="151"/>
      <c r="DJ317" s="151"/>
      <c r="DK317" s="151"/>
      <c r="DL317" s="151"/>
      <c r="DM317" s="151"/>
      <c r="DN317" s="151"/>
      <c r="DO317" s="151"/>
      <c r="DP317" s="151"/>
      <c r="DQ317" s="151"/>
      <c r="DR317" s="151"/>
      <c r="DS317" s="151"/>
      <c r="DT317" s="151"/>
      <c r="DU317" s="151"/>
      <c r="DV317" s="151"/>
      <c r="DW317" s="151"/>
      <c r="DX317" s="151"/>
      <c r="DY317" s="151"/>
      <c r="DZ317" s="151"/>
      <c r="EA317" s="151"/>
      <c r="EB317" s="151"/>
      <c r="EC317" s="151"/>
      <c r="ED317" s="151"/>
      <c r="EE317" s="151"/>
      <c r="EF317" s="151"/>
      <c r="EG317" s="151"/>
      <c r="EH317" s="151"/>
      <c r="EI317" s="151"/>
      <c r="EJ317" s="151"/>
      <c r="EK317" s="151"/>
      <c r="EL317" s="151"/>
      <c r="EM317" s="151"/>
      <c r="EN317" s="151"/>
      <c r="EO317" s="151"/>
      <c r="EP317" s="151"/>
      <c r="EQ317" s="151"/>
      <c r="ER317" s="151"/>
      <c r="ES317" s="151"/>
      <c r="ET317" s="151"/>
      <c r="EU317" s="151"/>
      <c r="EV317" s="151"/>
      <c r="EW317" s="151"/>
      <c r="EX317" s="151"/>
      <c r="EY317" s="151"/>
      <c r="EZ317" s="151"/>
      <c r="FA317" s="151"/>
      <c r="FB317" s="151"/>
      <c r="FC317" s="151"/>
      <c r="FD317" s="151"/>
      <c r="FE317" s="151"/>
      <c r="FF317" s="151"/>
      <c r="FG317" s="151"/>
      <c r="FH317" s="151"/>
      <c r="FI317" s="151"/>
      <c r="FJ317" s="151"/>
      <c r="FK317" s="151"/>
      <c r="FL317" s="151"/>
      <c r="FM317" s="151"/>
      <c r="FN317" s="151"/>
      <c r="FO317" s="151"/>
      <c r="FP317" s="151"/>
      <c r="FQ317" s="151"/>
      <c r="FR317" s="151"/>
      <c r="FS317" s="151"/>
      <c r="FT317" s="151"/>
      <c r="FU317" s="151"/>
      <c r="FV317" s="151"/>
      <c r="FW317" s="151"/>
      <c r="FX317" s="151"/>
      <c r="FY317" s="151"/>
      <c r="FZ317" s="151"/>
      <c r="GA317" s="151"/>
      <c r="GB317" s="151"/>
    </row>
    <row r="318" spans="1:184" s="156" customFormat="1" x14ac:dyDescent="0.25">
      <c r="A318" s="275">
        <v>2.1</v>
      </c>
      <c r="B318" s="228" t="s">
        <v>287</v>
      </c>
      <c r="C318" s="223">
        <v>1</v>
      </c>
      <c r="D318" s="224" t="s">
        <v>0</v>
      </c>
      <c r="E318" s="225"/>
      <c r="F318" s="226">
        <f t="shared" si="39"/>
        <v>0</v>
      </c>
      <c r="G318" s="227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  <c r="BZ318" s="151"/>
      <c r="CA318" s="151"/>
      <c r="CB318" s="151"/>
      <c r="CC318" s="151"/>
      <c r="CD318" s="151"/>
      <c r="CE318" s="151"/>
      <c r="CF318" s="151"/>
      <c r="CG318" s="151"/>
      <c r="CH318" s="151"/>
      <c r="CI318" s="151"/>
      <c r="CJ318" s="151"/>
      <c r="CK318" s="151"/>
      <c r="CL318" s="151"/>
      <c r="CM318" s="151"/>
      <c r="CN318" s="151"/>
      <c r="CO318" s="151"/>
      <c r="CP318" s="151"/>
      <c r="CQ318" s="151"/>
      <c r="CR318" s="151"/>
      <c r="CS318" s="151"/>
      <c r="CT318" s="151"/>
      <c r="CU318" s="151"/>
      <c r="CV318" s="151"/>
      <c r="CW318" s="151"/>
      <c r="CX318" s="151"/>
      <c r="CY318" s="151"/>
      <c r="CZ318" s="151"/>
      <c r="DA318" s="151"/>
      <c r="DB318" s="151"/>
      <c r="DC318" s="151"/>
      <c r="DD318" s="151"/>
      <c r="DE318" s="151"/>
      <c r="DF318" s="151"/>
      <c r="DG318" s="151"/>
      <c r="DH318" s="151"/>
      <c r="DI318" s="151"/>
      <c r="DJ318" s="151"/>
      <c r="DK318" s="151"/>
      <c r="DL318" s="151"/>
      <c r="DM318" s="151"/>
      <c r="DN318" s="151"/>
      <c r="DO318" s="151"/>
      <c r="DP318" s="151"/>
      <c r="DQ318" s="151"/>
      <c r="DR318" s="151"/>
      <c r="DS318" s="151"/>
      <c r="DT318" s="151"/>
      <c r="DU318" s="151"/>
      <c r="DV318" s="151"/>
      <c r="DW318" s="151"/>
      <c r="DX318" s="151"/>
      <c r="DY318" s="151"/>
      <c r="DZ318" s="151"/>
      <c r="EA318" s="151"/>
      <c r="EB318" s="151"/>
      <c r="EC318" s="151"/>
      <c r="ED318" s="151"/>
      <c r="EE318" s="151"/>
      <c r="EF318" s="151"/>
      <c r="EG318" s="151"/>
      <c r="EH318" s="151"/>
      <c r="EI318" s="151"/>
      <c r="EJ318" s="151"/>
      <c r="EK318" s="151"/>
      <c r="EL318" s="151"/>
      <c r="EM318" s="151"/>
      <c r="EN318" s="151"/>
      <c r="EO318" s="151"/>
      <c r="EP318" s="151"/>
      <c r="EQ318" s="151"/>
      <c r="ER318" s="151"/>
      <c r="ES318" s="151"/>
      <c r="ET318" s="151"/>
      <c r="EU318" s="151"/>
      <c r="EV318" s="151"/>
      <c r="EW318" s="151"/>
      <c r="EX318" s="151"/>
      <c r="EY318" s="151"/>
      <c r="EZ318" s="151"/>
      <c r="FA318" s="151"/>
      <c r="FB318" s="151"/>
      <c r="FC318" s="151"/>
      <c r="FD318" s="151"/>
      <c r="FE318" s="151"/>
      <c r="FF318" s="151"/>
      <c r="FG318" s="151"/>
      <c r="FH318" s="151"/>
      <c r="FI318" s="151"/>
      <c r="FJ318" s="151"/>
      <c r="FK318" s="151"/>
      <c r="FL318" s="151"/>
      <c r="FM318" s="151"/>
      <c r="FN318" s="151"/>
      <c r="FO318" s="151"/>
      <c r="FP318" s="151"/>
      <c r="FQ318" s="151"/>
      <c r="FR318" s="151"/>
      <c r="FS318" s="151"/>
      <c r="FT318" s="151"/>
      <c r="FU318" s="151"/>
      <c r="FV318" s="151"/>
      <c r="FW318" s="151"/>
      <c r="FX318" s="151"/>
      <c r="FY318" s="151"/>
      <c r="FZ318" s="151"/>
      <c r="GA318" s="151"/>
      <c r="GB318" s="151"/>
    </row>
    <row r="319" spans="1:184" s="156" customFormat="1" ht="36" x14ac:dyDescent="0.25">
      <c r="A319" s="274">
        <v>2.11</v>
      </c>
      <c r="B319" s="228" t="s">
        <v>288</v>
      </c>
      <c r="C319" s="223">
        <v>1</v>
      </c>
      <c r="D319" s="224" t="s">
        <v>0</v>
      </c>
      <c r="E319" s="225"/>
      <c r="F319" s="226">
        <f t="shared" si="39"/>
        <v>0</v>
      </c>
      <c r="G319" s="227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  <c r="BI319" s="151"/>
      <c r="BJ319" s="151"/>
      <c r="BK319" s="151"/>
      <c r="BL319" s="151"/>
      <c r="BM319" s="151"/>
      <c r="BN319" s="151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  <c r="BZ319" s="151"/>
      <c r="CA319" s="151"/>
      <c r="CB319" s="151"/>
      <c r="CC319" s="151"/>
      <c r="CD319" s="151"/>
      <c r="CE319" s="151"/>
      <c r="CF319" s="151"/>
      <c r="CG319" s="151"/>
      <c r="CH319" s="151"/>
      <c r="CI319" s="151"/>
      <c r="CJ319" s="151"/>
      <c r="CK319" s="151"/>
      <c r="CL319" s="151"/>
      <c r="CM319" s="151"/>
      <c r="CN319" s="151"/>
      <c r="CO319" s="151"/>
      <c r="CP319" s="151"/>
      <c r="CQ319" s="151"/>
      <c r="CR319" s="151"/>
      <c r="CS319" s="151"/>
      <c r="CT319" s="151"/>
      <c r="CU319" s="151"/>
      <c r="CV319" s="151"/>
      <c r="CW319" s="151"/>
      <c r="CX319" s="151"/>
      <c r="CY319" s="151"/>
      <c r="CZ319" s="151"/>
      <c r="DA319" s="151"/>
      <c r="DB319" s="151"/>
      <c r="DC319" s="151"/>
      <c r="DD319" s="151"/>
      <c r="DE319" s="151"/>
      <c r="DF319" s="151"/>
      <c r="DG319" s="151"/>
      <c r="DH319" s="151"/>
      <c r="DI319" s="151"/>
      <c r="DJ319" s="151"/>
      <c r="DK319" s="151"/>
      <c r="DL319" s="151"/>
      <c r="DM319" s="151"/>
      <c r="DN319" s="151"/>
      <c r="DO319" s="151"/>
      <c r="DP319" s="151"/>
      <c r="DQ319" s="151"/>
      <c r="DR319" s="151"/>
      <c r="DS319" s="151"/>
      <c r="DT319" s="151"/>
      <c r="DU319" s="151"/>
      <c r="DV319" s="151"/>
      <c r="DW319" s="151"/>
      <c r="DX319" s="151"/>
      <c r="DY319" s="151"/>
      <c r="DZ319" s="151"/>
      <c r="EA319" s="151"/>
      <c r="EB319" s="151"/>
      <c r="EC319" s="151"/>
      <c r="ED319" s="151"/>
      <c r="EE319" s="151"/>
      <c r="EF319" s="151"/>
      <c r="EG319" s="151"/>
      <c r="EH319" s="151"/>
      <c r="EI319" s="151"/>
      <c r="EJ319" s="151"/>
      <c r="EK319" s="151"/>
      <c r="EL319" s="151"/>
      <c r="EM319" s="151"/>
      <c r="EN319" s="151"/>
      <c r="EO319" s="151"/>
      <c r="EP319" s="151"/>
      <c r="EQ319" s="151"/>
      <c r="ER319" s="151"/>
      <c r="ES319" s="151"/>
      <c r="ET319" s="151"/>
      <c r="EU319" s="151"/>
      <c r="EV319" s="151"/>
      <c r="EW319" s="151"/>
      <c r="EX319" s="151"/>
      <c r="EY319" s="151"/>
      <c r="EZ319" s="151"/>
      <c r="FA319" s="151"/>
      <c r="FB319" s="151"/>
      <c r="FC319" s="151"/>
      <c r="FD319" s="151"/>
      <c r="FE319" s="151"/>
      <c r="FF319" s="151"/>
      <c r="FG319" s="151"/>
      <c r="FH319" s="151"/>
      <c r="FI319" s="151"/>
      <c r="FJ319" s="151"/>
      <c r="FK319" s="151"/>
      <c r="FL319" s="151"/>
      <c r="FM319" s="151"/>
      <c r="FN319" s="151"/>
      <c r="FO319" s="151"/>
      <c r="FP319" s="151"/>
      <c r="FQ319" s="151"/>
      <c r="FR319" s="151"/>
      <c r="FS319" s="151"/>
      <c r="FT319" s="151"/>
      <c r="FU319" s="151"/>
      <c r="FV319" s="151"/>
      <c r="FW319" s="151"/>
      <c r="FX319" s="151"/>
      <c r="FY319" s="151"/>
      <c r="FZ319" s="151"/>
      <c r="GA319" s="151"/>
      <c r="GB319" s="151"/>
    </row>
    <row r="320" spans="1:184" s="156" customFormat="1" ht="36" x14ac:dyDescent="0.25">
      <c r="A320" s="274">
        <v>2.12</v>
      </c>
      <c r="B320" s="228" t="s">
        <v>289</v>
      </c>
      <c r="C320" s="223">
        <v>1</v>
      </c>
      <c r="D320" s="224" t="s">
        <v>0</v>
      </c>
      <c r="E320" s="225"/>
      <c r="F320" s="226">
        <f t="shared" si="39"/>
        <v>0</v>
      </c>
      <c r="G320" s="227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  <c r="BM320" s="151"/>
      <c r="BN320" s="151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  <c r="BZ320" s="151"/>
      <c r="CA320" s="151"/>
      <c r="CB320" s="151"/>
      <c r="CC320" s="151"/>
      <c r="CD320" s="151"/>
      <c r="CE320" s="151"/>
      <c r="CF320" s="151"/>
      <c r="CG320" s="151"/>
      <c r="CH320" s="151"/>
      <c r="CI320" s="151"/>
      <c r="CJ320" s="151"/>
      <c r="CK320" s="151"/>
      <c r="CL320" s="151"/>
      <c r="CM320" s="151"/>
      <c r="CN320" s="151"/>
      <c r="CO320" s="151"/>
      <c r="CP320" s="151"/>
      <c r="CQ320" s="151"/>
      <c r="CR320" s="151"/>
      <c r="CS320" s="151"/>
      <c r="CT320" s="151"/>
      <c r="CU320" s="151"/>
      <c r="CV320" s="151"/>
      <c r="CW320" s="151"/>
      <c r="CX320" s="151"/>
      <c r="CY320" s="151"/>
      <c r="CZ320" s="151"/>
      <c r="DA320" s="151"/>
      <c r="DB320" s="151"/>
      <c r="DC320" s="151"/>
      <c r="DD320" s="151"/>
      <c r="DE320" s="151"/>
      <c r="DF320" s="151"/>
      <c r="DG320" s="151"/>
      <c r="DH320" s="151"/>
      <c r="DI320" s="151"/>
      <c r="DJ320" s="151"/>
      <c r="DK320" s="151"/>
      <c r="DL320" s="151"/>
      <c r="DM320" s="151"/>
      <c r="DN320" s="151"/>
      <c r="DO320" s="151"/>
      <c r="DP320" s="151"/>
      <c r="DQ320" s="151"/>
      <c r="DR320" s="151"/>
      <c r="DS320" s="151"/>
      <c r="DT320" s="151"/>
      <c r="DU320" s="151"/>
      <c r="DV320" s="151"/>
      <c r="DW320" s="151"/>
      <c r="DX320" s="151"/>
      <c r="DY320" s="151"/>
      <c r="DZ320" s="151"/>
      <c r="EA320" s="151"/>
      <c r="EB320" s="151"/>
      <c r="EC320" s="151"/>
      <c r="ED320" s="151"/>
      <c r="EE320" s="151"/>
      <c r="EF320" s="151"/>
      <c r="EG320" s="151"/>
      <c r="EH320" s="151"/>
      <c r="EI320" s="151"/>
      <c r="EJ320" s="151"/>
      <c r="EK320" s="151"/>
      <c r="EL320" s="151"/>
      <c r="EM320" s="151"/>
      <c r="EN320" s="151"/>
      <c r="EO320" s="151"/>
      <c r="EP320" s="151"/>
      <c r="EQ320" s="151"/>
      <c r="ER320" s="151"/>
      <c r="ES320" s="151"/>
      <c r="ET320" s="151"/>
      <c r="EU320" s="151"/>
      <c r="EV320" s="151"/>
      <c r="EW320" s="151"/>
      <c r="EX320" s="151"/>
      <c r="EY320" s="151"/>
      <c r="EZ320" s="151"/>
      <c r="FA320" s="151"/>
      <c r="FB320" s="151"/>
      <c r="FC320" s="151"/>
      <c r="FD320" s="151"/>
      <c r="FE320" s="151"/>
      <c r="FF320" s="151"/>
      <c r="FG320" s="151"/>
      <c r="FH320" s="151"/>
      <c r="FI320" s="151"/>
      <c r="FJ320" s="151"/>
      <c r="FK320" s="151"/>
      <c r="FL320" s="151"/>
      <c r="FM320" s="151"/>
      <c r="FN320" s="151"/>
      <c r="FO320" s="151"/>
      <c r="FP320" s="151"/>
      <c r="FQ320" s="151"/>
      <c r="FR320" s="151"/>
      <c r="FS320" s="151"/>
      <c r="FT320" s="151"/>
      <c r="FU320" s="151"/>
      <c r="FV320" s="151"/>
      <c r="FW320" s="151"/>
      <c r="FX320" s="151"/>
      <c r="FY320" s="151"/>
      <c r="FZ320" s="151"/>
      <c r="GA320" s="151"/>
      <c r="GB320" s="151"/>
    </row>
    <row r="321" spans="1:184" s="156" customFormat="1" ht="36" x14ac:dyDescent="0.25">
      <c r="A321" s="274">
        <v>2.13</v>
      </c>
      <c r="B321" s="228" t="s">
        <v>290</v>
      </c>
      <c r="C321" s="223">
        <v>4</v>
      </c>
      <c r="D321" s="224" t="s">
        <v>0</v>
      </c>
      <c r="E321" s="225"/>
      <c r="F321" s="226">
        <f t="shared" si="39"/>
        <v>0</v>
      </c>
      <c r="G321" s="227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  <c r="BM321" s="151"/>
      <c r="BN321" s="151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  <c r="BZ321" s="151"/>
      <c r="CA321" s="151"/>
      <c r="CB321" s="151"/>
      <c r="CC321" s="151"/>
      <c r="CD321" s="151"/>
      <c r="CE321" s="151"/>
      <c r="CF321" s="151"/>
      <c r="CG321" s="151"/>
      <c r="CH321" s="151"/>
      <c r="CI321" s="151"/>
      <c r="CJ321" s="151"/>
      <c r="CK321" s="151"/>
      <c r="CL321" s="151"/>
      <c r="CM321" s="151"/>
      <c r="CN321" s="151"/>
      <c r="CO321" s="151"/>
      <c r="CP321" s="151"/>
      <c r="CQ321" s="151"/>
      <c r="CR321" s="151"/>
      <c r="CS321" s="151"/>
      <c r="CT321" s="151"/>
      <c r="CU321" s="151"/>
      <c r="CV321" s="151"/>
      <c r="CW321" s="151"/>
      <c r="CX321" s="151"/>
      <c r="CY321" s="151"/>
      <c r="CZ321" s="151"/>
      <c r="DA321" s="151"/>
      <c r="DB321" s="151"/>
      <c r="DC321" s="151"/>
      <c r="DD321" s="151"/>
      <c r="DE321" s="151"/>
      <c r="DF321" s="151"/>
      <c r="DG321" s="151"/>
      <c r="DH321" s="151"/>
      <c r="DI321" s="151"/>
      <c r="DJ321" s="151"/>
      <c r="DK321" s="151"/>
      <c r="DL321" s="151"/>
      <c r="DM321" s="151"/>
      <c r="DN321" s="151"/>
      <c r="DO321" s="151"/>
      <c r="DP321" s="151"/>
      <c r="DQ321" s="151"/>
      <c r="DR321" s="151"/>
      <c r="DS321" s="151"/>
      <c r="DT321" s="151"/>
      <c r="DU321" s="151"/>
      <c r="DV321" s="151"/>
      <c r="DW321" s="151"/>
      <c r="DX321" s="151"/>
      <c r="DY321" s="151"/>
      <c r="DZ321" s="151"/>
      <c r="EA321" s="151"/>
      <c r="EB321" s="151"/>
      <c r="EC321" s="151"/>
      <c r="ED321" s="151"/>
      <c r="EE321" s="151"/>
      <c r="EF321" s="151"/>
      <c r="EG321" s="151"/>
      <c r="EH321" s="151"/>
      <c r="EI321" s="151"/>
      <c r="EJ321" s="151"/>
      <c r="EK321" s="151"/>
      <c r="EL321" s="151"/>
      <c r="EM321" s="151"/>
      <c r="EN321" s="151"/>
      <c r="EO321" s="151"/>
      <c r="EP321" s="151"/>
      <c r="EQ321" s="151"/>
      <c r="ER321" s="151"/>
      <c r="ES321" s="151"/>
      <c r="ET321" s="151"/>
      <c r="EU321" s="151"/>
      <c r="EV321" s="151"/>
      <c r="EW321" s="151"/>
      <c r="EX321" s="151"/>
      <c r="EY321" s="151"/>
      <c r="EZ321" s="151"/>
      <c r="FA321" s="151"/>
      <c r="FB321" s="151"/>
      <c r="FC321" s="151"/>
      <c r="FD321" s="151"/>
      <c r="FE321" s="151"/>
      <c r="FF321" s="151"/>
      <c r="FG321" s="151"/>
      <c r="FH321" s="151"/>
      <c r="FI321" s="151"/>
      <c r="FJ321" s="151"/>
      <c r="FK321" s="151"/>
      <c r="FL321" s="151"/>
      <c r="FM321" s="151"/>
      <c r="FN321" s="151"/>
      <c r="FO321" s="151"/>
      <c r="FP321" s="151"/>
      <c r="FQ321" s="151"/>
      <c r="FR321" s="151"/>
      <c r="FS321" s="151"/>
      <c r="FT321" s="151"/>
      <c r="FU321" s="151"/>
      <c r="FV321" s="151"/>
      <c r="FW321" s="151"/>
      <c r="FX321" s="151"/>
      <c r="FY321" s="151"/>
      <c r="FZ321" s="151"/>
      <c r="GA321" s="151"/>
      <c r="GB321" s="151"/>
    </row>
    <row r="322" spans="1:184" s="156" customFormat="1" ht="36" x14ac:dyDescent="0.25">
      <c r="A322" s="274">
        <v>2.14</v>
      </c>
      <c r="B322" s="228" t="s">
        <v>291</v>
      </c>
      <c r="C322" s="223">
        <v>1</v>
      </c>
      <c r="D322" s="224" t="s">
        <v>0</v>
      </c>
      <c r="E322" s="225"/>
      <c r="F322" s="226">
        <f t="shared" si="39"/>
        <v>0</v>
      </c>
      <c r="G322" s="227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  <c r="BZ322" s="151"/>
      <c r="CA322" s="151"/>
      <c r="CB322" s="151"/>
      <c r="CC322" s="151"/>
      <c r="CD322" s="151"/>
      <c r="CE322" s="151"/>
      <c r="CF322" s="151"/>
      <c r="CG322" s="151"/>
      <c r="CH322" s="151"/>
      <c r="CI322" s="151"/>
      <c r="CJ322" s="151"/>
      <c r="CK322" s="151"/>
      <c r="CL322" s="151"/>
      <c r="CM322" s="151"/>
      <c r="CN322" s="151"/>
      <c r="CO322" s="151"/>
      <c r="CP322" s="151"/>
      <c r="CQ322" s="151"/>
      <c r="CR322" s="151"/>
      <c r="CS322" s="151"/>
      <c r="CT322" s="151"/>
      <c r="CU322" s="151"/>
      <c r="CV322" s="151"/>
      <c r="CW322" s="151"/>
      <c r="CX322" s="151"/>
      <c r="CY322" s="151"/>
      <c r="CZ322" s="151"/>
      <c r="DA322" s="151"/>
      <c r="DB322" s="151"/>
      <c r="DC322" s="151"/>
      <c r="DD322" s="151"/>
      <c r="DE322" s="151"/>
      <c r="DF322" s="151"/>
      <c r="DG322" s="151"/>
      <c r="DH322" s="151"/>
      <c r="DI322" s="151"/>
      <c r="DJ322" s="151"/>
      <c r="DK322" s="151"/>
      <c r="DL322" s="151"/>
      <c r="DM322" s="151"/>
      <c r="DN322" s="151"/>
      <c r="DO322" s="151"/>
      <c r="DP322" s="151"/>
      <c r="DQ322" s="151"/>
      <c r="DR322" s="151"/>
      <c r="DS322" s="151"/>
      <c r="DT322" s="151"/>
      <c r="DU322" s="151"/>
      <c r="DV322" s="151"/>
      <c r="DW322" s="151"/>
      <c r="DX322" s="151"/>
      <c r="DY322" s="151"/>
      <c r="DZ322" s="151"/>
      <c r="EA322" s="151"/>
      <c r="EB322" s="151"/>
      <c r="EC322" s="151"/>
      <c r="ED322" s="151"/>
      <c r="EE322" s="151"/>
      <c r="EF322" s="151"/>
      <c r="EG322" s="151"/>
      <c r="EH322" s="151"/>
      <c r="EI322" s="151"/>
      <c r="EJ322" s="151"/>
      <c r="EK322" s="151"/>
      <c r="EL322" s="151"/>
      <c r="EM322" s="151"/>
      <c r="EN322" s="151"/>
      <c r="EO322" s="151"/>
      <c r="EP322" s="151"/>
      <c r="EQ322" s="151"/>
      <c r="ER322" s="151"/>
      <c r="ES322" s="151"/>
      <c r="ET322" s="151"/>
      <c r="EU322" s="151"/>
      <c r="EV322" s="151"/>
      <c r="EW322" s="151"/>
      <c r="EX322" s="151"/>
      <c r="EY322" s="151"/>
      <c r="EZ322" s="151"/>
      <c r="FA322" s="151"/>
      <c r="FB322" s="151"/>
      <c r="FC322" s="151"/>
      <c r="FD322" s="151"/>
      <c r="FE322" s="151"/>
      <c r="FF322" s="151"/>
      <c r="FG322" s="151"/>
      <c r="FH322" s="151"/>
      <c r="FI322" s="151"/>
      <c r="FJ322" s="151"/>
      <c r="FK322" s="151"/>
      <c r="FL322" s="151"/>
      <c r="FM322" s="151"/>
      <c r="FN322" s="151"/>
      <c r="FO322" s="151"/>
      <c r="FP322" s="151"/>
      <c r="FQ322" s="151"/>
      <c r="FR322" s="151"/>
      <c r="FS322" s="151"/>
      <c r="FT322" s="151"/>
      <c r="FU322" s="151"/>
      <c r="FV322" s="151"/>
      <c r="FW322" s="151"/>
      <c r="FX322" s="151"/>
      <c r="FY322" s="151"/>
      <c r="FZ322" s="151"/>
      <c r="GA322" s="151"/>
      <c r="GB322" s="151"/>
    </row>
    <row r="323" spans="1:184" s="156" customFormat="1" ht="36" x14ac:dyDescent="0.25">
      <c r="A323" s="274">
        <v>2.15</v>
      </c>
      <c r="B323" s="228" t="s">
        <v>292</v>
      </c>
      <c r="C323" s="223">
        <v>28</v>
      </c>
      <c r="D323" s="224" t="s">
        <v>0</v>
      </c>
      <c r="E323" s="225"/>
      <c r="F323" s="226">
        <f t="shared" si="39"/>
        <v>0</v>
      </c>
      <c r="G323" s="227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  <c r="CA323" s="151"/>
      <c r="CB323" s="151"/>
      <c r="CC323" s="151"/>
      <c r="CD323" s="151"/>
      <c r="CE323" s="151"/>
      <c r="CF323" s="151"/>
      <c r="CG323" s="151"/>
      <c r="CH323" s="151"/>
      <c r="CI323" s="151"/>
      <c r="CJ323" s="151"/>
      <c r="CK323" s="151"/>
      <c r="CL323" s="151"/>
      <c r="CM323" s="151"/>
      <c r="CN323" s="151"/>
      <c r="CO323" s="151"/>
      <c r="CP323" s="151"/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1"/>
      <c r="DF323" s="151"/>
      <c r="DG323" s="151"/>
      <c r="DH323" s="151"/>
      <c r="DI323" s="151"/>
      <c r="DJ323" s="151"/>
      <c r="DK323" s="151"/>
      <c r="DL323" s="151"/>
      <c r="DM323" s="151"/>
      <c r="DN323" s="151"/>
      <c r="DO323" s="151"/>
      <c r="DP323" s="151"/>
      <c r="DQ323" s="151"/>
      <c r="DR323" s="151"/>
      <c r="DS323" s="151"/>
      <c r="DT323" s="151"/>
      <c r="DU323" s="151"/>
      <c r="DV323" s="151"/>
      <c r="DW323" s="151"/>
      <c r="DX323" s="151"/>
      <c r="DY323" s="151"/>
      <c r="DZ323" s="151"/>
      <c r="EA323" s="151"/>
      <c r="EB323" s="151"/>
      <c r="EC323" s="151"/>
      <c r="ED323" s="151"/>
      <c r="EE323" s="151"/>
      <c r="EF323" s="151"/>
      <c r="EG323" s="151"/>
      <c r="EH323" s="151"/>
      <c r="EI323" s="151"/>
      <c r="EJ323" s="151"/>
      <c r="EK323" s="151"/>
      <c r="EL323" s="151"/>
      <c r="EM323" s="151"/>
      <c r="EN323" s="151"/>
      <c r="EO323" s="151"/>
      <c r="EP323" s="151"/>
      <c r="EQ323" s="151"/>
      <c r="ER323" s="151"/>
      <c r="ES323" s="151"/>
      <c r="ET323" s="151"/>
      <c r="EU323" s="151"/>
      <c r="EV323" s="151"/>
      <c r="EW323" s="151"/>
      <c r="EX323" s="151"/>
      <c r="EY323" s="151"/>
      <c r="EZ323" s="151"/>
      <c r="FA323" s="151"/>
      <c r="FB323" s="151"/>
      <c r="FC323" s="151"/>
      <c r="FD323" s="151"/>
      <c r="FE323" s="151"/>
      <c r="FF323" s="151"/>
      <c r="FG323" s="151"/>
      <c r="FH323" s="151"/>
      <c r="FI323" s="151"/>
      <c r="FJ323" s="151"/>
      <c r="FK323" s="151"/>
      <c r="FL323" s="151"/>
      <c r="FM323" s="151"/>
      <c r="FN323" s="151"/>
      <c r="FO323" s="151"/>
      <c r="FP323" s="151"/>
      <c r="FQ323" s="151"/>
      <c r="FR323" s="151"/>
      <c r="FS323" s="151"/>
      <c r="FT323" s="151"/>
      <c r="FU323" s="151"/>
      <c r="FV323" s="151"/>
      <c r="FW323" s="151"/>
      <c r="FX323" s="151"/>
      <c r="FY323" s="151"/>
      <c r="FZ323" s="151"/>
      <c r="GA323" s="151"/>
      <c r="GB323" s="151"/>
    </row>
    <row r="324" spans="1:184" s="156" customFormat="1" x14ac:dyDescent="0.25">
      <c r="A324" s="274">
        <v>2.16</v>
      </c>
      <c r="B324" s="228" t="s">
        <v>293</v>
      </c>
      <c r="C324" s="223">
        <v>28</v>
      </c>
      <c r="D324" s="224" t="s">
        <v>0</v>
      </c>
      <c r="E324" s="225"/>
      <c r="F324" s="226">
        <f t="shared" si="39"/>
        <v>0</v>
      </c>
      <c r="G324" s="227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  <c r="CA324" s="151"/>
      <c r="CB324" s="151"/>
      <c r="CC324" s="151"/>
      <c r="CD324" s="151"/>
      <c r="CE324" s="151"/>
      <c r="CF324" s="151"/>
      <c r="CG324" s="151"/>
      <c r="CH324" s="151"/>
      <c r="CI324" s="151"/>
      <c r="CJ324" s="151"/>
      <c r="CK324" s="151"/>
      <c r="CL324" s="151"/>
      <c r="CM324" s="151"/>
      <c r="CN324" s="151"/>
      <c r="CO324" s="151"/>
      <c r="CP324" s="151"/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1"/>
      <c r="DF324" s="151"/>
      <c r="DG324" s="151"/>
      <c r="DH324" s="151"/>
      <c r="DI324" s="151"/>
      <c r="DJ324" s="151"/>
      <c r="DK324" s="151"/>
      <c r="DL324" s="151"/>
      <c r="DM324" s="151"/>
      <c r="DN324" s="151"/>
      <c r="DO324" s="151"/>
      <c r="DP324" s="151"/>
      <c r="DQ324" s="151"/>
      <c r="DR324" s="151"/>
      <c r="DS324" s="151"/>
      <c r="DT324" s="151"/>
      <c r="DU324" s="151"/>
      <c r="DV324" s="151"/>
      <c r="DW324" s="151"/>
      <c r="DX324" s="151"/>
      <c r="DY324" s="151"/>
      <c r="DZ324" s="151"/>
      <c r="EA324" s="151"/>
      <c r="EB324" s="151"/>
      <c r="EC324" s="151"/>
      <c r="ED324" s="151"/>
      <c r="EE324" s="151"/>
      <c r="EF324" s="151"/>
      <c r="EG324" s="151"/>
      <c r="EH324" s="151"/>
      <c r="EI324" s="151"/>
      <c r="EJ324" s="151"/>
      <c r="EK324" s="151"/>
      <c r="EL324" s="151"/>
      <c r="EM324" s="151"/>
      <c r="EN324" s="151"/>
      <c r="EO324" s="151"/>
      <c r="EP324" s="151"/>
      <c r="EQ324" s="151"/>
      <c r="ER324" s="151"/>
      <c r="ES324" s="151"/>
      <c r="ET324" s="151"/>
      <c r="EU324" s="151"/>
      <c r="EV324" s="151"/>
      <c r="EW324" s="151"/>
      <c r="EX324" s="151"/>
      <c r="EY324" s="151"/>
      <c r="EZ324" s="151"/>
      <c r="FA324" s="151"/>
      <c r="FB324" s="151"/>
      <c r="FC324" s="151"/>
      <c r="FD324" s="151"/>
      <c r="FE324" s="151"/>
      <c r="FF324" s="151"/>
      <c r="FG324" s="151"/>
      <c r="FH324" s="151"/>
      <c r="FI324" s="151"/>
      <c r="FJ324" s="151"/>
      <c r="FK324" s="151"/>
      <c r="FL324" s="151"/>
      <c r="FM324" s="151"/>
      <c r="FN324" s="151"/>
      <c r="FO324" s="151"/>
      <c r="FP324" s="151"/>
      <c r="FQ324" s="151"/>
      <c r="FR324" s="151"/>
      <c r="FS324" s="151"/>
      <c r="FT324" s="151"/>
      <c r="FU324" s="151"/>
      <c r="FV324" s="151"/>
      <c r="FW324" s="151"/>
      <c r="FX324" s="151"/>
      <c r="FY324" s="151"/>
      <c r="FZ324" s="151"/>
      <c r="GA324" s="151"/>
      <c r="GB324" s="151"/>
    </row>
    <row r="325" spans="1:184" s="156" customFormat="1" ht="54" x14ac:dyDescent="0.25">
      <c r="A325" s="274">
        <v>2.17</v>
      </c>
      <c r="B325" s="228" t="s">
        <v>294</v>
      </c>
      <c r="C325" s="223">
        <v>28</v>
      </c>
      <c r="D325" s="224" t="s">
        <v>0</v>
      </c>
      <c r="E325" s="225"/>
      <c r="F325" s="226">
        <f t="shared" si="39"/>
        <v>0</v>
      </c>
      <c r="G325" s="227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  <c r="CA325" s="151"/>
      <c r="CB325" s="151"/>
      <c r="CC325" s="151"/>
      <c r="CD325" s="151"/>
      <c r="CE325" s="151"/>
      <c r="CF325" s="151"/>
      <c r="CG325" s="151"/>
      <c r="CH325" s="151"/>
      <c r="CI325" s="151"/>
      <c r="CJ325" s="151"/>
      <c r="CK325" s="151"/>
      <c r="CL325" s="151"/>
      <c r="CM325" s="151"/>
      <c r="CN325" s="151"/>
      <c r="CO325" s="151"/>
      <c r="CP325" s="151"/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1"/>
      <c r="DF325" s="151"/>
      <c r="DG325" s="151"/>
      <c r="DH325" s="151"/>
      <c r="DI325" s="151"/>
      <c r="DJ325" s="151"/>
      <c r="DK325" s="151"/>
      <c r="DL325" s="151"/>
      <c r="DM325" s="151"/>
      <c r="DN325" s="151"/>
      <c r="DO325" s="151"/>
      <c r="DP325" s="151"/>
      <c r="DQ325" s="151"/>
      <c r="DR325" s="151"/>
      <c r="DS325" s="151"/>
      <c r="DT325" s="151"/>
      <c r="DU325" s="151"/>
      <c r="DV325" s="151"/>
      <c r="DW325" s="151"/>
      <c r="DX325" s="151"/>
      <c r="DY325" s="151"/>
      <c r="DZ325" s="151"/>
      <c r="EA325" s="151"/>
      <c r="EB325" s="151"/>
      <c r="EC325" s="151"/>
      <c r="ED325" s="151"/>
      <c r="EE325" s="151"/>
      <c r="EF325" s="151"/>
      <c r="EG325" s="151"/>
      <c r="EH325" s="151"/>
      <c r="EI325" s="151"/>
      <c r="EJ325" s="151"/>
      <c r="EK325" s="151"/>
      <c r="EL325" s="151"/>
      <c r="EM325" s="151"/>
      <c r="EN325" s="151"/>
      <c r="EO325" s="151"/>
      <c r="EP325" s="151"/>
      <c r="EQ325" s="151"/>
      <c r="ER325" s="151"/>
      <c r="ES325" s="151"/>
      <c r="ET325" s="151"/>
      <c r="EU325" s="151"/>
      <c r="EV325" s="151"/>
      <c r="EW325" s="151"/>
      <c r="EX325" s="151"/>
      <c r="EY325" s="151"/>
      <c r="EZ325" s="151"/>
      <c r="FA325" s="151"/>
      <c r="FB325" s="151"/>
      <c r="FC325" s="151"/>
      <c r="FD325" s="151"/>
      <c r="FE325" s="151"/>
      <c r="FF325" s="151"/>
      <c r="FG325" s="151"/>
      <c r="FH325" s="151"/>
      <c r="FI325" s="151"/>
      <c r="FJ325" s="151"/>
      <c r="FK325" s="151"/>
      <c r="FL325" s="151"/>
      <c r="FM325" s="151"/>
      <c r="FN325" s="151"/>
      <c r="FO325" s="151"/>
      <c r="FP325" s="151"/>
      <c r="FQ325" s="151"/>
      <c r="FR325" s="151"/>
      <c r="FS325" s="151"/>
      <c r="FT325" s="151"/>
      <c r="FU325" s="151"/>
      <c r="FV325" s="151"/>
      <c r="FW325" s="151"/>
      <c r="FX325" s="151"/>
      <c r="FY325" s="151"/>
      <c r="FZ325" s="151"/>
      <c r="GA325" s="151"/>
      <c r="GB325" s="151"/>
    </row>
    <row r="326" spans="1:184" s="156" customFormat="1" x14ac:dyDescent="0.25">
      <c r="A326" s="274">
        <v>2.1800000000000002</v>
      </c>
      <c r="B326" s="228" t="s">
        <v>295</v>
      </c>
      <c r="C326" s="223">
        <v>28</v>
      </c>
      <c r="D326" s="224" t="s">
        <v>0</v>
      </c>
      <c r="E326" s="225"/>
      <c r="F326" s="226">
        <f t="shared" si="39"/>
        <v>0</v>
      </c>
      <c r="G326" s="227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  <c r="DL326" s="151"/>
      <c r="DM326" s="151"/>
      <c r="DN326" s="151"/>
      <c r="DO326" s="151"/>
      <c r="DP326" s="151"/>
      <c r="DQ326" s="151"/>
      <c r="DR326" s="151"/>
      <c r="DS326" s="151"/>
      <c r="DT326" s="151"/>
      <c r="DU326" s="151"/>
      <c r="DV326" s="151"/>
      <c r="DW326" s="151"/>
      <c r="DX326" s="151"/>
      <c r="DY326" s="151"/>
      <c r="DZ326" s="151"/>
      <c r="EA326" s="151"/>
      <c r="EB326" s="151"/>
      <c r="EC326" s="151"/>
      <c r="ED326" s="151"/>
      <c r="EE326" s="151"/>
      <c r="EF326" s="151"/>
      <c r="EG326" s="151"/>
      <c r="EH326" s="151"/>
      <c r="EI326" s="151"/>
      <c r="EJ326" s="151"/>
      <c r="EK326" s="151"/>
      <c r="EL326" s="151"/>
      <c r="EM326" s="151"/>
      <c r="EN326" s="151"/>
      <c r="EO326" s="151"/>
      <c r="EP326" s="151"/>
      <c r="EQ326" s="151"/>
      <c r="ER326" s="151"/>
      <c r="ES326" s="151"/>
      <c r="ET326" s="151"/>
      <c r="EU326" s="151"/>
      <c r="EV326" s="151"/>
      <c r="EW326" s="151"/>
      <c r="EX326" s="151"/>
      <c r="EY326" s="151"/>
      <c r="EZ326" s="151"/>
      <c r="FA326" s="151"/>
      <c r="FB326" s="151"/>
      <c r="FC326" s="151"/>
      <c r="FD326" s="151"/>
      <c r="FE326" s="151"/>
      <c r="FF326" s="151"/>
      <c r="FG326" s="151"/>
      <c r="FH326" s="151"/>
      <c r="FI326" s="151"/>
      <c r="FJ326" s="151"/>
      <c r="FK326" s="151"/>
      <c r="FL326" s="151"/>
      <c r="FM326" s="151"/>
      <c r="FN326" s="151"/>
      <c r="FO326" s="151"/>
      <c r="FP326" s="151"/>
      <c r="FQ326" s="151"/>
      <c r="FR326" s="151"/>
      <c r="FS326" s="151"/>
      <c r="FT326" s="151"/>
      <c r="FU326" s="151"/>
      <c r="FV326" s="151"/>
      <c r="FW326" s="151"/>
      <c r="FX326" s="151"/>
      <c r="FY326" s="151"/>
      <c r="FZ326" s="151"/>
      <c r="GA326" s="151"/>
      <c r="GB326" s="151"/>
    </row>
    <row r="327" spans="1:184" s="156" customFormat="1" ht="36" x14ac:dyDescent="0.25">
      <c r="A327" s="274">
        <v>2.19</v>
      </c>
      <c r="B327" s="228" t="s">
        <v>296</v>
      </c>
      <c r="C327" s="223">
        <v>28</v>
      </c>
      <c r="D327" s="224" t="s">
        <v>0</v>
      </c>
      <c r="E327" s="225"/>
      <c r="F327" s="226">
        <f t="shared" si="39"/>
        <v>0</v>
      </c>
      <c r="G327" s="227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151"/>
      <c r="EZ327" s="151"/>
      <c r="FA327" s="151"/>
      <c r="FB327" s="151"/>
      <c r="FC327" s="151"/>
      <c r="FD327" s="151"/>
      <c r="FE327" s="151"/>
      <c r="FF327" s="151"/>
      <c r="FG327" s="151"/>
      <c r="FH327" s="151"/>
      <c r="FI327" s="151"/>
      <c r="FJ327" s="151"/>
      <c r="FK327" s="151"/>
      <c r="FL327" s="151"/>
      <c r="FM327" s="151"/>
      <c r="FN327" s="151"/>
      <c r="FO327" s="151"/>
      <c r="FP327" s="151"/>
      <c r="FQ327" s="151"/>
      <c r="FR327" s="151"/>
      <c r="FS327" s="151"/>
      <c r="FT327" s="151"/>
      <c r="FU327" s="151"/>
      <c r="FV327" s="151"/>
      <c r="FW327" s="151"/>
      <c r="FX327" s="151"/>
      <c r="FY327" s="151"/>
      <c r="FZ327" s="151"/>
      <c r="GA327" s="151"/>
      <c r="GB327" s="151"/>
    </row>
    <row r="328" spans="1:184" s="156" customFormat="1" ht="36" x14ac:dyDescent="0.25">
      <c r="A328" s="275">
        <v>2.2000000000000002</v>
      </c>
      <c r="B328" s="228" t="s">
        <v>297</v>
      </c>
      <c r="C328" s="223">
        <v>56</v>
      </c>
      <c r="D328" s="224" t="s">
        <v>0</v>
      </c>
      <c r="E328" s="225"/>
      <c r="F328" s="226">
        <f t="shared" si="39"/>
        <v>0</v>
      </c>
      <c r="G328" s="227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  <c r="CA328" s="151"/>
      <c r="CB328" s="151"/>
      <c r="CC328" s="151"/>
      <c r="CD328" s="151"/>
      <c r="CE328" s="151"/>
      <c r="CF328" s="151"/>
      <c r="CG328" s="151"/>
      <c r="CH328" s="151"/>
      <c r="CI328" s="151"/>
      <c r="CJ328" s="151"/>
      <c r="CK328" s="151"/>
      <c r="CL328" s="151"/>
      <c r="CM328" s="151"/>
      <c r="CN328" s="151"/>
      <c r="CO328" s="151"/>
      <c r="CP328" s="151"/>
      <c r="CQ328" s="151"/>
      <c r="CR328" s="151"/>
      <c r="CS328" s="151"/>
      <c r="CT328" s="151"/>
      <c r="CU328" s="151"/>
      <c r="CV328" s="151"/>
      <c r="CW328" s="151"/>
      <c r="CX328" s="151"/>
      <c r="CY328" s="151"/>
      <c r="CZ328" s="151"/>
      <c r="DA328" s="151"/>
      <c r="DB328" s="151"/>
      <c r="DC328" s="151"/>
      <c r="DD328" s="151"/>
      <c r="DE328" s="151"/>
      <c r="DF328" s="151"/>
      <c r="DG328" s="151"/>
      <c r="DH328" s="151"/>
      <c r="DI328" s="151"/>
      <c r="DJ328" s="151"/>
      <c r="DK328" s="151"/>
      <c r="DL328" s="151"/>
      <c r="DM328" s="151"/>
      <c r="DN328" s="151"/>
      <c r="DO328" s="151"/>
      <c r="DP328" s="151"/>
      <c r="DQ328" s="151"/>
      <c r="DR328" s="151"/>
      <c r="DS328" s="151"/>
      <c r="DT328" s="151"/>
      <c r="DU328" s="151"/>
      <c r="DV328" s="151"/>
      <c r="DW328" s="151"/>
      <c r="DX328" s="151"/>
      <c r="DY328" s="151"/>
      <c r="DZ328" s="151"/>
      <c r="EA328" s="151"/>
      <c r="EB328" s="151"/>
      <c r="EC328" s="151"/>
      <c r="ED328" s="151"/>
      <c r="EE328" s="151"/>
      <c r="EF328" s="151"/>
      <c r="EG328" s="151"/>
      <c r="EH328" s="151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151"/>
      <c r="EZ328" s="151"/>
      <c r="FA328" s="151"/>
      <c r="FB328" s="151"/>
      <c r="FC328" s="151"/>
      <c r="FD328" s="151"/>
      <c r="FE328" s="151"/>
      <c r="FF328" s="151"/>
      <c r="FG328" s="151"/>
      <c r="FH328" s="151"/>
      <c r="FI328" s="151"/>
      <c r="FJ328" s="151"/>
      <c r="FK328" s="151"/>
      <c r="FL328" s="151"/>
      <c r="FM328" s="151"/>
      <c r="FN328" s="151"/>
      <c r="FO328" s="151"/>
      <c r="FP328" s="151"/>
      <c r="FQ328" s="151"/>
      <c r="FR328" s="151"/>
      <c r="FS328" s="151"/>
      <c r="FT328" s="151"/>
      <c r="FU328" s="151"/>
      <c r="FV328" s="151"/>
      <c r="FW328" s="151"/>
      <c r="FX328" s="151"/>
      <c r="FY328" s="151"/>
      <c r="FZ328" s="151"/>
      <c r="GA328" s="151"/>
      <c r="GB328" s="151"/>
    </row>
    <row r="329" spans="1:184" s="156" customFormat="1" x14ac:dyDescent="0.25">
      <c r="A329" s="274">
        <v>2.21</v>
      </c>
      <c r="B329" s="228" t="s">
        <v>298</v>
      </c>
      <c r="C329" s="223">
        <v>1</v>
      </c>
      <c r="D329" s="224" t="s">
        <v>20</v>
      </c>
      <c r="E329" s="225"/>
      <c r="F329" s="226">
        <f t="shared" si="39"/>
        <v>0</v>
      </c>
      <c r="G329" s="227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  <c r="BZ329" s="151"/>
      <c r="CA329" s="151"/>
      <c r="CB329" s="151"/>
      <c r="CC329" s="151"/>
      <c r="CD329" s="151"/>
      <c r="CE329" s="151"/>
      <c r="CF329" s="151"/>
      <c r="CG329" s="151"/>
      <c r="CH329" s="151"/>
      <c r="CI329" s="151"/>
      <c r="CJ329" s="151"/>
      <c r="CK329" s="151"/>
      <c r="CL329" s="151"/>
      <c r="CM329" s="151"/>
      <c r="CN329" s="151"/>
      <c r="CO329" s="151"/>
      <c r="CP329" s="151"/>
      <c r="CQ329" s="151"/>
      <c r="CR329" s="151"/>
      <c r="CS329" s="151"/>
      <c r="CT329" s="151"/>
      <c r="CU329" s="151"/>
      <c r="CV329" s="151"/>
      <c r="CW329" s="151"/>
      <c r="CX329" s="151"/>
      <c r="CY329" s="151"/>
      <c r="CZ329" s="151"/>
      <c r="DA329" s="151"/>
      <c r="DB329" s="151"/>
      <c r="DC329" s="151"/>
      <c r="DD329" s="151"/>
      <c r="DE329" s="151"/>
      <c r="DF329" s="151"/>
      <c r="DG329" s="151"/>
      <c r="DH329" s="151"/>
      <c r="DI329" s="151"/>
      <c r="DJ329" s="151"/>
      <c r="DK329" s="151"/>
      <c r="DL329" s="151"/>
      <c r="DM329" s="151"/>
      <c r="DN329" s="151"/>
      <c r="DO329" s="151"/>
      <c r="DP329" s="151"/>
      <c r="DQ329" s="151"/>
      <c r="DR329" s="151"/>
      <c r="DS329" s="151"/>
      <c r="DT329" s="151"/>
      <c r="DU329" s="151"/>
      <c r="DV329" s="151"/>
      <c r="DW329" s="151"/>
      <c r="DX329" s="151"/>
      <c r="DY329" s="151"/>
      <c r="DZ329" s="151"/>
      <c r="EA329" s="151"/>
      <c r="EB329" s="151"/>
      <c r="EC329" s="151"/>
      <c r="ED329" s="151"/>
      <c r="EE329" s="151"/>
      <c r="EF329" s="151"/>
      <c r="EG329" s="151"/>
      <c r="EH329" s="151"/>
      <c r="EI329" s="151"/>
      <c r="EJ329" s="151"/>
      <c r="EK329" s="151"/>
      <c r="EL329" s="151"/>
      <c r="EM329" s="151"/>
      <c r="EN329" s="151"/>
      <c r="EO329" s="151"/>
      <c r="EP329" s="151"/>
      <c r="EQ329" s="151"/>
      <c r="ER329" s="151"/>
      <c r="ES329" s="151"/>
      <c r="ET329" s="151"/>
      <c r="EU329" s="151"/>
      <c r="EV329" s="151"/>
      <c r="EW329" s="151"/>
      <c r="EX329" s="151"/>
      <c r="EY329" s="151"/>
      <c r="EZ329" s="151"/>
      <c r="FA329" s="151"/>
      <c r="FB329" s="151"/>
      <c r="FC329" s="151"/>
      <c r="FD329" s="151"/>
      <c r="FE329" s="151"/>
      <c r="FF329" s="151"/>
      <c r="FG329" s="151"/>
      <c r="FH329" s="151"/>
      <c r="FI329" s="151"/>
      <c r="FJ329" s="151"/>
      <c r="FK329" s="151"/>
      <c r="FL329" s="151"/>
      <c r="FM329" s="151"/>
      <c r="FN329" s="151"/>
      <c r="FO329" s="151"/>
      <c r="FP329" s="151"/>
      <c r="FQ329" s="151"/>
      <c r="FR329" s="151"/>
      <c r="FS329" s="151"/>
      <c r="FT329" s="151"/>
      <c r="FU329" s="151"/>
      <c r="FV329" s="151"/>
      <c r="FW329" s="151"/>
      <c r="FX329" s="151"/>
      <c r="FY329" s="151"/>
      <c r="FZ329" s="151"/>
      <c r="GA329" s="151"/>
      <c r="GB329" s="151"/>
    </row>
    <row r="330" spans="1:184" s="156" customFormat="1" x14ac:dyDescent="0.25">
      <c r="A330" s="274">
        <v>2.2200000000000002</v>
      </c>
      <c r="B330" s="228" t="s">
        <v>299</v>
      </c>
      <c r="C330" s="223">
        <v>56</v>
      </c>
      <c r="D330" s="224" t="s">
        <v>0</v>
      </c>
      <c r="E330" s="225"/>
      <c r="F330" s="226">
        <f t="shared" si="39"/>
        <v>0</v>
      </c>
      <c r="G330" s="227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  <c r="BZ330" s="151"/>
      <c r="CA330" s="151"/>
      <c r="CB330" s="151"/>
      <c r="CC330" s="151"/>
      <c r="CD330" s="151"/>
      <c r="CE330" s="151"/>
      <c r="CF330" s="151"/>
      <c r="CG330" s="151"/>
      <c r="CH330" s="151"/>
      <c r="CI330" s="151"/>
      <c r="CJ330" s="151"/>
      <c r="CK330" s="151"/>
      <c r="CL330" s="151"/>
      <c r="CM330" s="151"/>
      <c r="CN330" s="151"/>
      <c r="CO330" s="151"/>
      <c r="CP330" s="151"/>
      <c r="CQ330" s="151"/>
      <c r="CR330" s="151"/>
      <c r="CS330" s="151"/>
      <c r="CT330" s="151"/>
      <c r="CU330" s="151"/>
      <c r="CV330" s="151"/>
      <c r="CW330" s="151"/>
      <c r="CX330" s="151"/>
      <c r="CY330" s="151"/>
      <c r="CZ330" s="151"/>
      <c r="DA330" s="151"/>
      <c r="DB330" s="151"/>
      <c r="DC330" s="151"/>
      <c r="DD330" s="151"/>
      <c r="DE330" s="151"/>
      <c r="DF330" s="151"/>
      <c r="DG330" s="151"/>
      <c r="DH330" s="151"/>
      <c r="DI330" s="151"/>
      <c r="DJ330" s="151"/>
      <c r="DK330" s="151"/>
      <c r="DL330" s="151"/>
      <c r="DM330" s="151"/>
      <c r="DN330" s="151"/>
      <c r="DO330" s="151"/>
      <c r="DP330" s="151"/>
      <c r="DQ330" s="151"/>
      <c r="DR330" s="151"/>
      <c r="DS330" s="151"/>
      <c r="DT330" s="151"/>
      <c r="DU330" s="151"/>
      <c r="DV330" s="151"/>
      <c r="DW330" s="151"/>
      <c r="DX330" s="151"/>
      <c r="DY330" s="151"/>
      <c r="DZ330" s="151"/>
      <c r="EA330" s="151"/>
      <c r="EB330" s="151"/>
      <c r="EC330" s="151"/>
      <c r="ED330" s="151"/>
      <c r="EE330" s="151"/>
      <c r="EF330" s="151"/>
      <c r="EG330" s="151"/>
      <c r="EH330" s="151"/>
      <c r="EI330" s="151"/>
      <c r="EJ330" s="151"/>
      <c r="EK330" s="151"/>
      <c r="EL330" s="151"/>
      <c r="EM330" s="151"/>
      <c r="EN330" s="151"/>
      <c r="EO330" s="151"/>
      <c r="EP330" s="151"/>
      <c r="EQ330" s="151"/>
      <c r="ER330" s="151"/>
      <c r="ES330" s="151"/>
      <c r="ET330" s="151"/>
      <c r="EU330" s="151"/>
      <c r="EV330" s="151"/>
      <c r="EW330" s="151"/>
      <c r="EX330" s="151"/>
      <c r="EY330" s="151"/>
      <c r="EZ330" s="151"/>
      <c r="FA330" s="151"/>
      <c r="FB330" s="151"/>
      <c r="FC330" s="151"/>
      <c r="FD330" s="151"/>
      <c r="FE330" s="151"/>
      <c r="FF330" s="151"/>
      <c r="FG330" s="151"/>
      <c r="FH330" s="151"/>
      <c r="FI330" s="151"/>
      <c r="FJ330" s="151"/>
      <c r="FK330" s="151"/>
      <c r="FL330" s="151"/>
      <c r="FM330" s="151"/>
      <c r="FN330" s="151"/>
      <c r="FO330" s="151"/>
      <c r="FP330" s="151"/>
      <c r="FQ330" s="151"/>
      <c r="FR330" s="151"/>
      <c r="FS330" s="151"/>
      <c r="FT330" s="151"/>
      <c r="FU330" s="151"/>
      <c r="FV330" s="151"/>
      <c r="FW330" s="151"/>
      <c r="FX330" s="151"/>
      <c r="FY330" s="151"/>
      <c r="FZ330" s="151"/>
      <c r="GA330" s="151"/>
      <c r="GB330" s="151"/>
    </row>
    <row r="331" spans="1:184" s="156" customFormat="1" x14ac:dyDescent="0.25">
      <c r="A331" s="274">
        <v>2.23</v>
      </c>
      <c r="B331" s="228" t="s">
        <v>300</v>
      </c>
      <c r="C331" s="223">
        <v>363</v>
      </c>
      <c r="D331" s="224" t="s">
        <v>0</v>
      </c>
      <c r="E331" s="225"/>
      <c r="F331" s="226">
        <f t="shared" si="39"/>
        <v>0</v>
      </c>
      <c r="G331" s="227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51"/>
      <c r="EZ331" s="151"/>
      <c r="FA331" s="151"/>
      <c r="FB331" s="151"/>
      <c r="FC331" s="151"/>
      <c r="FD331" s="151"/>
      <c r="FE331" s="151"/>
      <c r="FF331" s="151"/>
      <c r="FG331" s="151"/>
      <c r="FH331" s="151"/>
      <c r="FI331" s="151"/>
      <c r="FJ331" s="151"/>
      <c r="FK331" s="151"/>
      <c r="FL331" s="151"/>
      <c r="FM331" s="151"/>
      <c r="FN331" s="151"/>
      <c r="FO331" s="151"/>
      <c r="FP331" s="151"/>
      <c r="FQ331" s="151"/>
      <c r="FR331" s="151"/>
      <c r="FS331" s="151"/>
      <c r="FT331" s="151"/>
      <c r="FU331" s="151"/>
      <c r="FV331" s="151"/>
      <c r="FW331" s="151"/>
      <c r="FX331" s="151"/>
      <c r="FY331" s="151"/>
      <c r="FZ331" s="151"/>
      <c r="GA331" s="151"/>
      <c r="GB331" s="151"/>
    </row>
    <row r="332" spans="1:184" s="156" customFormat="1" x14ac:dyDescent="0.25">
      <c r="A332" s="274">
        <v>2.2400000000000002</v>
      </c>
      <c r="B332" s="228" t="s">
        <v>301</v>
      </c>
      <c r="C332" s="223">
        <v>7231</v>
      </c>
      <c r="D332" s="224" t="s">
        <v>264</v>
      </c>
      <c r="E332" s="225"/>
      <c r="F332" s="226">
        <f t="shared" si="39"/>
        <v>0</v>
      </c>
      <c r="G332" s="227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151"/>
      <c r="DL332" s="151"/>
      <c r="DM332" s="151"/>
      <c r="DN332" s="151"/>
      <c r="DO332" s="151"/>
      <c r="DP332" s="151"/>
      <c r="DQ332" s="151"/>
      <c r="DR332" s="151"/>
      <c r="DS332" s="151"/>
      <c r="DT332" s="151"/>
      <c r="DU332" s="151"/>
      <c r="DV332" s="151"/>
      <c r="DW332" s="151"/>
      <c r="DX332" s="151"/>
      <c r="DY332" s="151"/>
      <c r="DZ332" s="151"/>
      <c r="EA332" s="151"/>
      <c r="EB332" s="151"/>
      <c r="EC332" s="151"/>
      <c r="ED332" s="151"/>
      <c r="EE332" s="151"/>
      <c r="EF332" s="151"/>
      <c r="EG332" s="151"/>
      <c r="EH332" s="151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51"/>
      <c r="EZ332" s="151"/>
      <c r="FA332" s="151"/>
      <c r="FB332" s="151"/>
      <c r="FC332" s="151"/>
      <c r="FD332" s="151"/>
      <c r="FE332" s="151"/>
      <c r="FF332" s="151"/>
      <c r="FG332" s="151"/>
      <c r="FH332" s="151"/>
      <c r="FI332" s="151"/>
      <c r="FJ332" s="151"/>
      <c r="FK332" s="151"/>
      <c r="FL332" s="151"/>
      <c r="FM332" s="151"/>
      <c r="FN332" s="151"/>
      <c r="FO332" s="151"/>
      <c r="FP332" s="151"/>
      <c r="FQ332" s="151"/>
      <c r="FR332" s="151"/>
      <c r="FS332" s="151"/>
      <c r="FT332" s="151"/>
      <c r="FU332" s="151"/>
      <c r="FV332" s="151"/>
      <c r="FW332" s="151"/>
      <c r="FX332" s="151"/>
      <c r="FY332" s="151"/>
      <c r="FZ332" s="151"/>
      <c r="GA332" s="151"/>
      <c r="GB332" s="151"/>
    </row>
    <row r="333" spans="1:184" s="156" customFormat="1" x14ac:dyDescent="0.25">
      <c r="A333" s="274">
        <v>2.25</v>
      </c>
      <c r="B333" s="228" t="s">
        <v>302</v>
      </c>
      <c r="C333" s="223">
        <v>3616</v>
      </c>
      <c r="D333" s="224" t="s">
        <v>264</v>
      </c>
      <c r="E333" s="225"/>
      <c r="F333" s="226">
        <f t="shared" si="39"/>
        <v>0</v>
      </c>
      <c r="G333" s="227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  <c r="BZ333" s="151"/>
      <c r="CA333" s="151"/>
      <c r="CB333" s="151"/>
      <c r="CC333" s="151"/>
      <c r="CD333" s="151"/>
      <c r="CE333" s="151"/>
      <c r="CF333" s="151"/>
      <c r="CG333" s="151"/>
      <c r="CH333" s="151"/>
      <c r="CI333" s="151"/>
      <c r="CJ333" s="151"/>
      <c r="CK333" s="151"/>
      <c r="CL333" s="151"/>
      <c r="CM333" s="151"/>
      <c r="CN333" s="151"/>
      <c r="CO333" s="151"/>
      <c r="CP333" s="151"/>
      <c r="CQ333" s="151"/>
      <c r="CR333" s="151"/>
      <c r="CS333" s="151"/>
      <c r="CT333" s="151"/>
      <c r="CU333" s="151"/>
      <c r="CV333" s="151"/>
      <c r="CW333" s="151"/>
      <c r="CX333" s="151"/>
      <c r="CY333" s="151"/>
      <c r="CZ333" s="151"/>
      <c r="DA333" s="151"/>
      <c r="DB333" s="151"/>
      <c r="DC333" s="151"/>
      <c r="DD333" s="151"/>
      <c r="DE333" s="151"/>
      <c r="DF333" s="151"/>
      <c r="DG333" s="151"/>
      <c r="DH333" s="151"/>
      <c r="DI333" s="151"/>
      <c r="DJ333" s="151"/>
      <c r="DK333" s="151"/>
      <c r="DL333" s="151"/>
      <c r="DM333" s="151"/>
      <c r="DN333" s="151"/>
      <c r="DO333" s="151"/>
      <c r="DP333" s="151"/>
      <c r="DQ333" s="151"/>
      <c r="DR333" s="151"/>
      <c r="DS333" s="151"/>
      <c r="DT333" s="151"/>
      <c r="DU333" s="151"/>
      <c r="DV333" s="151"/>
      <c r="DW333" s="151"/>
      <c r="DX333" s="151"/>
      <c r="DY333" s="151"/>
      <c r="DZ333" s="151"/>
      <c r="EA333" s="151"/>
      <c r="EB333" s="151"/>
      <c r="EC333" s="151"/>
      <c r="ED333" s="151"/>
      <c r="EE333" s="151"/>
      <c r="EF333" s="151"/>
      <c r="EG333" s="151"/>
      <c r="EH333" s="151"/>
      <c r="EI333" s="151"/>
      <c r="EJ333" s="151"/>
      <c r="EK333" s="151"/>
      <c r="EL333" s="151"/>
      <c r="EM333" s="151"/>
      <c r="EN333" s="151"/>
      <c r="EO333" s="151"/>
      <c r="EP333" s="151"/>
      <c r="EQ333" s="151"/>
      <c r="ER333" s="151"/>
      <c r="ES333" s="151"/>
      <c r="ET333" s="151"/>
      <c r="EU333" s="151"/>
      <c r="EV333" s="151"/>
      <c r="EW333" s="151"/>
      <c r="EX333" s="151"/>
      <c r="EY333" s="151"/>
      <c r="EZ333" s="151"/>
      <c r="FA333" s="151"/>
      <c r="FB333" s="151"/>
      <c r="FC333" s="151"/>
      <c r="FD333" s="151"/>
      <c r="FE333" s="151"/>
      <c r="FF333" s="151"/>
      <c r="FG333" s="151"/>
      <c r="FH333" s="151"/>
      <c r="FI333" s="151"/>
      <c r="FJ333" s="151"/>
      <c r="FK333" s="151"/>
      <c r="FL333" s="151"/>
      <c r="FM333" s="151"/>
      <c r="FN333" s="151"/>
      <c r="FO333" s="151"/>
      <c r="FP333" s="151"/>
      <c r="FQ333" s="151"/>
      <c r="FR333" s="151"/>
      <c r="FS333" s="151"/>
      <c r="FT333" s="151"/>
      <c r="FU333" s="151"/>
      <c r="FV333" s="151"/>
      <c r="FW333" s="151"/>
      <c r="FX333" s="151"/>
      <c r="FY333" s="151"/>
      <c r="FZ333" s="151"/>
      <c r="GA333" s="151"/>
      <c r="GB333" s="151"/>
    </row>
    <row r="334" spans="1:184" s="156" customFormat="1" x14ac:dyDescent="0.25">
      <c r="A334" s="274">
        <v>2.2599999999999998</v>
      </c>
      <c r="B334" s="228" t="s">
        <v>303</v>
      </c>
      <c r="C334" s="223">
        <v>890</v>
      </c>
      <c r="D334" s="224" t="s">
        <v>264</v>
      </c>
      <c r="E334" s="225"/>
      <c r="F334" s="226">
        <f t="shared" si="39"/>
        <v>0</v>
      </c>
      <c r="G334" s="227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151"/>
      <c r="DL334" s="151"/>
      <c r="DM334" s="151"/>
      <c r="DN334" s="151"/>
      <c r="DO334" s="151"/>
      <c r="DP334" s="151"/>
      <c r="DQ334" s="151"/>
      <c r="DR334" s="151"/>
      <c r="DS334" s="151"/>
      <c r="DT334" s="151"/>
      <c r="DU334" s="151"/>
      <c r="DV334" s="151"/>
      <c r="DW334" s="151"/>
      <c r="DX334" s="151"/>
      <c r="DY334" s="151"/>
      <c r="DZ334" s="151"/>
      <c r="EA334" s="151"/>
      <c r="EB334" s="151"/>
      <c r="EC334" s="151"/>
      <c r="ED334" s="151"/>
      <c r="EE334" s="151"/>
      <c r="EF334" s="151"/>
      <c r="EG334" s="151"/>
      <c r="EH334" s="151"/>
      <c r="EI334" s="151"/>
      <c r="EJ334" s="151"/>
      <c r="EK334" s="151"/>
      <c r="EL334" s="151"/>
      <c r="EM334" s="151"/>
      <c r="EN334" s="151"/>
      <c r="EO334" s="151"/>
      <c r="EP334" s="151"/>
      <c r="EQ334" s="151"/>
      <c r="ER334" s="151"/>
      <c r="ES334" s="151"/>
      <c r="ET334" s="151"/>
      <c r="EU334" s="151"/>
      <c r="EV334" s="151"/>
      <c r="EW334" s="151"/>
      <c r="EX334" s="151"/>
      <c r="EY334" s="151"/>
      <c r="EZ334" s="151"/>
      <c r="FA334" s="151"/>
      <c r="FB334" s="151"/>
      <c r="FC334" s="151"/>
      <c r="FD334" s="151"/>
      <c r="FE334" s="151"/>
      <c r="FF334" s="151"/>
      <c r="FG334" s="151"/>
      <c r="FH334" s="151"/>
      <c r="FI334" s="151"/>
      <c r="FJ334" s="151"/>
      <c r="FK334" s="151"/>
      <c r="FL334" s="151"/>
      <c r="FM334" s="151"/>
      <c r="FN334" s="151"/>
      <c r="FO334" s="151"/>
      <c r="FP334" s="151"/>
      <c r="FQ334" s="151"/>
      <c r="FR334" s="151"/>
      <c r="FS334" s="151"/>
      <c r="FT334" s="151"/>
      <c r="FU334" s="151"/>
      <c r="FV334" s="151"/>
      <c r="FW334" s="151"/>
      <c r="FX334" s="151"/>
      <c r="FY334" s="151"/>
      <c r="FZ334" s="151"/>
      <c r="GA334" s="151"/>
      <c r="GB334" s="151"/>
    </row>
    <row r="335" spans="1:184" s="156" customFormat="1" x14ac:dyDescent="0.25">
      <c r="A335" s="274">
        <v>2.27</v>
      </c>
      <c r="B335" s="228" t="s">
        <v>268</v>
      </c>
      <c r="C335" s="223">
        <v>2</v>
      </c>
      <c r="D335" s="224" t="s">
        <v>56</v>
      </c>
      <c r="E335" s="225"/>
      <c r="F335" s="226">
        <f t="shared" si="39"/>
        <v>0</v>
      </c>
      <c r="G335" s="227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  <c r="BZ335" s="151"/>
      <c r="CA335" s="151"/>
      <c r="CB335" s="151"/>
      <c r="CC335" s="151"/>
      <c r="CD335" s="151"/>
      <c r="CE335" s="151"/>
      <c r="CF335" s="151"/>
      <c r="CG335" s="151"/>
      <c r="CH335" s="151"/>
      <c r="CI335" s="151"/>
      <c r="CJ335" s="151"/>
      <c r="CK335" s="151"/>
      <c r="CL335" s="151"/>
      <c r="CM335" s="151"/>
      <c r="CN335" s="151"/>
      <c r="CO335" s="151"/>
      <c r="CP335" s="151"/>
      <c r="CQ335" s="151"/>
      <c r="CR335" s="151"/>
      <c r="CS335" s="151"/>
      <c r="CT335" s="151"/>
      <c r="CU335" s="151"/>
      <c r="CV335" s="151"/>
      <c r="CW335" s="151"/>
      <c r="CX335" s="151"/>
      <c r="CY335" s="151"/>
      <c r="CZ335" s="151"/>
      <c r="DA335" s="151"/>
      <c r="DB335" s="151"/>
      <c r="DC335" s="151"/>
      <c r="DD335" s="151"/>
      <c r="DE335" s="151"/>
      <c r="DF335" s="151"/>
      <c r="DG335" s="151"/>
      <c r="DH335" s="151"/>
      <c r="DI335" s="151"/>
      <c r="DJ335" s="151"/>
      <c r="DK335" s="151"/>
      <c r="DL335" s="151"/>
      <c r="DM335" s="151"/>
      <c r="DN335" s="151"/>
      <c r="DO335" s="151"/>
      <c r="DP335" s="151"/>
      <c r="DQ335" s="151"/>
      <c r="DR335" s="151"/>
      <c r="DS335" s="151"/>
      <c r="DT335" s="151"/>
      <c r="DU335" s="151"/>
      <c r="DV335" s="151"/>
      <c r="DW335" s="151"/>
      <c r="DX335" s="151"/>
      <c r="DY335" s="151"/>
      <c r="DZ335" s="151"/>
      <c r="EA335" s="151"/>
      <c r="EB335" s="151"/>
      <c r="EC335" s="151"/>
      <c r="ED335" s="151"/>
      <c r="EE335" s="151"/>
      <c r="EF335" s="151"/>
      <c r="EG335" s="151"/>
      <c r="EH335" s="151"/>
      <c r="EI335" s="151"/>
      <c r="EJ335" s="151"/>
      <c r="EK335" s="151"/>
      <c r="EL335" s="151"/>
      <c r="EM335" s="151"/>
      <c r="EN335" s="151"/>
      <c r="EO335" s="151"/>
      <c r="EP335" s="151"/>
      <c r="EQ335" s="151"/>
      <c r="ER335" s="151"/>
      <c r="ES335" s="151"/>
      <c r="ET335" s="151"/>
      <c r="EU335" s="151"/>
      <c r="EV335" s="151"/>
      <c r="EW335" s="151"/>
      <c r="EX335" s="151"/>
      <c r="EY335" s="151"/>
      <c r="EZ335" s="151"/>
      <c r="FA335" s="151"/>
      <c r="FB335" s="151"/>
      <c r="FC335" s="151"/>
      <c r="FD335" s="151"/>
      <c r="FE335" s="151"/>
      <c r="FF335" s="151"/>
      <c r="FG335" s="151"/>
      <c r="FH335" s="151"/>
      <c r="FI335" s="151"/>
      <c r="FJ335" s="151"/>
      <c r="FK335" s="151"/>
      <c r="FL335" s="151"/>
      <c r="FM335" s="151"/>
      <c r="FN335" s="151"/>
      <c r="FO335" s="151"/>
      <c r="FP335" s="151"/>
      <c r="FQ335" s="151"/>
      <c r="FR335" s="151"/>
      <c r="FS335" s="151"/>
      <c r="FT335" s="151"/>
      <c r="FU335" s="151"/>
      <c r="FV335" s="151"/>
      <c r="FW335" s="151"/>
      <c r="FX335" s="151"/>
      <c r="FY335" s="151"/>
      <c r="FZ335" s="151"/>
      <c r="GA335" s="151"/>
      <c r="GB335" s="151"/>
    </row>
    <row r="336" spans="1:184" s="156" customFormat="1" x14ac:dyDescent="0.25">
      <c r="A336" s="274">
        <v>2.2799999999999998</v>
      </c>
      <c r="B336" s="228" t="s">
        <v>304</v>
      </c>
      <c r="C336" s="223">
        <v>28</v>
      </c>
      <c r="D336" s="224" t="s">
        <v>0</v>
      </c>
      <c r="E336" s="225"/>
      <c r="F336" s="226">
        <f t="shared" si="39"/>
        <v>0</v>
      </c>
      <c r="G336" s="227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/>
      <c r="DF336" s="151"/>
      <c r="DG336" s="151"/>
      <c r="DH336" s="151"/>
      <c r="DI336" s="151"/>
      <c r="DJ336" s="151"/>
      <c r="DK336" s="151"/>
      <c r="DL336" s="151"/>
      <c r="DM336" s="151"/>
      <c r="DN336" s="151"/>
      <c r="DO336" s="151"/>
      <c r="DP336" s="151"/>
      <c r="DQ336" s="151"/>
      <c r="DR336" s="151"/>
      <c r="DS336" s="151"/>
      <c r="DT336" s="151"/>
      <c r="DU336" s="151"/>
      <c r="DV336" s="151"/>
      <c r="DW336" s="151"/>
      <c r="DX336" s="151"/>
      <c r="DY336" s="151"/>
      <c r="DZ336" s="151"/>
      <c r="EA336" s="151"/>
      <c r="EB336" s="151"/>
      <c r="EC336" s="151"/>
      <c r="ED336" s="151"/>
      <c r="EE336" s="151"/>
      <c r="EF336" s="151"/>
      <c r="EG336" s="151"/>
      <c r="EH336" s="151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51"/>
      <c r="EZ336" s="151"/>
      <c r="FA336" s="151"/>
      <c r="FB336" s="151"/>
      <c r="FC336" s="151"/>
      <c r="FD336" s="151"/>
      <c r="FE336" s="151"/>
      <c r="FF336" s="151"/>
      <c r="FG336" s="151"/>
      <c r="FH336" s="151"/>
      <c r="FI336" s="151"/>
      <c r="FJ336" s="151"/>
      <c r="FK336" s="151"/>
      <c r="FL336" s="151"/>
      <c r="FM336" s="151"/>
      <c r="FN336" s="151"/>
      <c r="FO336" s="151"/>
      <c r="FP336" s="151"/>
      <c r="FQ336" s="151"/>
      <c r="FR336" s="151"/>
      <c r="FS336" s="151"/>
      <c r="FT336" s="151"/>
      <c r="FU336" s="151"/>
      <c r="FV336" s="151"/>
      <c r="FW336" s="151"/>
      <c r="FX336" s="151"/>
      <c r="FY336" s="151"/>
      <c r="FZ336" s="151"/>
      <c r="GA336" s="151"/>
      <c r="GB336" s="151"/>
    </row>
    <row r="337" spans="1:202" s="156" customFormat="1" ht="15.75" customHeight="1" x14ac:dyDescent="0.25">
      <c r="A337" s="274">
        <v>2.29</v>
      </c>
      <c r="B337" s="228" t="s">
        <v>305</v>
      </c>
      <c r="C337" s="223">
        <v>12</v>
      </c>
      <c r="D337" s="224" t="s">
        <v>306</v>
      </c>
      <c r="E337" s="225"/>
      <c r="F337" s="226">
        <f t="shared" si="39"/>
        <v>0</v>
      </c>
      <c r="G337" s="227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  <c r="BZ337" s="151"/>
      <c r="CA337" s="151"/>
      <c r="CB337" s="151"/>
      <c r="CC337" s="151"/>
      <c r="CD337" s="151"/>
      <c r="CE337" s="151"/>
      <c r="CF337" s="151"/>
      <c r="CG337" s="151"/>
      <c r="CH337" s="151"/>
      <c r="CI337" s="151"/>
      <c r="CJ337" s="151"/>
      <c r="CK337" s="151"/>
      <c r="CL337" s="151"/>
      <c r="CM337" s="151"/>
      <c r="CN337" s="151"/>
      <c r="CO337" s="151"/>
      <c r="CP337" s="151"/>
      <c r="CQ337" s="151"/>
      <c r="CR337" s="151"/>
      <c r="CS337" s="151"/>
      <c r="CT337" s="151"/>
      <c r="CU337" s="151"/>
      <c r="CV337" s="151"/>
      <c r="CW337" s="151"/>
      <c r="CX337" s="151"/>
      <c r="CY337" s="151"/>
      <c r="CZ337" s="151"/>
      <c r="DA337" s="151"/>
      <c r="DB337" s="151"/>
      <c r="DC337" s="151"/>
      <c r="DD337" s="151"/>
      <c r="DE337" s="151"/>
      <c r="DF337" s="151"/>
      <c r="DG337" s="151"/>
      <c r="DH337" s="151"/>
      <c r="DI337" s="151"/>
      <c r="DJ337" s="151"/>
      <c r="DK337" s="151"/>
      <c r="DL337" s="151"/>
      <c r="DM337" s="151"/>
      <c r="DN337" s="151"/>
      <c r="DO337" s="151"/>
      <c r="DP337" s="151"/>
      <c r="DQ337" s="151"/>
      <c r="DR337" s="151"/>
      <c r="DS337" s="151"/>
      <c r="DT337" s="151"/>
      <c r="DU337" s="151"/>
      <c r="DV337" s="151"/>
      <c r="DW337" s="151"/>
      <c r="DX337" s="151"/>
      <c r="DY337" s="151"/>
      <c r="DZ337" s="151"/>
      <c r="EA337" s="151"/>
      <c r="EB337" s="151"/>
      <c r="EC337" s="151"/>
      <c r="ED337" s="151"/>
      <c r="EE337" s="151"/>
      <c r="EF337" s="151"/>
      <c r="EG337" s="151"/>
      <c r="EH337" s="151"/>
      <c r="EI337" s="151"/>
      <c r="EJ337" s="151"/>
      <c r="EK337" s="151"/>
      <c r="EL337" s="151"/>
      <c r="EM337" s="151"/>
      <c r="EN337" s="151"/>
      <c r="EO337" s="151"/>
      <c r="EP337" s="151"/>
      <c r="EQ337" s="151"/>
      <c r="ER337" s="151"/>
      <c r="ES337" s="151"/>
      <c r="ET337" s="151"/>
      <c r="EU337" s="151"/>
      <c r="EV337" s="151"/>
      <c r="EW337" s="151"/>
      <c r="EX337" s="151"/>
      <c r="EY337" s="151"/>
      <c r="EZ337" s="151"/>
      <c r="FA337" s="151"/>
      <c r="FB337" s="151"/>
      <c r="FC337" s="151"/>
      <c r="FD337" s="151"/>
      <c r="FE337" s="151"/>
      <c r="FF337" s="151"/>
      <c r="FG337" s="151"/>
      <c r="FH337" s="151"/>
      <c r="FI337" s="151"/>
      <c r="FJ337" s="151"/>
      <c r="FK337" s="151"/>
      <c r="FL337" s="151"/>
      <c r="FM337" s="151"/>
      <c r="FN337" s="151"/>
      <c r="FO337" s="151"/>
      <c r="FP337" s="151"/>
      <c r="FQ337" s="151"/>
      <c r="FR337" s="151"/>
      <c r="FS337" s="151"/>
      <c r="FT337" s="151"/>
      <c r="FU337" s="151"/>
      <c r="FV337" s="151"/>
      <c r="FW337" s="151"/>
      <c r="FX337" s="151"/>
      <c r="FY337" s="151"/>
      <c r="FZ337" s="151"/>
      <c r="GA337" s="151"/>
      <c r="GB337" s="151"/>
    </row>
    <row r="338" spans="1:202" s="156" customFormat="1" ht="18.75" customHeight="1" x14ac:dyDescent="0.25">
      <c r="A338" s="275">
        <v>2.2999999999999998</v>
      </c>
      <c r="B338" s="228" t="s">
        <v>307</v>
      </c>
      <c r="C338" s="223">
        <v>0.5</v>
      </c>
      <c r="D338" s="247" t="s">
        <v>308</v>
      </c>
      <c r="E338" s="225"/>
      <c r="F338" s="226">
        <f t="shared" si="39"/>
        <v>0</v>
      </c>
      <c r="G338" s="227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  <c r="BM338" s="151"/>
      <c r="BN338" s="151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  <c r="BZ338" s="151"/>
      <c r="CA338" s="151"/>
      <c r="CB338" s="151"/>
      <c r="CC338" s="151"/>
      <c r="CD338" s="151"/>
      <c r="CE338" s="151"/>
      <c r="CF338" s="151"/>
      <c r="CG338" s="151"/>
      <c r="CH338" s="151"/>
      <c r="CI338" s="151"/>
      <c r="CJ338" s="151"/>
      <c r="CK338" s="151"/>
      <c r="CL338" s="151"/>
      <c r="CM338" s="151"/>
      <c r="CN338" s="151"/>
      <c r="CO338" s="151"/>
      <c r="CP338" s="151"/>
      <c r="CQ338" s="151"/>
      <c r="CR338" s="151"/>
      <c r="CS338" s="151"/>
      <c r="CT338" s="151"/>
      <c r="CU338" s="151"/>
      <c r="CV338" s="151"/>
      <c r="CW338" s="151"/>
      <c r="CX338" s="151"/>
      <c r="CY338" s="151"/>
      <c r="CZ338" s="151"/>
      <c r="DA338" s="151"/>
      <c r="DB338" s="151"/>
      <c r="DC338" s="151"/>
      <c r="DD338" s="151"/>
      <c r="DE338" s="151"/>
      <c r="DF338" s="151"/>
      <c r="DG338" s="151"/>
      <c r="DH338" s="151"/>
      <c r="DI338" s="151"/>
      <c r="DJ338" s="151"/>
      <c r="DK338" s="151"/>
      <c r="DL338" s="151"/>
      <c r="DM338" s="151"/>
      <c r="DN338" s="151"/>
      <c r="DO338" s="151"/>
      <c r="DP338" s="151"/>
      <c r="DQ338" s="151"/>
      <c r="DR338" s="151"/>
      <c r="DS338" s="151"/>
      <c r="DT338" s="151"/>
      <c r="DU338" s="151"/>
      <c r="DV338" s="151"/>
      <c r="DW338" s="151"/>
      <c r="DX338" s="151"/>
      <c r="DY338" s="151"/>
      <c r="DZ338" s="151"/>
      <c r="EA338" s="151"/>
      <c r="EB338" s="151"/>
      <c r="EC338" s="151"/>
      <c r="ED338" s="151"/>
      <c r="EE338" s="151"/>
      <c r="EF338" s="151"/>
      <c r="EG338" s="151"/>
      <c r="EH338" s="151"/>
      <c r="EI338" s="151"/>
      <c r="EJ338" s="151"/>
      <c r="EK338" s="151"/>
      <c r="EL338" s="151"/>
      <c r="EM338" s="151"/>
      <c r="EN338" s="151"/>
      <c r="EO338" s="151"/>
      <c r="EP338" s="151"/>
      <c r="EQ338" s="151"/>
      <c r="ER338" s="151"/>
      <c r="ES338" s="151"/>
      <c r="ET338" s="151"/>
      <c r="EU338" s="151"/>
      <c r="EV338" s="151"/>
      <c r="EW338" s="151"/>
      <c r="EX338" s="151"/>
      <c r="EY338" s="151"/>
      <c r="EZ338" s="151"/>
      <c r="FA338" s="151"/>
      <c r="FB338" s="151"/>
      <c r="FC338" s="151"/>
      <c r="FD338" s="151"/>
      <c r="FE338" s="151"/>
      <c r="FF338" s="151"/>
      <c r="FG338" s="151"/>
      <c r="FH338" s="151"/>
      <c r="FI338" s="151"/>
      <c r="FJ338" s="151"/>
      <c r="FK338" s="151"/>
      <c r="FL338" s="151"/>
      <c r="FM338" s="151"/>
      <c r="FN338" s="151"/>
      <c r="FO338" s="151"/>
      <c r="FP338" s="151"/>
      <c r="FQ338" s="151"/>
      <c r="FR338" s="151"/>
      <c r="FS338" s="151"/>
      <c r="FT338" s="151"/>
      <c r="FU338" s="151"/>
      <c r="FV338" s="151"/>
      <c r="FW338" s="151"/>
      <c r="FX338" s="151"/>
      <c r="FY338" s="151"/>
      <c r="FZ338" s="151"/>
      <c r="GA338" s="151"/>
      <c r="GB338" s="151"/>
    </row>
    <row r="339" spans="1:202" s="156" customFormat="1" x14ac:dyDescent="0.25">
      <c r="A339" s="274">
        <v>2.31</v>
      </c>
      <c r="B339" s="228" t="s">
        <v>309</v>
      </c>
      <c r="C339" s="223">
        <v>12</v>
      </c>
      <c r="D339" s="224" t="s">
        <v>0</v>
      </c>
      <c r="E339" s="225"/>
      <c r="F339" s="226">
        <f t="shared" si="39"/>
        <v>0</v>
      </c>
      <c r="G339" s="227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  <c r="BI339" s="151"/>
      <c r="BJ339" s="151"/>
      <c r="BK339" s="151"/>
      <c r="BL339" s="151"/>
      <c r="BM339" s="151"/>
      <c r="BN339" s="151"/>
      <c r="BO339" s="151"/>
      <c r="BP339" s="151"/>
      <c r="BQ339" s="151"/>
      <c r="BR339" s="151"/>
      <c r="BS339" s="151"/>
      <c r="BT339" s="151"/>
      <c r="BU339" s="151"/>
      <c r="BV339" s="151"/>
      <c r="BW339" s="151"/>
      <c r="BX339" s="151"/>
      <c r="BY339" s="151"/>
      <c r="BZ339" s="151"/>
      <c r="CA339" s="151"/>
      <c r="CB339" s="151"/>
      <c r="CC339" s="151"/>
      <c r="CD339" s="151"/>
      <c r="CE339" s="151"/>
      <c r="CF339" s="151"/>
      <c r="CG339" s="151"/>
      <c r="CH339" s="151"/>
      <c r="CI339" s="151"/>
      <c r="CJ339" s="151"/>
      <c r="CK339" s="151"/>
      <c r="CL339" s="151"/>
      <c r="CM339" s="151"/>
      <c r="CN339" s="151"/>
      <c r="CO339" s="151"/>
      <c r="CP339" s="151"/>
      <c r="CQ339" s="151"/>
      <c r="CR339" s="151"/>
      <c r="CS339" s="151"/>
      <c r="CT339" s="151"/>
      <c r="CU339" s="151"/>
      <c r="CV339" s="151"/>
      <c r="CW339" s="151"/>
      <c r="CX339" s="151"/>
      <c r="CY339" s="151"/>
      <c r="CZ339" s="151"/>
      <c r="DA339" s="151"/>
      <c r="DB339" s="151"/>
      <c r="DC339" s="151"/>
      <c r="DD339" s="151"/>
      <c r="DE339" s="151"/>
      <c r="DF339" s="151"/>
      <c r="DG339" s="151"/>
      <c r="DH339" s="151"/>
      <c r="DI339" s="151"/>
      <c r="DJ339" s="151"/>
      <c r="DK339" s="151"/>
      <c r="DL339" s="151"/>
      <c r="DM339" s="151"/>
      <c r="DN339" s="151"/>
      <c r="DO339" s="151"/>
      <c r="DP339" s="151"/>
      <c r="DQ339" s="151"/>
      <c r="DR339" s="151"/>
      <c r="DS339" s="151"/>
      <c r="DT339" s="151"/>
      <c r="DU339" s="151"/>
      <c r="DV339" s="151"/>
      <c r="DW339" s="151"/>
      <c r="DX339" s="151"/>
      <c r="DY339" s="151"/>
      <c r="DZ339" s="151"/>
      <c r="EA339" s="151"/>
      <c r="EB339" s="151"/>
      <c r="EC339" s="151"/>
      <c r="ED339" s="151"/>
      <c r="EE339" s="151"/>
      <c r="EF339" s="151"/>
      <c r="EG339" s="151"/>
      <c r="EH339" s="151"/>
      <c r="EI339" s="151"/>
      <c r="EJ339" s="151"/>
      <c r="EK339" s="151"/>
      <c r="EL339" s="151"/>
      <c r="EM339" s="151"/>
      <c r="EN339" s="151"/>
      <c r="EO339" s="151"/>
      <c r="EP339" s="151"/>
      <c r="EQ339" s="151"/>
      <c r="ER339" s="151"/>
      <c r="ES339" s="151"/>
      <c r="ET339" s="151"/>
      <c r="EU339" s="151"/>
      <c r="EV339" s="151"/>
      <c r="EW339" s="151"/>
      <c r="EX339" s="151"/>
      <c r="EY339" s="151"/>
      <c r="EZ339" s="151"/>
      <c r="FA339" s="151"/>
      <c r="FB339" s="151"/>
      <c r="FC339" s="151"/>
      <c r="FD339" s="151"/>
      <c r="FE339" s="151"/>
      <c r="FF339" s="151"/>
      <c r="FG339" s="151"/>
      <c r="FH339" s="151"/>
      <c r="FI339" s="151"/>
      <c r="FJ339" s="151"/>
      <c r="FK339" s="151"/>
      <c r="FL339" s="151"/>
      <c r="FM339" s="151"/>
      <c r="FN339" s="151"/>
      <c r="FO339" s="151"/>
      <c r="FP339" s="151"/>
      <c r="FQ339" s="151"/>
      <c r="FR339" s="151"/>
      <c r="FS339" s="151"/>
      <c r="FT339" s="151"/>
      <c r="FU339" s="151"/>
      <c r="FV339" s="151"/>
      <c r="FW339" s="151"/>
      <c r="FX339" s="151"/>
      <c r="FY339" s="151"/>
      <c r="FZ339" s="151"/>
      <c r="GA339" s="151"/>
      <c r="GB339" s="151"/>
    </row>
    <row r="340" spans="1:202" s="156" customFormat="1" ht="36" x14ac:dyDescent="0.25">
      <c r="A340" s="274">
        <v>2.3199999999999998</v>
      </c>
      <c r="B340" s="228" t="s">
        <v>310</v>
      </c>
      <c r="C340" s="223">
        <v>209.96</v>
      </c>
      <c r="D340" s="224" t="s">
        <v>311</v>
      </c>
      <c r="E340" s="225"/>
      <c r="F340" s="226">
        <f t="shared" si="39"/>
        <v>0</v>
      </c>
      <c r="G340" s="227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  <c r="BI340" s="151"/>
      <c r="BJ340" s="151"/>
      <c r="BK340" s="151"/>
      <c r="BL340" s="151"/>
      <c r="BM340" s="151"/>
      <c r="BN340" s="151"/>
      <c r="BO340" s="151"/>
      <c r="BP340" s="151"/>
      <c r="BQ340" s="151"/>
      <c r="BR340" s="151"/>
      <c r="BS340" s="151"/>
      <c r="BT340" s="151"/>
      <c r="BU340" s="151"/>
      <c r="BV340" s="151"/>
      <c r="BW340" s="151"/>
      <c r="BX340" s="151"/>
      <c r="BY340" s="151"/>
      <c r="BZ340" s="151"/>
      <c r="CA340" s="151"/>
      <c r="CB340" s="151"/>
      <c r="CC340" s="151"/>
      <c r="CD340" s="151"/>
      <c r="CE340" s="151"/>
      <c r="CF340" s="151"/>
      <c r="CG340" s="151"/>
      <c r="CH340" s="151"/>
      <c r="CI340" s="151"/>
      <c r="CJ340" s="151"/>
      <c r="CK340" s="151"/>
      <c r="CL340" s="151"/>
      <c r="CM340" s="151"/>
      <c r="CN340" s="151"/>
      <c r="CO340" s="151"/>
      <c r="CP340" s="151"/>
      <c r="CQ340" s="151"/>
      <c r="CR340" s="151"/>
      <c r="CS340" s="151"/>
      <c r="CT340" s="151"/>
      <c r="CU340" s="151"/>
      <c r="CV340" s="151"/>
      <c r="CW340" s="151"/>
      <c r="CX340" s="151"/>
      <c r="CY340" s="151"/>
      <c r="CZ340" s="151"/>
      <c r="DA340" s="151"/>
      <c r="DB340" s="151"/>
      <c r="DC340" s="151"/>
      <c r="DD340" s="151"/>
      <c r="DE340" s="151"/>
      <c r="DF340" s="151"/>
      <c r="DG340" s="151"/>
      <c r="DH340" s="151"/>
      <c r="DI340" s="151"/>
      <c r="DJ340" s="151"/>
      <c r="DK340" s="151"/>
      <c r="DL340" s="151"/>
      <c r="DM340" s="151"/>
      <c r="DN340" s="151"/>
      <c r="DO340" s="151"/>
      <c r="DP340" s="151"/>
      <c r="DQ340" s="151"/>
      <c r="DR340" s="151"/>
      <c r="DS340" s="151"/>
      <c r="DT340" s="151"/>
      <c r="DU340" s="151"/>
      <c r="DV340" s="151"/>
      <c r="DW340" s="151"/>
      <c r="DX340" s="151"/>
      <c r="DY340" s="151"/>
      <c r="DZ340" s="151"/>
      <c r="EA340" s="151"/>
      <c r="EB340" s="151"/>
      <c r="EC340" s="151"/>
      <c r="ED340" s="151"/>
      <c r="EE340" s="151"/>
      <c r="EF340" s="151"/>
      <c r="EG340" s="151"/>
      <c r="EH340" s="151"/>
      <c r="EI340" s="151"/>
      <c r="EJ340" s="151"/>
      <c r="EK340" s="151"/>
      <c r="EL340" s="151"/>
      <c r="EM340" s="151"/>
      <c r="EN340" s="151"/>
      <c r="EO340" s="151"/>
      <c r="EP340" s="151"/>
      <c r="EQ340" s="151"/>
      <c r="ER340" s="151"/>
      <c r="ES340" s="151"/>
      <c r="ET340" s="151"/>
      <c r="EU340" s="151"/>
      <c r="EV340" s="151"/>
      <c r="EW340" s="151"/>
      <c r="EX340" s="151"/>
      <c r="EY340" s="151"/>
      <c r="EZ340" s="151"/>
      <c r="FA340" s="151"/>
      <c r="FB340" s="151"/>
      <c r="FC340" s="151"/>
      <c r="FD340" s="151"/>
      <c r="FE340" s="151"/>
      <c r="FF340" s="151"/>
      <c r="FG340" s="151"/>
      <c r="FH340" s="151"/>
      <c r="FI340" s="151"/>
      <c r="FJ340" s="151"/>
      <c r="FK340" s="151"/>
      <c r="FL340" s="151"/>
      <c r="FM340" s="151"/>
      <c r="FN340" s="151"/>
      <c r="FO340" s="151"/>
      <c r="FP340" s="151"/>
      <c r="FQ340" s="151"/>
      <c r="FR340" s="151"/>
      <c r="FS340" s="151"/>
      <c r="FT340" s="151"/>
      <c r="FU340" s="151"/>
      <c r="FV340" s="151"/>
      <c r="FW340" s="151"/>
      <c r="FX340" s="151"/>
      <c r="FY340" s="151"/>
      <c r="FZ340" s="151"/>
      <c r="GA340" s="151"/>
      <c r="GB340" s="151"/>
    </row>
    <row r="341" spans="1:202" s="156" customFormat="1" x14ac:dyDescent="0.25">
      <c r="A341" s="274">
        <v>2.33</v>
      </c>
      <c r="B341" s="228" t="s">
        <v>312</v>
      </c>
      <c r="C341" s="223">
        <v>6</v>
      </c>
      <c r="D341" s="224" t="s">
        <v>0</v>
      </c>
      <c r="E341" s="225"/>
      <c r="F341" s="226">
        <f t="shared" si="39"/>
        <v>0</v>
      </c>
      <c r="G341" s="227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  <c r="BZ341" s="151"/>
      <c r="CA341" s="151"/>
      <c r="CB341" s="151"/>
      <c r="CC341" s="151"/>
      <c r="CD341" s="151"/>
      <c r="CE341" s="151"/>
      <c r="CF341" s="151"/>
      <c r="CG341" s="151"/>
      <c r="CH341" s="151"/>
      <c r="CI341" s="151"/>
      <c r="CJ341" s="151"/>
      <c r="CK341" s="151"/>
      <c r="CL341" s="151"/>
      <c r="CM341" s="151"/>
      <c r="CN341" s="151"/>
      <c r="CO341" s="151"/>
      <c r="CP341" s="151"/>
      <c r="CQ341" s="151"/>
      <c r="CR341" s="151"/>
      <c r="CS341" s="151"/>
      <c r="CT341" s="151"/>
      <c r="CU341" s="151"/>
      <c r="CV341" s="151"/>
      <c r="CW341" s="151"/>
      <c r="CX341" s="151"/>
      <c r="CY341" s="151"/>
      <c r="CZ341" s="151"/>
      <c r="DA341" s="151"/>
      <c r="DB341" s="151"/>
      <c r="DC341" s="151"/>
      <c r="DD341" s="151"/>
      <c r="DE341" s="151"/>
      <c r="DF341" s="151"/>
      <c r="DG341" s="151"/>
      <c r="DH341" s="151"/>
      <c r="DI341" s="151"/>
      <c r="DJ341" s="151"/>
      <c r="DK341" s="151"/>
      <c r="DL341" s="151"/>
      <c r="DM341" s="151"/>
      <c r="DN341" s="151"/>
      <c r="DO341" s="151"/>
      <c r="DP341" s="151"/>
      <c r="DQ341" s="151"/>
      <c r="DR341" s="151"/>
      <c r="DS341" s="151"/>
      <c r="DT341" s="151"/>
      <c r="DU341" s="151"/>
      <c r="DV341" s="151"/>
      <c r="DW341" s="151"/>
      <c r="DX341" s="151"/>
      <c r="DY341" s="151"/>
      <c r="DZ341" s="151"/>
      <c r="EA341" s="151"/>
      <c r="EB341" s="151"/>
      <c r="EC341" s="151"/>
      <c r="ED341" s="151"/>
      <c r="EE341" s="151"/>
      <c r="EF341" s="151"/>
      <c r="EG341" s="151"/>
      <c r="EH341" s="151"/>
      <c r="EI341" s="151"/>
      <c r="EJ341" s="151"/>
      <c r="EK341" s="151"/>
      <c r="EL341" s="151"/>
      <c r="EM341" s="151"/>
      <c r="EN341" s="151"/>
      <c r="EO341" s="151"/>
      <c r="EP341" s="151"/>
      <c r="EQ341" s="151"/>
      <c r="ER341" s="151"/>
      <c r="ES341" s="151"/>
      <c r="ET341" s="151"/>
      <c r="EU341" s="151"/>
      <c r="EV341" s="151"/>
      <c r="EW341" s="151"/>
      <c r="EX341" s="151"/>
      <c r="EY341" s="151"/>
      <c r="EZ341" s="151"/>
      <c r="FA341" s="151"/>
      <c r="FB341" s="151"/>
      <c r="FC341" s="151"/>
      <c r="FD341" s="151"/>
      <c r="FE341" s="151"/>
      <c r="FF341" s="151"/>
      <c r="FG341" s="151"/>
      <c r="FH341" s="151"/>
      <c r="FI341" s="151"/>
      <c r="FJ341" s="151"/>
      <c r="FK341" s="151"/>
      <c r="FL341" s="151"/>
      <c r="FM341" s="151"/>
      <c r="FN341" s="151"/>
      <c r="FO341" s="151"/>
      <c r="FP341" s="151"/>
      <c r="FQ341" s="151"/>
      <c r="FR341" s="151"/>
      <c r="FS341" s="151"/>
      <c r="FT341" s="151"/>
      <c r="FU341" s="151"/>
      <c r="FV341" s="151"/>
      <c r="FW341" s="151"/>
      <c r="FX341" s="151"/>
      <c r="FY341" s="151"/>
      <c r="FZ341" s="151"/>
      <c r="GA341" s="151"/>
      <c r="GB341" s="151"/>
    </row>
    <row r="342" spans="1:202" s="156" customFormat="1" ht="26.25" customHeight="1" x14ac:dyDescent="0.25">
      <c r="A342" s="274">
        <v>2.34</v>
      </c>
      <c r="B342" s="228" t="s">
        <v>172</v>
      </c>
      <c r="C342" s="223">
        <v>1</v>
      </c>
      <c r="D342" s="224" t="s">
        <v>20</v>
      </c>
      <c r="E342" s="225"/>
      <c r="F342" s="226">
        <f t="shared" si="39"/>
        <v>0</v>
      </c>
      <c r="G342" s="231">
        <f>SUM(F309:F342)</f>
        <v>0</v>
      </c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  <c r="BZ342" s="151"/>
      <c r="CA342" s="151"/>
      <c r="CB342" s="151"/>
      <c r="CC342" s="151"/>
      <c r="CD342" s="151"/>
      <c r="CE342" s="151"/>
      <c r="CF342" s="151"/>
      <c r="CG342" s="151"/>
      <c r="CH342" s="151"/>
      <c r="CI342" s="151"/>
      <c r="CJ342" s="151"/>
      <c r="CK342" s="151"/>
      <c r="CL342" s="151"/>
      <c r="CM342" s="151"/>
      <c r="CN342" s="151"/>
      <c r="CO342" s="151"/>
      <c r="CP342" s="151"/>
      <c r="CQ342" s="151"/>
      <c r="CR342" s="151"/>
      <c r="CS342" s="151"/>
      <c r="CT342" s="151"/>
      <c r="CU342" s="151"/>
      <c r="CV342" s="151"/>
      <c r="CW342" s="151"/>
      <c r="CX342" s="151"/>
      <c r="CY342" s="151"/>
      <c r="CZ342" s="151"/>
      <c r="DA342" s="151"/>
      <c r="DB342" s="151"/>
      <c r="DC342" s="151"/>
      <c r="DD342" s="151"/>
      <c r="DE342" s="151"/>
      <c r="DF342" s="151"/>
      <c r="DG342" s="151"/>
      <c r="DH342" s="151"/>
      <c r="DI342" s="151"/>
      <c r="DJ342" s="151"/>
      <c r="DK342" s="151"/>
      <c r="DL342" s="151"/>
      <c r="DM342" s="151"/>
      <c r="DN342" s="151"/>
      <c r="DO342" s="151"/>
      <c r="DP342" s="151"/>
      <c r="DQ342" s="151"/>
      <c r="DR342" s="151"/>
      <c r="DS342" s="151"/>
      <c r="DT342" s="151"/>
      <c r="DU342" s="151"/>
      <c r="DV342" s="151"/>
      <c r="DW342" s="151"/>
      <c r="DX342" s="151"/>
      <c r="DY342" s="151"/>
      <c r="DZ342" s="151"/>
      <c r="EA342" s="151"/>
      <c r="EB342" s="151"/>
      <c r="EC342" s="151"/>
      <c r="ED342" s="151"/>
      <c r="EE342" s="151"/>
      <c r="EF342" s="151"/>
      <c r="EG342" s="151"/>
      <c r="EH342" s="151"/>
      <c r="EI342" s="151"/>
      <c r="EJ342" s="151"/>
      <c r="EK342" s="151"/>
      <c r="EL342" s="151"/>
      <c r="EM342" s="151"/>
      <c r="EN342" s="151"/>
      <c r="EO342" s="151"/>
      <c r="EP342" s="151"/>
      <c r="EQ342" s="151"/>
      <c r="ER342" s="151"/>
      <c r="ES342" s="151"/>
      <c r="ET342" s="151"/>
      <c r="EU342" s="151"/>
      <c r="EV342" s="151"/>
      <c r="EW342" s="151"/>
      <c r="EX342" s="151"/>
      <c r="EY342" s="151"/>
      <c r="EZ342" s="151"/>
      <c r="FA342" s="151"/>
      <c r="FB342" s="151"/>
      <c r="FC342" s="151"/>
      <c r="FD342" s="151"/>
      <c r="FE342" s="151"/>
      <c r="FF342" s="151"/>
      <c r="FG342" s="151"/>
      <c r="FH342" s="151"/>
      <c r="FI342" s="151"/>
      <c r="FJ342" s="151"/>
      <c r="FK342" s="151"/>
      <c r="FL342" s="151"/>
      <c r="FM342" s="151"/>
      <c r="FN342" s="151"/>
      <c r="FO342" s="151"/>
      <c r="FP342" s="151"/>
      <c r="FQ342" s="151"/>
      <c r="FR342" s="151"/>
      <c r="FS342" s="151"/>
      <c r="FT342" s="151"/>
      <c r="FU342" s="151"/>
      <c r="FV342" s="151"/>
      <c r="FW342" s="151"/>
      <c r="FX342" s="151"/>
      <c r="FY342" s="151"/>
      <c r="FZ342" s="151"/>
      <c r="GA342" s="151"/>
      <c r="GB342" s="151"/>
    </row>
    <row r="343" spans="1:202" s="156" customFormat="1" ht="26.25" customHeight="1" x14ac:dyDescent="0.25">
      <c r="A343" s="287"/>
      <c r="B343" s="288"/>
      <c r="C343" s="289"/>
      <c r="D343" s="290"/>
      <c r="E343" s="291"/>
      <c r="F343" s="292"/>
      <c r="G343" s="293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  <c r="BZ343" s="151"/>
      <c r="CA343" s="151"/>
      <c r="CB343" s="151"/>
      <c r="CC343" s="151"/>
      <c r="CD343" s="151"/>
      <c r="CE343" s="151"/>
      <c r="CF343" s="151"/>
      <c r="CG343" s="151"/>
      <c r="CH343" s="151"/>
      <c r="CI343" s="151"/>
      <c r="CJ343" s="151"/>
      <c r="CK343" s="151"/>
      <c r="CL343" s="151"/>
      <c r="CM343" s="151"/>
      <c r="CN343" s="151"/>
      <c r="CO343" s="151"/>
      <c r="CP343" s="151"/>
      <c r="CQ343" s="151"/>
      <c r="CR343" s="151"/>
      <c r="CS343" s="151"/>
      <c r="CT343" s="151"/>
      <c r="CU343" s="151"/>
      <c r="CV343" s="151"/>
      <c r="CW343" s="151"/>
      <c r="CX343" s="151"/>
      <c r="CY343" s="151"/>
      <c r="CZ343" s="151"/>
      <c r="DA343" s="151"/>
      <c r="DB343" s="151"/>
      <c r="DC343" s="151"/>
      <c r="DD343" s="151"/>
      <c r="DE343" s="151"/>
      <c r="DF343" s="151"/>
      <c r="DG343" s="151"/>
      <c r="DH343" s="151"/>
      <c r="DI343" s="151"/>
      <c r="DJ343" s="151"/>
      <c r="DK343" s="151"/>
      <c r="DL343" s="151"/>
      <c r="DM343" s="151"/>
      <c r="DN343" s="151"/>
      <c r="DO343" s="151"/>
      <c r="DP343" s="151"/>
      <c r="DQ343" s="151"/>
      <c r="DR343" s="151"/>
      <c r="DS343" s="151"/>
      <c r="DT343" s="151"/>
      <c r="DU343" s="151"/>
      <c r="DV343" s="151"/>
      <c r="DW343" s="151"/>
      <c r="DX343" s="151"/>
      <c r="DY343" s="151"/>
      <c r="DZ343" s="151"/>
      <c r="EA343" s="151"/>
      <c r="EB343" s="151"/>
      <c r="EC343" s="151"/>
      <c r="ED343" s="151"/>
      <c r="EE343" s="151"/>
      <c r="EF343" s="151"/>
      <c r="EG343" s="151"/>
      <c r="EH343" s="151"/>
      <c r="EI343" s="151"/>
      <c r="EJ343" s="151"/>
      <c r="EK343" s="151"/>
      <c r="EL343" s="151"/>
      <c r="EM343" s="151"/>
      <c r="EN343" s="151"/>
      <c r="EO343" s="151"/>
      <c r="EP343" s="151"/>
      <c r="EQ343" s="151"/>
      <c r="ER343" s="151"/>
      <c r="ES343" s="151"/>
      <c r="ET343" s="151"/>
      <c r="EU343" s="151"/>
      <c r="EV343" s="151"/>
      <c r="EW343" s="151"/>
      <c r="EX343" s="151"/>
      <c r="EY343" s="151"/>
      <c r="EZ343" s="151"/>
      <c r="FA343" s="151"/>
      <c r="FB343" s="151"/>
      <c r="FC343" s="151"/>
      <c r="FD343" s="151"/>
      <c r="FE343" s="151"/>
      <c r="FF343" s="151"/>
      <c r="FG343" s="151"/>
      <c r="FH343" s="151"/>
      <c r="FI343" s="151"/>
      <c r="FJ343" s="151"/>
      <c r="FK343" s="151"/>
      <c r="FL343" s="151"/>
      <c r="FM343" s="151"/>
      <c r="FN343" s="151"/>
      <c r="FO343" s="151"/>
      <c r="FP343" s="151"/>
      <c r="FQ343" s="151"/>
      <c r="FR343" s="151"/>
      <c r="FS343" s="151"/>
      <c r="FT343" s="151"/>
      <c r="FU343" s="151"/>
      <c r="FV343" s="151"/>
      <c r="FW343" s="151"/>
      <c r="FX343" s="151"/>
      <c r="FY343" s="151"/>
      <c r="FZ343" s="151"/>
      <c r="GA343" s="151"/>
      <c r="GB343" s="151"/>
    </row>
    <row r="344" spans="1:202" ht="26.25" customHeight="1" x14ac:dyDescent="0.25">
      <c r="A344" s="286">
        <v>3</v>
      </c>
      <c r="B344" s="285" t="s">
        <v>359</v>
      </c>
      <c r="C344" s="284"/>
      <c r="D344" s="283"/>
      <c r="E344" s="109"/>
      <c r="F344" s="282"/>
      <c r="G344" s="214"/>
    </row>
    <row r="345" spans="1:202" ht="36" x14ac:dyDescent="0.25">
      <c r="A345" s="152">
        <f>A344+0.1</f>
        <v>3.1</v>
      </c>
      <c r="B345" s="281" t="s">
        <v>358</v>
      </c>
      <c r="C345" s="279">
        <f>33.7*(150.81*2+130.31*2+92.41)</f>
        <v>22061.705000000002</v>
      </c>
      <c r="D345" s="278" t="s">
        <v>33</v>
      </c>
      <c r="E345" s="36"/>
      <c r="F345" s="135">
        <f>C345*E345</f>
        <v>0</v>
      </c>
      <c r="G345" s="40"/>
    </row>
    <row r="346" spans="1:202" ht="36" x14ac:dyDescent="0.25">
      <c r="A346" s="152">
        <f>A345+0.1</f>
        <v>3.2</v>
      </c>
      <c r="B346" s="281" t="s">
        <v>357</v>
      </c>
      <c r="C346" s="279">
        <f>84.14*77.11*1.1</f>
        <v>7136.8389400000005</v>
      </c>
      <c r="D346" s="278" t="s">
        <v>33</v>
      </c>
      <c r="E346" s="36"/>
      <c r="F346" s="135">
        <f>C346*E346</f>
        <v>0</v>
      </c>
      <c r="G346" s="40"/>
    </row>
    <row r="347" spans="1:202" ht="26.25" customHeight="1" x14ac:dyDescent="0.25">
      <c r="A347" s="152">
        <f>A345+0.1</f>
        <v>3.2</v>
      </c>
      <c r="B347" s="280" t="s">
        <v>356</v>
      </c>
      <c r="C347" s="279">
        <f>33.7*(150.81*2+130.31*2+92.41)</f>
        <v>22061.705000000002</v>
      </c>
      <c r="D347" s="278" t="s">
        <v>33</v>
      </c>
      <c r="E347" s="36"/>
      <c r="F347" s="135">
        <f>C347*E347</f>
        <v>0</v>
      </c>
      <c r="G347" s="40">
        <f>SUM(F345:F347)</f>
        <v>0</v>
      </c>
    </row>
    <row r="348" spans="1:202" ht="26.25" customHeight="1" x14ac:dyDescent="0.25">
      <c r="A348" s="322"/>
      <c r="B348" s="323"/>
      <c r="C348" s="324"/>
      <c r="D348" s="325"/>
      <c r="E348" s="312"/>
      <c r="F348" s="313"/>
      <c r="G348" s="294"/>
    </row>
    <row r="349" spans="1:202" s="156" customFormat="1" ht="24" customHeight="1" x14ac:dyDescent="0.25">
      <c r="A349" s="326">
        <v>4</v>
      </c>
      <c r="B349" s="327" t="s">
        <v>360</v>
      </c>
      <c r="C349" s="328"/>
      <c r="D349" s="329"/>
      <c r="E349" s="314"/>
      <c r="F349" s="315"/>
      <c r="G349" s="310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51"/>
      <c r="BL349" s="151"/>
      <c r="BM349" s="151"/>
      <c r="BN349" s="151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  <c r="BZ349" s="151"/>
      <c r="CA349" s="151"/>
      <c r="CB349" s="151"/>
      <c r="CC349" s="151"/>
      <c r="CD349" s="151"/>
      <c r="CE349" s="151"/>
      <c r="CF349" s="151"/>
      <c r="CG349" s="151"/>
      <c r="CH349" s="151"/>
      <c r="CI349" s="151"/>
      <c r="CJ349" s="151"/>
      <c r="CK349" s="151"/>
      <c r="CL349" s="151"/>
      <c r="CM349" s="151"/>
      <c r="CN349" s="151"/>
      <c r="CO349" s="151"/>
      <c r="CP349" s="151"/>
      <c r="CQ349" s="151"/>
      <c r="CR349" s="151"/>
      <c r="CS349" s="151"/>
      <c r="CT349" s="151"/>
      <c r="CU349" s="151"/>
      <c r="CV349" s="151"/>
      <c r="CW349" s="151"/>
      <c r="CX349" s="151"/>
      <c r="CY349" s="151"/>
      <c r="CZ349" s="151"/>
      <c r="DA349" s="151"/>
      <c r="DB349" s="151"/>
      <c r="DC349" s="151"/>
      <c r="DD349" s="151"/>
      <c r="DE349" s="151"/>
      <c r="DF349" s="151"/>
      <c r="DG349" s="151"/>
      <c r="DH349" s="151"/>
      <c r="DI349" s="151"/>
      <c r="DJ349" s="151"/>
      <c r="DK349" s="151"/>
      <c r="DL349" s="151"/>
      <c r="DM349" s="151"/>
      <c r="DN349" s="151"/>
      <c r="DO349" s="151"/>
      <c r="DP349" s="151"/>
      <c r="DQ349" s="151"/>
      <c r="DR349" s="151"/>
      <c r="DS349" s="151"/>
      <c r="DT349" s="151"/>
      <c r="DU349" s="151"/>
      <c r="DV349" s="151"/>
      <c r="DW349" s="151"/>
      <c r="DX349" s="151"/>
      <c r="DY349" s="151"/>
      <c r="DZ349" s="151"/>
      <c r="EA349" s="151"/>
      <c r="EB349" s="151"/>
      <c r="EC349" s="151"/>
      <c r="ED349" s="151"/>
      <c r="EE349" s="151"/>
      <c r="EF349" s="151"/>
      <c r="EG349" s="151"/>
      <c r="EH349" s="151"/>
      <c r="EI349" s="151"/>
      <c r="EJ349" s="151"/>
      <c r="EK349" s="151"/>
      <c r="EL349" s="151"/>
      <c r="EM349" s="151"/>
      <c r="EN349" s="151"/>
      <c r="EO349" s="151"/>
      <c r="EP349" s="151"/>
      <c r="EQ349" s="151"/>
      <c r="ER349" s="151"/>
      <c r="ES349" s="151"/>
      <c r="ET349" s="151"/>
      <c r="EU349" s="151"/>
      <c r="EV349" s="151"/>
      <c r="EW349" s="151"/>
      <c r="EX349" s="151"/>
      <c r="EY349" s="151"/>
      <c r="EZ349" s="151"/>
      <c r="FA349" s="151"/>
      <c r="FB349" s="151"/>
      <c r="FC349" s="151"/>
      <c r="FD349" s="151"/>
      <c r="FE349" s="151"/>
      <c r="FF349" s="151"/>
      <c r="FG349" s="151"/>
      <c r="FH349" s="151"/>
      <c r="FI349" s="151"/>
      <c r="FJ349" s="151"/>
      <c r="FK349" s="151"/>
      <c r="FL349" s="151"/>
      <c r="FM349" s="151"/>
      <c r="FN349" s="151"/>
      <c r="FO349" s="151"/>
      <c r="FP349" s="151"/>
      <c r="FQ349" s="151"/>
      <c r="FR349" s="151"/>
      <c r="FS349" s="151"/>
      <c r="FT349" s="151"/>
      <c r="FU349" s="151"/>
      <c r="FV349" s="151"/>
      <c r="FW349" s="151"/>
      <c r="FX349" s="151"/>
      <c r="FY349" s="151"/>
      <c r="FZ349" s="151"/>
      <c r="GA349" s="151"/>
      <c r="GB349" s="151"/>
      <c r="GC349" s="151"/>
      <c r="GD349" s="151"/>
      <c r="GE349" s="151"/>
      <c r="GF349" s="151"/>
      <c r="GG349" s="151"/>
      <c r="GH349" s="151"/>
      <c r="GI349" s="151"/>
      <c r="GJ349" s="151"/>
      <c r="GK349" s="151"/>
      <c r="GL349" s="151"/>
      <c r="GM349" s="151"/>
      <c r="GN349" s="151"/>
      <c r="GO349" s="151"/>
      <c r="GP349" s="151"/>
      <c r="GQ349" s="151"/>
      <c r="GR349" s="151"/>
      <c r="GS349" s="151"/>
      <c r="GT349" s="151"/>
    </row>
    <row r="350" spans="1:202" s="156" customFormat="1" ht="24" customHeight="1" x14ac:dyDescent="0.25">
      <c r="A350" s="330">
        <v>4.3</v>
      </c>
      <c r="B350" s="331" t="s">
        <v>361</v>
      </c>
      <c r="C350" s="328">
        <v>2</v>
      </c>
      <c r="D350" s="329" t="s">
        <v>66</v>
      </c>
      <c r="E350" s="316"/>
      <c r="F350" s="317">
        <f t="shared" ref="F350:F353" si="40">+C350*E350</f>
        <v>0</v>
      </c>
      <c r="G350" s="310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51"/>
      <c r="BL350" s="151"/>
      <c r="BM350" s="151"/>
      <c r="BN350" s="151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  <c r="BZ350" s="151"/>
      <c r="CA350" s="151"/>
      <c r="CB350" s="151"/>
      <c r="CC350" s="151"/>
      <c r="CD350" s="151"/>
      <c r="CE350" s="151"/>
      <c r="CF350" s="151"/>
      <c r="CG350" s="151"/>
      <c r="CH350" s="151"/>
      <c r="CI350" s="151"/>
      <c r="CJ350" s="151"/>
      <c r="CK350" s="151"/>
      <c r="CL350" s="151"/>
      <c r="CM350" s="151"/>
      <c r="CN350" s="151"/>
      <c r="CO350" s="151"/>
      <c r="CP350" s="151"/>
      <c r="CQ350" s="151"/>
      <c r="CR350" s="151"/>
      <c r="CS350" s="151"/>
      <c r="CT350" s="151"/>
      <c r="CU350" s="151"/>
      <c r="CV350" s="151"/>
      <c r="CW350" s="151"/>
      <c r="CX350" s="151"/>
      <c r="CY350" s="151"/>
      <c r="CZ350" s="151"/>
      <c r="DA350" s="151"/>
      <c r="DB350" s="151"/>
      <c r="DC350" s="151"/>
      <c r="DD350" s="151"/>
      <c r="DE350" s="151"/>
      <c r="DF350" s="151"/>
      <c r="DG350" s="151"/>
      <c r="DH350" s="151"/>
      <c r="DI350" s="151"/>
      <c r="DJ350" s="151"/>
      <c r="DK350" s="151"/>
      <c r="DL350" s="151"/>
      <c r="DM350" s="151"/>
      <c r="DN350" s="151"/>
      <c r="DO350" s="151"/>
      <c r="DP350" s="151"/>
      <c r="DQ350" s="151"/>
      <c r="DR350" s="151"/>
      <c r="DS350" s="151"/>
      <c r="DT350" s="151"/>
      <c r="DU350" s="151"/>
      <c r="DV350" s="151"/>
      <c r="DW350" s="151"/>
      <c r="DX350" s="151"/>
      <c r="DY350" s="151"/>
      <c r="DZ350" s="151"/>
      <c r="EA350" s="151"/>
      <c r="EB350" s="151"/>
      <c r="EC350" s="151"/>
      <c r="ED350" s="151"/>
      <c r="EE350" s="151"/>
      <c r="EF350" s="151"/>
      <c r="EG350" s="151"/>
      <c r="EH350" s="151"/>
      <c r="EI350" s="151"/>
      <c r="EJ350" s="151"/>
      <c r="EK350" s="151"/>
      <c r="EL350" s="151"/>
      <c r="EM350" s="151"/>
      <c r="EN350" s="151"/>
      <c r="EO350" s="151"/>
      <c r="EP350" s="151"/>
      <c r="EQ350" s="151"/>
      <c r="ER350" s="151"/>
      <c r="ES350" s="151"/>
      <c r="ET350" s="151"/>
      <c r="EU350" s="151"/>
      <c r="EV350" s="151"/>
      <c r="EW350" s="151"/>
      <c r="EX350" s="151"/>
      <c r="EY350" s="151"/>
      <c r="EZ350" s="151"/>
      <c r="FA350" s="151"/>
      <c r="FB350" s="151"/>
      <c r="FC350" s="151"/>
      <c r="FD350" s="151"/>
      <c r="FE350" s="151"/>
      <c r="FF350" s="151"/>
      <c r="FG350" s="151"/>
      <c r="FH350" s="151"/>
      <c r="FI350" s="151"/>
      <c r="FJ350" s="151"/>
      <c r="FK350" s="151"/>
      <c r="FL350" s="151"/>
      <c r="FM350" s="151"/>
      <c r="FN350" s="151"/>
      <c r="FO350" s="151"/>
      <c r="FP350" s="151"/>
      <c r="FQ350" s="151"/>
      <c r="FR350" s="151"/>
      <c r="FS350" s="151"/>
      <c r="FT350" s="151"/>
      <c r="FU350" s="151"/>
      <c r="FV350" s="151"/>
      <c r="FW350" s="151"/>
      <c r="FX350" s="151"/>
      <c r="FY350" s="151"/>
      <c r="FZ350" s="151"/>
      <c r="GA350" s="151"/>
      <c r="GB350" s="151"/>
      <c r="GC350" s="151"/>
      <c r="GD350" s="151"/>
      <c r="GE350" s="151"/>
      <c r="GF350" s="151"/>
      <c r="GG350" s="151"/>
      <c r="GH350" s="151"/>
      <c r="GI350" s="151"/>
      <c r="GJ350" s="151"/>
      <c r="GK350" s="151"/>
      <c r="GL350" s="151"/>
      <c r="GM350" s="151"/>
      <c r="GN350" s="151"/>
      <c r="GO350" s="151"/>
      <c r="GP350" s="151"/>
      <c r="GQ350" s="151"/>
      <c r="GR350" s="151"/>
      <c r="GS350" s="151"/>
      <c r="GT350" s="151"/>
    </row>
    <row r="351" spans="1:202" s="156" customFormat="1" ht="41.25" customHeight="1" x14ac:dyDescent="0.25">
      <c r="A351" s="330">
        <v>4.4000000000000004</v>
      </c>
      <c r="B351" s="331" t="s">
        <v>362</v>
      </c>
      <c r="C351" s="328">
        <v>10</v>
      </c>
      <c r="D351" s="329" t="s">
        <v>66</v>
      </c>
      <c r="E351" s="316"/>
      <c r="F351" s="317">
        <f t="shared" si="40"/>
        <v>0</v>
      </c>
      <c r="G351" s="310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1"/>
      <c r="BM351" s="151"/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  <c r="BZ351" s="151"/>
      <c r="CA351" s="151"/>
      <c r="CB351" s="151"/>
      <c r="CC351" s="151"/>
      <c r="CD351" s="151"/>
      <c r="CE351" s="151"/>
      <c r="CF351" s="151"/>
      <c r="CG351" s="151"/>
      <c r="CH351" s="151"/>
      <c r="CI351" s="151"/>
      <c r="CJ351" s="151"/>
      <c r="CK351" s="151"/>
      <c r="CL351" s="151"/>
      <c r="CM351" s="151"/>
      <c r="CN351" s="151"/>
      <c r="CO351" s="151"/>
      <c r="CP351" s="151"/>
      <c r="CQ351" s="151"/>
      <c r="CR351" s="151"/>
      <c r="CS351" s="151"/>
      <c r="CT351" s="151"/>
      <c r="CU351" s="151"/>
      <c r="CV351" s="151"/>
      <c r="CW351" s="151"/>
      <c r="CX351" s="151"/>
      <c r="CY351" s="151"/>
      <c r="CZ351" s="151"/>
      <c r="DA351" s="151"/>
      <c r="DB351" s="151"/>
      <c r="DC351" s="151"/>
      <c r="DD351" s="151"/>
      <c r="DE351" s="151"/>
      <c r="DF351" s="151"/>
      <c r="DG351" s="151"/>
      <c r="DH351" s="151"/>
      <c r="DI351" s="151"/>
      <c r="DJ351" s="151"/>
      <c r="DK351" s="151"/>
      <c r="DL351" s="151"/>
      <c r="DM351" s="151"/>
      <c r="DN351" s="151"/>
      <c r="DO351" s="151"/>
      <c r="DP351" s="151"/>
      <c r="DQ351" s="151"/>
      <c r="DR351" s="151"/>
      <c r="DS351" s="151"/>
      <c r="DT351" s="151"/>
      <c r="DU351" s="151"/>
      <c r="DV351" s="151"/>
      <c r="DW351" s="151"/>
      <c r="DX351" s="151"/>
      <c r="DY351" s="151"/>
      <c r="DZ351" s="151"/>
      <c r="EA351" s="151"/>
      <c r="EB351" s="151"/>
      <c r="EC351" s="151"/>
      <c r="ED351" s="151"/>
      <c r="EE351" s="151"/>
      <c r="EF351" s="151"/>
      <c r="EG351" s="151"/>
      <c r="EH351" s="151"/>
      <c r="EI351" s="151"/>
      <c r="EJ351" s="151"/>
      <c r="EK351" s="151"/>
      <c r="EL351" s="151"/>
      <c r="EM351" s="151"/>
      <c r="EN351" s="151"/>
      <c r="EO351" s="151"/>
      <c r="EP351" s="151"/>
      <c r="EQ351" s="151"/>
      <c r="ER351" s="151"/>
      <c r="ES351" s="151"/>
      <c r="ET351" s="151"/>
      <c r="EU351" s="151"/>
      <c r="EV351" s="151"/>
      <c r="EW351" s="151"/>
      <c r="EX351" s="151"/>
      <c r="EY351" s="151"/>
      <c r="EZ351" s="151"/>
      <c r="FA351" s="151"/>
      <c r="FB351" s="151"/>
      <c r="FC351" s="151"/>
      <c r="FD351" s="151"/>
      <c r="FE351" s="151"/>
      <c r="FF351" s="151"/>
      <c r="FG351" s="151"/>
      <c r="FH351" s="151"/>
      <c r="FI351" s="151"/>
      <c r="FJ351" s="151"/>
      <c r="FK351" s="151"/>
      <c r="FL351" s="151"/>
      <c r="FM351" s="151"/>
      <c r="FN351" s="151"/>
      <c r="FO351" s="151"/>
      <c r="FP351" s="151"/>
      <c r="FQ351" s="151"/>
      <c r="FR351" s="151"/>
      <c r="FS351" s="151"/>
      <c r="FT351" s="151"/>
      <c r="FU351" s="151"/>
      <c r="FV351" s="151"/>
      <c r="FW351" s="151"/>
      <c r="FX351" s="151"/>
      <c r="FY351" s="151"/>
      <c r="FZ351" s="151"/>
      <c r="GA351" s="151"/>
      <c r="GB351" s="151"/>
      <c r="GC351" s="151"/>
      <c r="GD351" s="151"/>
      <c r="GE351" s="151"/>
      <c r="GF351" s="151"/>
      <c r="GG351" s="151"/>
      <c r="GH351" s="151"/>
      <c r="GI351" s="151"/>
      <c r="GJ351" s="151"/>
      <c r="GK351" s="151"/>
      <c r="GL351" s="151"/>
      <c r="GM351" s="151"/>
      <c r="GN351" s="151"/>
      <c r="GO351" s="151"/>
      <c r="GP351" s="151"/>
      <c r="GQ351" s="151"/>
      <c r="GR351" s="151"/>
      <c r="GS351" s="151"/>
      <c r="GT351" s="151"/>
    </row>
    <row r="352" spans="1:202" s="156" customFormat="1" ht="41.25" customHeight="1" x14ac:dyDescent="0.25">
      <c r="A352" s="330">
        <v>4.5</v>
      </c>
      <c r="B352" s="331" t="s">
        <v>363</v>
      </c>
      <c r="C352" s="328">
        <v>10</v>
      </c>
      <c r="D352" s="329" t="s">
        <v>66</v>
      </c>
      <c r="E352" s="316"/>
      <c r="F352" s="317">
        <f t="shared" si="40"/>
        <v>0</v>
      </c>
      <c r="G352" s="310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  <c r="BI352" s="151"/>
      <c r="BJ352" s="151"/>
      <c r="BK352" s="151"/>
      <c r="BL352" s="151"/>
      <c r="BM352" s="151"/>
      <c r="BN352" s="151"/>
      <c r="BO352" s="151"/>
      <c r="BP352" s="151"/>
      <c r="BQ352" s="151"/>
      <c r="BR352" s="151"/>
      <c r="BS352" s="151"/>
      <c r="BT352" s="151"/>
      <c r="BU352" s="151"/>
      <c r="BV352" s="151"/>
      <c r="BW352" s="151"/>
      <c r="BX352" s="151"/>
      <c r="BY352" s="151"/>
      <c r="BZ352" s="151"/>
      <c r="CA352" s="151"/>
      <c r="CB352" s="151"/>
      <c r="CC352" s="151"/>
      <c r="CD352" s="151"/>
      <c r="CE352" s="151"/>
      <c r="CF352" s="151"/>
      <c r="CG352" s="151"/>
      <c r="CH352" s="151"/>
      <c r="CI352" s="151"/>
      <c r="CJ352" s="151"/>
      <c r="CK352" s="151"/>
      <c r="CL352" s="151"/>
      <c r="CM352" s="151"/>
      <c r="CN352" s="151"/>
      <c r="CO352" s="151"/>
      <c r="CP352" s="151"/>
      <c r="CQ352" s="151"/>
      <c r="CR352" s="151"/>
      <c r="CS352" s="151"/>
      <c r="CT352" s="151"/>
      <c r="CU352" s="151"/>
      <c r="CV352" s="151"/>
      <c r="CW352" s="151"/>
      <c r="CX352" s="151"/>
      <c r="CY352" s="151"/>
      <c r="CZ352" s="151"/>
      <c r="DA352" s="151"/>
      <c r="DB352" s="151"/>
      <c r="DC352" s="151"/>
      <c r="DD352" s="151"/>
      <c r="DE352" s="151"/>
      <c r="DF352" s="151"/>
      <c r="DG352" s="151"/>
      <c r="DH352" s="151"/>
      <c r="DI352" s="151"/>
      <c r="DJ352" s="151"/>
      <c r="DK352" s="151"/>
      <c r="DL352" s="151"/>
      <c r="DM352" s="151"/>
      <c r="DN352" s="151"/>
      <c r="DO352" s="151"/>
      <c r="DP352" s="151"/>
      <c r="DQ352" s="151"/>
      <c r="DR352" s="151"/>
      <c r="DS352" s="151"/>
      <c r="DT352" s="151"/>
      <c r="DU352" s="151"/>
      <c r="DV352" s="151"/>
      <c r="DW352" s="151"/>
      <c r="DX352" s="151"/>
      <c r="DY352" s="151"/>
      <c r="DZ352" s="151"/>
      <c r="EA352" s="151"/>
      <c r="EB352" s="151"/>
      <c r="EC352" s="151"/>
      <c r="ED352" s="151"/>
      <c r="EE352" s="151"/>
      <c r="EF352" s="151"/>
      <c r="EG352" s="151"/>
      <c r="EH352" s="151"/>
      <c r="EI352" s="151"/>
      <c r="EJ352" s="151"/>
      <c r="EK352" s="151"/>
      <c r="EL352" s="151"/>
      <c r="EM352" s="151"/>
      <c r="EN352" s="151"/>
      <c r="EO352" s="151"/>
      <c r="EP352" s="151"/>
      <c r="EQ352" s="151"/>
      <c r="ER352" s="151"/>
      <c r="ES352" s="151"/>
      <c r="ET352" s="151"/>
      <c r="EU352" s="151"/>
      <c r="EV352" s="151"/>
      <c r="EW352" s="151"/>
      <c r="EX352" s="151"/>
      <c r="EY352" s="151"/>
      <c r="EZ352" s="151"/>
      <c r="FA352" s="151"/>
      <c r="FB352" s="151"/>
      <c r="FC352" s="151"/>
      <c r="FD352" s="151"/>
      <c r="FE352" s="151"/>
      <c r="FF352" s="151"/>
      <c r="FG352" s="151"/>
      <c r="FH352" s="151"/>
      <c r="FI352" s="151"/>
      <c r="FJ352" s="151"/>
      <c r="FK352" s="151"/>
      <c r="FL352" s="151"/>
      <c r="FM352" s="151"/>
      <c r="FN352" s="151"/>
      <c r="FO352" s="151"/>
      <c r="FP352" s="151"/>
      <c r="FQ352" s="151"/>
      <c r="FR352" s="151"/>
      <c r="FS352" s="151"/>
      <c r="FT352" s="151"/>
      <c r="FU352" s="151"/>
      <c r="FV352" s="151"/>
      <c r="FW352" s="151"/>
      <c r="FX352" s="151"/>
      <c r="FY352" s="151"/>
      <c r="FZ352" s="151"/>
      <c r="GA352" s="151"/>
      <c r="GB352" s="151"/>
      <c r="GC352" s="151"/>
      <c r="GD352" s="151"/>
      <c r="GE352" s="151"/>
      <c r="GF352" s="151"/>
      <c r="GG352" s="151"/>
      <c r="GH352" s="151"/>
      <c r="GI352" s="151"/>
      <c r="GJ352" s="151"/>
      <c r="GK352" s="151"/>
      <c r="GL352" s="151"/>
      <c r="GM352" s="151"/>
      <c r="GN352" s="151"/>
      <c r="GO352" s="151"/>
      <c r="GP352" s="151"/>
      <c r="GQ352" s="151"/>
      <c r="GR352" s="151"/>
      <c r="GS352" s="151"/>
      <c r="GT352" s="151"/>
    </row>
    <row r="353" spans="1:202" s="156" customFormat="1" ht="41.25" customHeight="1" x14ac:dyDescent="0.25">
      <c r="A353" s="330">
        <v>4.5999999999999996</v>
      </c>
      <c r="B353" s="331" t="s">
        <v>364</v>
      </c>
      <c r="C353" s="328">
        <v>10</v>
      </c>
      <c r="D353" s="329" t="s">
        <v>66</v>
      </c>
      <c r="E353" s="316"/>
      <c r="F353" s="317">
        <f t="shared" si="40"/>
        <v>0</v>
      </c>
      <c r="G353" s="310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  <c r="BI353" s="151"/>
      <c r="BJ353" s="151"/>
      <c r="BK353" s="151"/>
      <c r="BL353" s="151"/>
      <c r="BM353" s="151"/>
      <c r="BN353" s="151"/>
      <c r="BO353" s="151"/>
      <c r="BP353" s="151"/>
      <c r="BQ353" s="151"/>
      <c r="BR353" s="151"/>
      <c r="BS353" s="151"/>
      <c r="BT353" s="151"/>
      <c r="BU353" s="151"/>
      <c r="BV353" s="151"/>
      <c r="BW353" s="151"/>
      <c r="BX353" s="151"/>
      <c r="BY353" s="151"/>
      <c r="BZ353" s="151"/>
      <c r="CA353" s="151"/>
      <c r="CB353" s="151"/>
      <c r="CC353" s="151"/>
      <c r="CD353" s="151"/>
      <c r="CE353" s="151"/>
      <c r="CF353" s="151"/>
      <c r="CG353" s="151"/>
      <c r="CH353" s="151"/>
      <c r="CI353" s="151"/>
      <c r="CJ353" s="151"/>
      <c r="CK353" s="151"/>
      <c r="CL353" s="151"/>
      <c r="CM353" s="151"/>
      <c r="CN353" s="151"/>
      <c r="CO353" s="151"/>
      <c r="CP353" s="151"/>
      <c r="CQ353" s="151"/>
      <c r="CR353" s="151"/>
      <c r="CS353" s="151"/>
      <c r="CT353" s="151"/>
      <c r="CU353" s="151"/>
      <c r="CV353" s="151"/>
      <c r="CW353" s="151"/>
      <c r="CX353" s="151"/>
      <c r="CY353" s="151"/>
      <c r="CZ353" s="151"/>
      <c r="DA353" s="151"/>
      <c r="DB353" s="151"/>
      <c r="DC353" s="151"/>
      <c r="DD353" s="151"/>
      <c r="DE353" s="151"/>
      <c r="DF353" s="151"/>
      <c r="DG353" s="151"/>
      <c r="DH353" s="151"/>
      <c r="DI353" s="151"/>
      <c r="DJ353" s="151"/>
      <c r="DK353" s="151"/>
      <c r="DL353" s="151"/>
      <c r="DM353" s="151"/>
      <c r="DN353" s="151"/>
      <c r="DO353" s="151"/>
      <c r="DP353" s="151"/>
      <c r="DQ353" s="151"/>
      <c r="DR353" s="151"/>
      <c r="DS353" s="151"/>
      <c r="DT353" s="151"/>
      <c r="DU353" s="151"/>
      <c r="DV353" s="151"/>
      <c r="DW353" s="151"/>
      <c r="DX353" s="151"/>
      <c r="DY353" s="151"/>
      <c r="DZ353" s="151"/>
      <c r="EA353" s="151"/>
      <c r="EB353" s="151"/>
      <c r="EC353" s="151"/>
      <c r="ED353" s="151"/>
      <c r="EE353" s="151"/>
      <c r="EF353" s="151"/>
      <c r="EG353" s="151"/>
      <c r="EH353" s="151"/>
      <c r="EI353" s="151"/>
      <c r="EJ353" s="151"/>
      <c r="EK353" s="151"/>
      <c r="EL353" s="151"/>
      <c r="EM353" s="151"/>
      <c r="EN353" s="151"/>
      <c r="EO353" s="151"/>
      <c r="EP353" s="151"/>
      <c r="EQ353" s="151"/>
      <c r="ER353" s="151"/>
      <c r="ES353" s="151"/>
      <c r="ET353" s="151"/>
      <c r="EU353" s="151"/>
      <c r="EV353" s="151"/>
      <c r="EW353" s="151"/>
      <c r="EX353" s="151"/>
      <c r="EY353" s="151"/>
      <c r="EZ353" s="151"/>
      <c r="FA353" s="151"/>
      <c r="FB353" s="151"/>
      <c r="FC353" s="151"/>
      <c r="FD353" s="151"/>
      <c r="FE353" s="151"/>
      <c r="FF353" s="151"/>
      <c r="FG353" s="151"/>
      <c r="FH353" s="151"/>
      <c r="FI353" s="151"/>
      <c r="FJ353" s="151"/>
      <c r="FK353" s="151"/>
      <c r="FL353" s="151"/>
      <c r="FM353" s="151"/>
      <c r="FN353" s="151"/>
      <c r="FO353" s="151"/>
      <c r="FP353" s="151"/>
      <c r="FQ353" s="151"/>
      <c r="FR353" s="151"/>
      <c r="FS353" s="151"/>
      <c r="FT353" s="151"/>
      <c r="FU353" s="151"/>
      <c r="FV353" s="151"/>
      <c r="FW353" s="151"/>
      <c r="FX353" s="151"/>
      <c r="FY353" s="151"/>
      <c r="FZ353" s="151"/>
      <c r="GA353" s="151"/>
      <c r="GB353" s="151"/>
      <c r="GC353" s="151"/>
      <c r="GD353" s="151"/>
      <c r="GE353" s="151"/>
      <c r="GF353" s="151"/>
      <c r="GG353" s="151"/>
      <c r="GH353" s="151"/>
      <c r="GI353" s="151"/>
      <c r="GJ353" s="151"/>
      <c r="GK353" s="151"/>
      <c r="GL353" s="151"/>
      <c r="GM353" s="151"/>
      <c r="GN353" s="151"/>
      <c r="GO353" s="151"/>
      <c r="GP353" s="151"/>
      <c r="GQ353" s="151"/>
      <c r="GR353" s="151"/>
      <c r="GS353" s="151"/>
      <c r="GT353" s="151"/>
    </row>
    <row r="354" spans="1:202" s="156" customFormat="1" ht="24" customHeight="1" x14ac:dyDescent="0.25">
      <c r="A354" s="332"/>
      <c r="B354" s="333"/>
      <c r="C354" s="334"/>
      <c r="D354" s="335"/>
      <c r="E354" s="318"/>
      <c r="F354" s="319"/>
      <c r="G354" s="308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  <c r="BI354" s="151"/>
      <c r="BJ354" s="151"/>
      <c r="BK354" s="151"/>
      <c r="BL354" s="151"/>
      <c r="BM354" s="151"/>
      <c r="BN354" s="151"/>
      <c r="BO354" s="151"/>
      <c r="BP354" s="151"/>
      <c r="BQ354" s="151"/>
      <c r="BR354" s="151"/>
      <c r="BS354" s="151"/>
      <c r="BT354" s="151"/>
      <c r="BU354" s="151"/>
      <c r="BV354" s="151"/>
      <c r="BW354" s="151"/>
      <c r="BX354" s="151"/>
      <c r="BY354" s="151"/>
      <c r="BZ354" s="151"/>
      <c r="CA354" s="151"/>
      <c r="CB354" s="151"/>
      <c r="CC354" s="151"/>
      <c r="CD354" s="151"/>
      <c r="CE354" s="151"/>
      <c r="CF354" s="151"/>
      <c r="CG354" s="151"/>
      <c r="CH354" s="151"/>
      <c r="CI354" s="151"/>
      <c r="CJ354" s="151"/>
      <c r="CK354" s="151"/>
      <c r="CL354" s="151"/>
      <c r="CM354" s="151"/>
      <c r="CN354" s="151"/>
      <c r="CO354" s="151"/>
      <c r="CP354" s="151"/>
      <c r="CQ354" s="151"/>
      <c r="CR354" s="151"/>
      <c r="CS354" s="151"/>
      <c r="CT354" s="151"/>
      <c r="CU354" s="151"/>
      <c r="CV354" s="151"/>
      <c r="CW354" s="151"/>
      <c r="CX354" s="151"/>
      <c r="CY354" s="151"/>
      <c r="CZ354" s="151"/>
      <c r="DA354" s="151"/>
      <c r="DB354" s="151"/>
      <c r="DC354" s="151"/>
      <c r="DD354" s="151"/>
      <c r="DE354" s="151"/>
      <c r="DF354" s="151"/>
      <c r="DG354" s="151"/>
      <c r="DH354" s="151"/>
      <c r="DI354" s="151"/>
      <c r="DJ354" s="151"/>
      <c r="DK354" s="151"/>
      <c r="DL354" s="151"/>
      <c r="DM354" s="151"/>
      <c r="DN354" s="151"/>
      <c r="DO354" s="151"/>
      <c r="DP354" s="151"/>
      <c r="DQ354" s="151"/>
      <c r="DR354" s="151"/>
      <c r="DS354" s="151"/>
      <c r="DT354" s="151"/>
      <c r="DU354" s="151"/>
      <c r="DV354" s="151"/>
      <c r="DW354" s="151"/>
      <c r="DX354" s="151"/>
      <c r="DY354" s="151"/>
      <c r="DZ354" s="151"/>
      <c r="EA354" s="151"/>
      <c r="EB354" s="151"/>
      <c r="EC354" s="151"/>
      <c r="ED354" s="151"/>
      <c r="EE354" s="151"/>
      <c r="EF354" s="151"/>
      <c r="EG354" s="151"/>
      <c r="EH354" s="151"/>
      <c r="EI354" s="151"/>
      <c r="EJ354" s="151"/>
      <c r="EK354" s="151"/>
      <c r="EL354" s="151"/>
      <c r="EM354" s="151"/>
      <c r="EN354" s="151"/>
      <c r="EO354" s="151"/>
      <c r="EP354" s="151"/>
      <c r="EQ354" s="151"/>
      <c r="ER354" s="151"/>
      <c r="ES354" s="151"/>
      <c r="ET354" s="151"/>
      <c r="EU354" s="151"/>
      <c r="EV354" s="151"/>
      <c r="EW354" s="151"/>
      <c r="EX354" s="151"/>
      <c r="EY354" s="151"/>
      <c r="EZ354" s="151"/>
      <c r="FA354" s="151"/>
      <c r="FB354" s="151"/>
      <c r="FC354" s="151"/>
      <c r="FD354" s="151"/>
      <c r="FE354" s="151"/>
      <c r="FF354" s="151"/>
      <c r="FG354" s="151"/>
      <c r="FH354" s="151"/>
      <c r="FI354" s="151"/>
      <c r="FJ354" s="151"/>
      <c r="FK354" s="151"/>
      <c r="FL354" s="151"/>
      <c r="FM354" s="151"/>
      <c r="FN354" s="151"/>
      <c r="FO354" s="151"/>
      <c r="FP354" s="151"/>
      <c r="FQ354" s="151"/>
      <c r="FR354" s="151"/>
      <c r="FS354" s="151"/>
      <c r="FT354" s="151"/>
      <c r="FU354" s="151"/>
      <c r="FV354" s="151"/>
      <c r="FW354" s="151"/>
      <c r="FX354" s="151"/>
      <c r="FY354" s="151"/>
      <c r="FZ354" s="151"/>
      <c r="GA354" s="151"/>
      <c r="GB354" s="151"/>
      <c r="GC354" s="151"/>
      <c r="GD354" s="151"/>
      <c r="GE354" s="151"/>
      <c r="GF354" s="151"/>
      <c r="GG354" s="151"/>
      <c r="GH354" s="151"/>
      <c r="GI354" s="151"/>
      <c r="GJ354" s="151"/>
      <c r="GK354" s="151"/>
      <c r="GL354" s="151"/>
      <c r="GM354" s="151"/>
      <c r="GN354" s="151"/>
      <c r="GO354" s="151"/>
      <c r="GP354" s="151"/>
      <c r="GQ354" s="151"/>
      <c r="GR354" s="151"/>
      <c r="GS354" s="151"/>
      <c r="GT354" s="151"/>
    </row>
    <row r="355" spans="1:202" s="100" customFormat="1" ht="25.5" customHeight="1" x14ac:dyDescent="0.25">
      <c r="A355" s="306">
        <v>5</v>
      </c>
      <c r="B355" s="302" t="s">
        <v>365</v>
      </c>
      <c r="C355" s="303"/>
      <c r="D355" s="309"/>
      <c r="E355" s="307"/>
      <c r="F355" s="303"/>
      <c r="G355" s="311"/>
    </row>
    <row r="356" spans="1:202" s="100" customFormat="1" ht="25.5" customHeight="1" x14ac:dyDescent="0.25">
      <c r="A356" s="304">
        <f>A355+0.1</f>
        <v>5.0999999999999996</v>
      </c>
      <c r="B356" s="305" t="s">
        <v>366</v>
      </c>
      <c r="C356" s="303">
        <v>3855.36</v>
      </c>
      <c r="D356" s="309" t="s">
        <v>33</v>
      </c>
      <c r="E356" s="320"/>
      <c r="F356" s="321">
        <f>+C356*E356</f>
        <v>0</v>
      </c>
      <c r="G356" s="311"/>
    </row>
    <row r="357" spans="1:202" s="156" customFormat="1" ht="25.5" customHeight="1" x14ac:dyDescent="0.25">
      <c r="A357" s="298"/>
      <c r="B357" s="299"/>
      <c r="C357" s="295"/>
      <c r="D357" s="296"/>
      <c r="E357" s="300"/>
      <c r="F357" s="301"/>
      <c r="G357" s="297">
        <f>SUM(F350:F357)</f>
        <v>0</v>
      </c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  <c r="BI357" s="151"/>
      <c r="BJ357" s="151"/>
      <c r="BK357" s="151"/>
      <c r="BL357" s="151"/>
      <c r="BM357" s="151"/>
      <c r="BN357" s="151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  <c r="BZ357" s="151"/>
      <c r="CA357" s="151"/>
      <c r="CB357" s="151"/>
      <c r="CC357" s="151"/>
      <c r="CD357" s="151"/>
      <c r="CE357" s="151"/>
      <c r="CF357" s="151"/>
      <c r="CG357" s="151"/>
      <c r="CH357" s="151"/>
      <c r="CI357" s="151"/>
      <c r="CJ357" s="151"/>
      <c r="CK357" s="151"/>
      <c r="CL357" s="151"/>
      <c r="CM357" s="151"/>
      <c r="CN357" s="151"/>
      <c r="CO357" s="151"/>
      <c r="CP357" s="151"/>
      <c r="CQ357" s="151"/>
      <c r="CR357" s="151"/>
      <c r="CS357" s="151"/>
      <c r="CT357" s="151"/>
      <c r="CU357" s="151"/>
      <c r="CV357" s="151"/>
      <c r="CW357" s="151"/>
      <c r="CX357" s="151"/>
      <c r="CY357" s="151"/>
      <c r="CZ357" s="151"/>
      <c r="DA357" s="151"/>
      <c r="DB357" s="151"/>
      <c r="DC357" s="151"/>
      <c r="DD357" s="151"/>
      <c r="DE357" s="151"/>
      <c r="DF357" s="151"/>
      <c r="DG357" s="151"/>
      <c r="DH357" s="151"/>
      <c r="DI357" s="151"/>
      <c r="DJ357" s="151"/>
      <c r="DK357" s="151"/>
      <c r="DL357" s="151"/>
      <c r="DM357" s="151"/>
      <c r="DN357" s="151"/>
      <c r="DO357" s="151"/>
      <c r="DP357" s="151"/>
      <c r="DQ357" s="151"/>
      <c r="DR357" s="151"/>
      <c r="DS357" s="151"/>
      <c r="DT357" s="151"/>
      <c r="DU357" s="151"/>
      <c r="DV357" s="151"/>
      <c r="DW357" s="151"/>
      <c r="DX357" s="151"/>
      <c r="DY357" s="151"/>
      <c r="DZ357" s="151"/>
      <c r="EA357" s="151"/>
      <c r="EB357" s="151"/>
      <c r="EC357" s="151"/>
      <c r="ED357" s="151"/>
      <c r="EE357" s="151"/>
      <c r="EF357" s="151"/>
      <c r="EG357" s="151"/>
      <c r="EH357" s="151"/>
      <c r="EI357" s="151"/>
      <c r="EJ357" s="151"/>
      <c r="EK357" s="151"/>
      <c r="EL357" s="151"/>
      <c r="EM357" s="151"/>
      <c r="EN357" s="151"/>
      <c r="EO357" s="151"/>
      <c r="EP357" s="151"/>
      <c r="EQ357" s="151"/>
      <c r="ER357" s="151"/>
      <c r="ES357" s="151"/>
      <c r="ET357" s="151"/>
      <c r="EU357" s="151"/>
      <c r="EV357" s="151"/>
      <c r="EW357" s="151"/>
      <c r="EX357" s="151"/>
      <c r="EY357" s="151"/>
      <c r="EZ357" s="151"/>
      <c r="FA357" s="151"/>
      <c r="FB357" s="151"/>
      <c r="FC357" s="151"/>
      <c r="FD357" s="151"/>
      <c r="FE357" s="151"/>
      <c r="FF357" s="151"/>
      <c r="FG357" s="151"/>
      <c r="FH357" s="151"/>
      <c r="FI357" s="151"/>
      <c r="FJ357" s="151"/>
      <c r="FK357" s="151"/>
      <c r="FL357" s="151"/>
      <c r="FM357" s="151"/>
      <c r="FN357" s="151"/>
      <c r="FO357" s="151"/>
      <c r="FP357" s="151"/>
      <c r="FQ357" s="151"/>
      <c r="FR357" s="151"/>
      <c r="FS357" s="151"/>
      <c r="FT357" s="151"/>
      <c r="FU357" s="151"/>
      <c r="FV357" s="151"/>
      <c r="FW357" s="151"/>
      <c r="FX357" s="151"/>
      <c r="FY357" s="151"/>
      <c r="FZ357" s="151"/>
      <c r="GA357" s="151"/>
      <c r="GB357" s="151"/>
      <c r="GC357" s="151"/>
      <c r="GD357" s="151"/>
      <c r="GE357" s="151"/>
      <c r="GF357" s="151"/>
      <c r="GG357" s="151"/>
      <c r="GH357" s="151"/>
      <c r="GI357" s="151"/>
      <c r="GJ357" s="151"/>
      <c r="GK357" s="151"/>
      <c r="GL357" s="151"/>
      <c r="GM357" s="151"/>
      <c r="GN357" s="151"/>
      <c r="GO357" s="151"/>
      <c r="GP357" s="151"/>
      <c r="GQ357" s="151"/>
      <c r="GR357" s="151"/>
      <c r="GS357" s="151"/>
      <c r="GT357" s="151"/>
    </row>
    <row r="358" spans="1:202" ht="15" customHeight="1" thickBot="1" x14ac:dyDescent="0.3">
      <c r="A358" s="33"/>
      <c r="B358" s="30"/>
      <c r="C358" s="129"/>
      <c r="D358" s="35"/>
      <c r="E358" s="36"/>
      <c r="F358" s="32"/>
      <c r="G358" s="40"/>
    </row>
    <row r="359" spans="1:202" s="37" customFormat="1" ht="22.5" customHeight="1" thickTop="1" thickBot="1" x14ac:dyDescent="0.3">
      <c r="A359" s="68"/>
      <c r="B359" s="336" t="s">
        <v>259</v>
      </c>
      <c r="C359" s="337"/>
      <c r="D359" s="69"/>
      <c r="E359" s="70"/>
      <c r="F359" s="71"/>
      <c r="G359" s="72">
        <f>SUM(G292:G357)</f>
        <v>0</v>
      </c>
    </row>
    <row r="360" spans="1:202" s="37" customFormat="1" ht="22.5" customHeight="1" thickTop="1" thickBot="1" x14ac:dyDescent="0.3">
      <c r="A360" s="68"/>
      <c r="B360" s="336" t="s">
        <v>260</v>
      </c>
      <c r="C360" s="337"/>
      <c r="D360" s="69"/>
      <c r="E360" s="70"/>
      <c r="F360" s="71"/>
      <c r="G360" s="72">
        <f>+G359+G289+G217+G150+G90</f>
        <v>0</v>
      </c>
    </row>
    <row r="361" spans="1:202" s="37" customFormat="1" ht="22.5" customHeight="1" thickTop="1" thickBot="1" x14ac:dyDescent="0.3">
      <c r="A361" s="73"/>
      <c r="B361" s="338" t="s">
        <v>9</v>
      </c>
      <c r="C361" s="339"/>
      <c r="D361" s="74"/>
      <c r="E361" s="75"/>
      <c r="F361" s="76"/>
      <c r="G361" s="77">
        <f>SUM(F94:F356)+G90</f>
        <v>0</v>
      </c>
    </row>
    <row r="362" spans="1:202" s="37" customFormat="1" ht="22.5" customHeight="1" thickTop="1" x14ac:dyDescent="0.25">
      <c r="A362" s="14"/>
      <c r="B362" s="13"/>
      <c r="C362" s="8"/>
      <c r="D362" s="9"/>
      <c r="E362" s="10"/>
      <c r="F362" s="8"/>
      <c r="G362" s="11"/>
    </row>
    <row r="363" spans="1:202" s="37" customFormat="1" ht="22.5" customHeight="1" x14ac:dyDescent="0.25">
      <c r="A363" s="14"/>
      <c r="B363" s="15" t="s">
        <v>26</v>
      </c>
      <c r="C363" s="47">
        <v>0.1</v>
      </c>
      <c r="D363" s="48"/>
      <c r="E363" s="49"/>
      <c r="F363" s="8">
        <f>C363*G361</f>
        <v>0</v>
      </c>
      <c r="G363" s="11"/>
    </row>
    <row r="364" spans="1:202" s="37" customFormat="1" ht="22.5" customHeight="1" x14ac:dyDescent="0.25">
      <c r="A364" s="14"/>
      <c r="B364" s="15" t="s">
        <v>10</v>
      </c>
      <c r="C364" s="47">
        <v>2.5000000000000001E-2</v>
      </c>
      <c r="D364" s="48"/>
      <c r="E364" s="49"/>
      <c r="F364" s="8">
        <f>C364*G361</f>
        <v>0</v>
      </c>
      <c r="G364" s="11"/>
    </row>
    <row r="365" spans="1:202" s="37" customFormat="1" ht="22.5" customHeight="1" x14ac:dyDescent="0.25">
      <c r="A365" s="14"/>
      <c r="B365" s="15" t="s">
        <v>11</v>
      </c>
      <c r="C365" s="47">
        <v>5.3499999999999999E-2</v>
      </c>
      <c r="D365" s="48"/>
      <c r="E365" s="49"/>
      <c r="F365" s="8">
        <f>C365*G361</f>
        <v>0</v>
      </c>
      <c r="G365" s="11"/>
    </row>
    <row r="366" spans="1:202" s="37" customFormat="1" ht="22.5" customHeight="1" x14ac:dyDescent="0.25">
      <c r="A366" s="14"/>
      <c r="B366" s="15" t="s">
        <v>12</v>
      </c>
      <c r="C366" s="47">
        <v>0.02</v>
      </c>
      <c r="D366" s="48"/>
      <c r="E366" s="49"/>
      <c r="F366" s="8">
        <f>C366*G361</f>
        <v>0</v>
      </c>
      <c r="G366" s="11"/>
    </row>
    <row r="367" spans="1:202" s="37" customFormat="1" ht="22.5" customHeight="1" x14ac:dyDescent="0.25">
      <c r="A367" s="14"/>
      <c r="B367" s="15" t="s">
        <v>13</v>
      </c>
      <c r="C367" s="47">
        <v>0.01</v>
      </c>
      <c r="D367" s="48"/>
      <c r="E367" s="49"/>
      <c r="F367" s="8">
        <f>C367*G361</f>
        <v>0</v>
      </c>
      <c r="G367" s="11"/>
    </row>
    <row r="368" spans="1:202" s="50" customFormat="1" ht="22.5" customHeight="1" x14ac:dyDescent="0.25">
      <c r="A368" s="14"/>
      <c r="B368" s="15" t="s">
        <v>27</v>
      </c>
      <c r="C368" s="47">
        <v>0.05</v>
      </c>
      <c r="D368" s="48"/>
      <c r="E368" s="49"/>
      <c r="F368" s="8">
        <f>C368*G361</f>
        <v>0</v>
      </c>
      <c r="G368" s="11"/>
    </row>
    <row r="369" spans="1:7" s="50" customFormat="1" ht="22.5" customHeight="1" thickBot="1" x14ac:dyDescent="0.3">
      <c r="A369" s="14"/>
      <c r="B369" s="13"/>
      <c r="C369" s="9"/>
      <c r="D369" s="9"/>
      <c r="E369" s="10"/>
      <c r="F369" s="8"/>
      <c r="G369" s="11"/>
    </row>
    <row r="370" spans="1:7" s="50" customFormat="1" ht="22.5" customHeight="1" thickTop="1" thickBot="1" x14ac:dyDescent="0.3">
      <c r="A370" s="78"/>
      <c r="B370" s="95" t="s">
        <v>14</v>
      </c>
      <c r="C370" s="79"/>
      <c r="D370" s="80"/>
      <c r="E370" s="81"/>
      <c r="F370" s="271"/>
      <c r="G370" s="82">
        <f>SUM(F363:F368)</f>
        <v>0</v>
      </c>
    </row>
    <row r="371" spans="1:7" s="37" customFormat="1" ht="22.5" customHeight="1" thickTop="1" thickBot="1" x14ac:dyDescent="0.3">
      <c r="A371" s="51"/>
      <c r="B371" s="16"/>
      <c r="C371" s="52"/>
      <c r="D371" s="52"/>
      <c r="E371" s="53"/>
      <c r="F371" s="54"/>
      <c r="G371" s="17"/>
    </row>
    <row r="372" spans="1:7" s="50" customFormat="1" ht="27" customHeight="1" thickTop="1" thickBot="1" x14ac:dyDescent="0.3">
      <c r="A372" s="83"/>
      <c r="B372" s="84" t="s">
        <v>15</v>
      </c>
      <c r="C372" s="85"/>
      <c r="D372" s="85"/>
      <c r="E372" s="86"/>
      <c r="F372" s="272"/>
      <c r="G372" s="87">
        <f>SUM(G361:G370)</f>
        <v>0</v>
      </c>
    </row>
    <row r="373" spans="1:7" s="37" customFormat="1" ht="22.5" customHeight="1" thickTop="1" thickBot="1" x14ac:dyDescent="0.3">
      <c r="A373" s="55"/>
      <c r="B373" s="18"/>
      <c r="C373" s="56"/>
      <c r="D373" s="57"/>
      <c r="E373" s="58"/>
      <c r="F373" s="19"/>
      <c r="G373" s="20"/>
    </row>
    <row r="374" spans="1:7" s="50" customFormat="1" ht="61.5" customHeight="1" thickTop="1" thickBot="1" x14ac:dyDescent="0.3">
      <c r="A374" s="83"/>
      <c r="B374" s="88" t="s">
        <v>16</v>
      </c>
      <c r="C374" s="89">
        <v>0.03</v>
      </c>
      <c r="D374" s="85"/>
      <c r="E374" s="86"/>
      <c r="F374" s="272"/>
      <c r="G374" s="87">
        <f>+G370*C374</f>
        <v>0</v>
      </c>
    </row>
    <row r="375" spans="1:7" s="100" customFormat="1" ht="19.5" thickTop="1" thickBot="1" x14ac:dyDescent="0.3">
      <c r="A375" s="55"/>
      <c r="B375" s="18"/>
      <c r="C375" s="56"/>
      <c r="D375" s="57"/>
      <c r="E375" s="58"/>
      <c r="F375" s="19"/>
      <c r="G375" s="20"/>
    </row>
    <row r="376" spans="1:7" s="100" customFormat="1" ht="40.5" customHeight="1" thickTop="1" thickBot="1" x14ac:dyDescent="0.3">
      <c r="A376" s="83"/>
      <c r="B376" s="90" t="s">
        <v>17</v>
      </c>
      <c r="C376" s="89">
        <v>0.06</v>
      </c>
      <c r="D376" s="85"/>
      <c r="E376" s="86"/>
      <c r="F376" s="272"/>
      <c r="G376" s="87">
        <f>+G361*C376</f>
        <v>0</v>
      </c>
    </row>
    <row r="377" spans="1:7" s="37" customFormat="1" ht="22.5" customHeight="1" thickTop="1" thickBot="1" x14ac:dyDescent="0.3">
      <c r="A377" s="96"/>
      <c r="B377" s="97"/>
      <c r="C377" s="98"/>
      <c r="D377" s="99"/>
      <c r="E377" s="99"/>
      <c r="F377" s="99"/>
      <c r="G377" s="100"/>
    </row>
    <row r="378" spans="1:7" s="50" customFormat="1" ht="46.5" customHeight="1" thickTop="1" thickBot="1" x14ac:dyDescent="0.3">
      <c r="A378" s="101"/>
      <c r="B378" s="106" t="s">
        <v>28</v>
      </c>
      <c r="C378" s="103">
        <v>0.18</v>
      </c>
      <c r="D378" s="104"/>
      <c r="E378" s="102"/>
      <c r="F378" s="105"/>
      <c r="G378" s="82">
        <f>C378*F363</f>
        <v>0</v>
      </c>
    </row>
    <row r="379" spans="1:7" s="50" customFormat="1" ht="22.5" customHeight="1" thickTop="1" thickBot="1" x14ac:dyDescent="0.3">
      <c r="A379" s="14"/>
      <c r="B379" s="15"/>
      <c r="C379" s="47"/>
      <c r="D379" s="9"/>
      <c r="E379" s="10"/>
      <c r="F379" s="8"/>
      <c r="G379" s="12"/>
    </row>
    <row r="380" spans="1:7" s="50" customFormat="1" ht="22.5" customHeight="1" thickTop="1" thickBot="1" x14ac:dyDescent="0.3">
      <c r="A380" s="78"/>
      <c r="B380" s="91" t="s">
        <v>18</v>
      </c>
      <c r="C380" s="92">
        <v>0.05</v>
      </c>
      <c r="D380" s="80"/>
      <c r="E380" s="81"/>
      <c r="F380" s="271"/>
      <c r="G380" s="82">
        <f>+C380*G361</f>
        <v>0</v>
      </c>
    </row>
    <row r="381" spans="1:7" s="50" customFormat="1" ht="22.5" customHeight="1" thickTop="1" thickBot="1" x14ac:dyDescent="0.3">
      <c r="A381" s="14"/>
      <c r="B381" s="15"/>
      <c r="C381" s="47"/>
      <c r="D381" s="9"/>
      <c r="E381" s="10"/>
      <c r="F381" s="8"/>
      <c r="G381" s="12"/>
    </row>
    <row r="382" spans="1:7" s="112" customFormat="1" ht="24" customHeight="1" thickTop="1" thickBot="1" x14ac:dyDescent="0.3">
      <c r="A382" s="78"/>
      <c r="B382" s="91" t="s">
        <v>30</v>
      </c>
      <c r="C382" s="113">
        <v>1E-3</v>
      </c>
      <c r="D382" s="80"/>
      <c r="E382" s="81"/>
      <c r="F382" s="271"/>
      <c r="G382" s="82">
        <f>C382*G361</f>
        <v>0</v>
      </c>
    </row>
    <row r="383" spans="1:7" s="50" customFormat="1" ht="22.5" customHeight="1" thickTop="1" x14ac:dyDescent="0.25">
      <c r="A383" s="14"/>
      <c r="B383" s="15"/>
      <c r="C383" s="47"/>
      <c r="D383" s="9"/>
      <c r="E383" s="10"/>
      <c r="F383" s="8"/>
      <c r="G383" s="12"/>
    </row>
    <row r="384" spans="1:7" s="232" customFormat="1" ht="36" customHeight="1" x14ac:dyDescent="0.25">
      <c r="A384" s="240"/>
      <c r="B384" s="246" t="s">
        <v>322</v>
      </c>
      <c r="C384" s="241"/>
      <c r="D384" s="242">
        <v>1</v>
      </c>
      <c r="E384" s="243" t="s">
        <v>20</v>
      </c>
      <c r="F384" s="244"/>
      <c r="G384" s="245">
        <f t="shared" ref="G384:G385" si="41">+D384*F384</f>
        <v>0</v>
      </c>
    </row>
    <row r="385" spans="1:7" s="232" customFormat="1" ht="38.25" customHeight="1" x14ac:dyDescent="0.25">
      <c r="A385" s="240"/>
      <c r="B385" s="246" t="s">
        <v>271</v>
      </c>
      <c r="C385" s="241"/>
      <c r="D385" s="242">
        <v>1</v>
      </c>
      <c r="E385" s="243" t="s">
        <v>20</v>
      </c>
      <c r="F385" s="244"/>
      <c r="G385" s="245">
        <f t="shared" si="41"/>
        <v>0</v>
      </c>
    </row>
    <row r="386" spans="1:7" s="3" customFormat="1" ht="23.25" customHeight="1" thickBot="1" x14ac:dyDescent="0.3">
      <c r="A386" s="233"/>
      <c r="B386" s="234"/>
      <c r="C386" s="235"/>
      <c r="D386" s="236"/>
      <c r="E386" s="237"/>
      <c r="F386" s="238"/>
      <c r="G386" s="239"/>
    </row>
    <row r="387" spans="1:7" s="3" customFormat="1" ht="23.25" customHeight="1" thickTop="1" thickBot="1" x14ac:dyDescent="0.3">
      <c r="A387" s="78"/>
      <c r="B387" s="93" t="s">
        <v>19</v>
      </c>
      <c r="C387" s="94"/>
      <c r="D387" s="80"/>
      <c r="E387" s="81"/>
      <c r="F387" s="271"/>
      <c r="G387" s="82">
        <f>SUM(G372:G383)</f>
        <v>0</v>
      </c>
    </row>
    <row r="388" spans="1:7" s="2" customFormat="1" ht="23.25" customHeight="1" thickTop="1" x14ac:dyDescent="0.25">
      <c r="A388" s="21"/>
      <c r="B388" s="22"/>
      <c r="C388" s="22"/>
      <c r="D388" s="270"/>
      <c r="E388" s="23"/>
      <c r="F388" s="22"/>
      <c r="G388" s="24"/>
    </row>
  </sheetData>
  <mergeCells count="8">
    <mergeCell ref="B360:C360"/>
    <mergeCell ref="B361:C361"/>
    <mergeCell ref="A1:G1"/>
    <mergeCell ref="A2:G2"/>
    <mergeCell ref="A3:G3"/>
    <mergeCell ref="A7:G7"/>
    <mergeCell ref="A8:G8"/>
    <mergeCell ref="B359:C359"/>
  </mergeCells>
  <printOptions horizontalCentered="1"/>
  <pageMargins left="0.74803149606299213" right="0.74803149606299213" top="0.59055118110236227" bottom="0.98425196850393704" header="0.51181102362204722" footer="0.78740157480314965"/>
  <pageSetup scale="53" orientation="portrait" r:id="rId1"/>
  <headerFooter alignWithMargins="0">
    <oddFooter>&amp;L&amp;"Times New Roman,Normal"&amp;8&amp;F&amp;Z&amp;R&amp;"Times New Roman,Normal"&amp;9&amp;P de &amp;N</oddFooter>
  </headerFooter>
  <rowBreaks count="8" manualBreakCount="8">
    <brk id="43" max="6" man="1"/>
    <brk id="90" max="6" man="1"/>
    <brk id="135" max="6" man="1"/>
    <brk id="166" max="6" man="1"/>
    <brk id="197" max="6" man="1"/>
    <brk id="254" max="6" man="1"/>
    <brk id="306" max="6" man="1"/>
    <brk id="3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PRESUP. CASETAS, VERJA, ELE (2)</vt:lpstr>
      <vt:lpstr>'PRESUP. CASETAS, VERJA, ELE (2)'!Print_Area</vt:lpstr>
      <vt:lpstr>'PRESUP. CASETAS, VERJA, ELE (2)'!Print_Area_MI</vt:lpstr>
      <vt:lpstr>'PRESUP. CASETAS, VERJA, ELE (2)'!Print_Titles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15976</dc:creator>
  <cp:lastModifiedBy>Marcelle Rios Diaz</cp:lastModifiedBy>
  <cp:lastPrinted>2021-12-16T13:49:07Z</cp:lastPrinted>
  <dcterms:created xsi:type="dcterms:W3CDTF">2012-05-23T19:14:48Z</dcterms:created>
  <dcterms:modified xsi:type="dcterms:W3CDTF">2022-02-11T13:40:29Z</dcterms:modified>
</cp:coreProperties>
</file>