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le.rios\Desktop\Licitacion Marcelle\Guayiga\"/>
    </mc:Choice>
  </mc:AlternateContent>
  <xr:revisionPtr revIDLastSave="0" documentId="13_ncr:1_{C2788FE8-E97A-421D-8A32-C7FB037F578E}" xr6:coauthVersionLast="47" xr6:coauthVersionMax="47" xr10:uidLastSave="{00000000-0000-0000-0000-000000000000}"/>
  <bookViews>
    <workbookView xWindow="-120" yWindow="-120" windowWidth="20730" windowHeight="11160" xr2:uid="{EA5A5BA3-00C2-4B5F-BBBE-66BAD26C866D}"/>
  </bookViews>
  <sheets>
    <sheet name="PRESUPUESTO" sheetId="1" r:id="rId1"/>
  </sheets>
  <definedNames>
    <definedName name="_AYEB">#REF!</definedName>
    <definedName name="_AYOMP">#REF!</definedName>
    <definedName name="_AYPL">#REF!</definedName>
    <definedName name="_MAAL">#REF!</definedName>
    <definedName name="_MACA">#REF!</definedName>
    <definedName name="_MAEL">#REF!</definedName>
    <definedName name="_MAPL">#REF!</definedName>
    <definedName name="_OP1OMP">#REF!</definedName>
    <definedName name="_OP2OMP">#REF!</definedName>
    <definedName name="_OP3AL">#REF!</definedName>
    <definedName name="_TCEX">#REF!</definedName>
    <definedName name="_TNCEX">#REF!</definedName>
    <definedName name="GASOLINA">#REF!</definedName>
    <definedName name="H">#N/A</definedName>
    <definedName name="MO_ACERA">#REF!</definedName>
    <definedName name="MO_AMARREVARILLA40">#REF!</definedName>
    <definedName name="MO_BASECON">#REF!</definedName>
    <definedName name="MO_BLOCK12">#REF!</definedName>
    <definedName name="MO_BLOCK4">#REF!</definedName>
    <definedName name="MO_BLOCK6">#REF!</definedName>
    <definedName name="MO_BLOCK8">#REF!</definedName>
    <definedName name="MO_BLOCKORN52X5X20">#REF!</definedName>
    <definedName name="MO_CANTOS">#REF!</definedName>
    <definedName name="MO_CARETEO">#REF!</definedName>
    <definedName name="MO_CONTEN553015">#REF!</definedName>
    <definedName name="MO_EMPAÑETECOL">#REF!</definedName>
    <definedName name="MO_EMPAÑETEEXT">#REF!</definedName>
    <definedName name="MO_EMPAÑETEINT">#REF!</definedName>
    <definedName name="MO_EMPAÑETEPULSCOL">#REF!</definedName>
    <definedName name="MO_EMPAÑETERASG">#REF!</definedName>
    <definedName name="MO_EMPAÑETETECHOVIGA">#REF!</definedName>
    <definedName name="MO_ESTRIAS">#REF!</definedName>
    <definedName name="MO_FINOHOR">#REF!</definedName>
    <definedName name="MO_FRAGUACHE">#REF!</definedName>
    <definedName name="MO_GOTEROCOL">#REF!</definedName>
    <definedName name="MO_GOTERORAN">#REF!</definedName>
    <definedName name="MO_LLENADOHUECOS20">#REF!</definedName>
    <definedName name="MO_NATILLA">#REF!</definedName>
    <definedName name="MO_REPELLOTECHO">#REF!</definedName>
    <definedName name="MO_RESANEFROT">#REF!</definedName>
    <definedName name="MO_ROCANTOENC">#REF!</definedName>
    <definedName name="MO_RUSTICO">#REF!</definedName>
    <definedName name="MO_SUBAREPOL02">#REF!</definedName>
    <definedName name="MO_SUBFDAPOL02">#REF!</definedName>
    <definedName name="MO_SUBGRAPOL02">#REF!</definedName>
    <definedName name="MO_VIOLINAR1CARA">#REF!</definedName>
    <definedName name="MO_ZABALETAPISO">#REF!</definedName>
    <definedName name="PLIGADORA2">#REF!</definedName>
    <definedName name="_xlnm.Print_Area" localSheetId="0">PRESUPUESTO!$A$1:$G$184</definedName>
    <definedName name="_xlnm.Print_Titles" localSheetId="0">PRESUPUESTO!$1:$8</definedName>
    <definedName name="PWINCHE2000K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5" i="1" l="1"/>
  <c r="G179" i="1"/>
  <c r="G178" i="1"/>
  <c r="F157" i="1"/>
  <c r="F156" i="1"/>
  <c r="G157" i="1" s="1"/>
  <c r="F155" i="1"/>
  <c r="F154" i="1"/>
  <c r="F153" i="1"/>
  <c r="F150" i="1"/>
  <c r="G150" i="1" s="1"/>
  <c r="F148" i="1"/>
  <c r="F147" i="1"/>
  <c r="G148" i="1" s="1"/>
  <c r="F146" i="1"/>
  <c r="F143" i="1"/>
  <c r="F142" i="1"/>
  <c r="F141" i="1"/>
  <c r="F140" i="1"/>
  <c r="G143" i="1" s="1"/>
  <c r="F137" i="1"/>
  <c r="G137" i="1" s="1"/>
  <c r="F135" i="1"/>
  <c r="F134" i="1"/>
  <c r="G135" i="1" s="1"/>
  <c r="F131" i="1"/>
  <c r="G131" i="1" s="1"/>
  <c r="G129" i="1"/>
  <c r="F129" i="1"/>
  <c r="F127" i="1"/>
  <c r="F126" i="1"/>
  <c r="F125" i="1"/>
  <c r="F124" i="1"/>
  <c r="F123" i="1"/>
  <c r="F122" i="1"/>
  <c r="F121" i="1"/>
  <c r="F120" i="1"/>
  <c r="F118" i="1"/>
  <c r="F116" i="1"/>
  <c r="F115" i="1"/>
  <c r="F114" i="1"/>
  <c r="F113" i="1"/>
  <c r="F111" i="1"/>
  <c r="F110" i="1"/>
  <c r="F109" i="1"/>
  <c r="G127" i="1" s="1"/>
  <c r="F107" i="1"/>
  <c r="F104" i="1"/>
  <c r="F103" i="1"/>
  <c r="F102" i="1"/>
  <c r="F101" i="1"/>
  <c r="F100" i="1"/>
  <c r="F99" i="1"/>
  <c r="F98" i="1"/>
  <c r="G104" i="1" s="1"/>
  <c r="F95" i="1"/>
  <c r="G95" i="1" s="1"/>
  <c r="F93" i="1"/>
  <c r="G93" i="1" s="1"/>
  <c r="F91" i="1"/>
  <c r="F89" i="1"/>
  <c r="F88" i="1"/>
  <c r="F87" i="1"/>
  <c r="F86" i="1"/>
  <c r="F85" i="1"/>
  <c r="F84" i="1"/>
  <c r="F82" i="1"/>
  <c r="F81" i="1"/>
  <c r="F80" i="1"/>
  <c r="F79" i="1"/>
  <c r="F78" i="1"/>
  <c r="F76" i="1"/>
  <c r="F75" i="1"/>
  <c r="F74" i="1"/>
  <c r="F73" i="1"/>
  <c r="F72" i="1"/>
  <c r="F71" i="1"/>
  <c r="F70" i="1"/>
  <c r="F69" i="1"/>
  <c r="F68" i="1"/>
  <c r="F66" i="1"/>
  <c r="F65" i="1"/>
  <c r="F64" i="1"/>
  <c r="F63" i="1"/>
  <c r="G91" i="1" s="1"/>
  <c r="F61" i="1"/>
  <c r="A61" i="1"/>
  <c r="F59" i="1"/>
  <c r="F57" i="1"/>
  <c r="F56" i="1"/>
  <c r="F55" i="1"/>
  <c r="F54" i="1"/>
  <c r="F53" i="1"/>
  <c r="F52" i="1"/>
  <c r="F50" i="1"/>
  <c r="F49" i="1"/>
  <c r="F47" i="1"/>
  <c r="F46" i="1"/>
  <c r="F45" i="1"/>
  <c r="F43" i="1"/>
  <c r="F41" i="1"/>
  <c r="F40" i="1"/>
  <c r="F39" i="1"/>
  <c r="F38" i="1"/>
  <c r="F37" i="1"/>
  <c r="F36" i="1"/>
  <c r="F35" i="1"/>
  <c r="F34" i="1"/>
  <c r="F33" i="1"/>
  <c r="F31" i="1"/>
  <c r="F29" i="1"/>
  <c r="F28" i="1"/>
  <c r="F27" i="1"/>
  <c r="F26" i="1"/>
  <c r="G59" i="1" s="1"/>
  <c r="F24" i="1"/>
  <c r="A24" i="1"/>
  <c r="F23" i="1"/>
  <c r="F22" i="1"/>
  <c r="F21" i="1"/>
  <c r="F20" i="1"/>
  <c r="F19" i="1"/>
  <c r="F18" i="1"/>
  <c r="F17" i="1"/>
  <c r="F16" i="1"/>
  <c r="G22" i="1" s="1"/>
  <c r="F15" i="1"/>
  <c r="A15" i="1"/>
  <c r="F13" i="1"/>
  <c r="F12" i="1"/>
  <c r="F11" i="1"/>
  <c r="G13" i="1" s="1"/>
  <c r="F10" i="1"/>
  <c r="G160" i="1" l="1"/>
  <c r="G159" i="1"/>
  <c r="F162" i="1" l="1"/>
  <c r="F167" i="1"/>
  <c r="G177" i="1"/>
  <c r="F166" i="1"/>
  <c r="F165" i="1"/>
  <c r="F164" i="1"/>
  <c r="G174" i="1"/>
  <c r="F163" i="1"/>
  <c r="G169" i="1" l="1"/>
  <c r="G176" i="1"/>
  <c r="G173" i="1" l="1"/>
  <c r="G170" i="1"/>
  <c r="G181" i="1" s="1"/>
  <c r="G182" i="1" s="1"/>
</calcChain>
</file>

<file path=xl/sharedStrings.xml><?xml version="1.0" encoding="utf-8"?>
<sst xmlns="http://schemas.openxmlformats.org/spreadsheetml/2006/main" count="395" uniqueCount="257">
  <si>
    <t>CORPORACIÓN DEL ACUEDUCTO Y ALCANTARILLADO DE SANTO DOMINGO</t>
  </si>
  <si>
    <t>* * * C. A. A. S. D. * * *</t>
  </si>
  <si>
    <t>DIRECCION DE INGENIERIA</t>
  </si>
  <si>
    <t>DEPARTAMENTO DE COSTOS Y ESPECIFICACIONES</t>
  </si>
  <si>
    <t>PRESUPUESTO:  CONSTRUCCION DE REDES  DE AGUA POTABLE, PARA LA CARRETERA LA CUABA, KM22 DE LA AUTOPISTA DUARTE, DISTRITO MUNICIPAL LA GUAYIGA, SANTO DOMINGO OESTE, PROVINCIA SANTO DOMINGO .  (Departamento Noroeste)</t>
  </si>
  <si>
    <t>No.</t>
  </si>
  <si>
    <t>Descripción</t>
  </si>
  <si>
    <t>Cantidad</t>
  </si>
  <si>
    <t>Unidad</t>
  </si>
  <si>
    <t>Precio RD$</t>
  </si>
  <si>
    <t>Costo RD$</t>
  </si>
  <si>
    <t>Sub-Total RD$</t>
  </si>
  <si>
    <t>TRABAJOS PRELIMINARES:</t>
  </si>
  <si>
    <t>1.1.-</t>
  </si>
  <si>
    <t>Replanteo Topografico</t>
  </si>
  <si>
    <t>ML</t>
  </si>
  <si>
    <t>1.2.-</t>
  </si>
  <si>
    <t>Caseta para Materiales</t>
  </si>
  <si>
    <t>PA</t>
  </si>
  <si>
    <t>1.3.-</t>
  </si>
  <si>
    <t>Letrero de identificacion  del proyecto (Presentar Factura)</t>
  </si>
  <si>
    <t>MOVIMIENTO DE TIERRA:</t>
  </si>
  <si>
    <t>2.1.1.-</t>
  </si>
  <si>
    <t>Excavación con Retro-excavadora de Esteras en Material no Clasificado (80%)</t>
  </si>
  <si>
    <t>M3</t>
  </si>
  <si>
    <t>2.1.2.-</t>
  </si>
  <si>
    <t>Roca a Compresor (20%)</t>
  </si>
  <si>
    <t>2.2.-</t>
  </si>
  <si>
    <t>Suministro y Colocación Asiento de Arena</t>
  </si>
  <si>
    <t>2.3.-</t>
  </si>
  <si>
    <t xml:space="preserve">Relleno Compactado con Maquito  </t>
  </si>
  <si>
    <t>2.4.-</t>
  </si>
  <si>
    <t xml:space="preserve">Suministro de Material Para Relleno </t>
  </si>
  <si>
    <t>2.5.-</t>
  </si>
  <si>
    <t xml:space="preserve">Bote de Material Sobrante </t>
  </si>
  <si>
    <t>2.6.-</t>
  </si>
  <si>
    <t>Corte de Asfalto C/Maquina e=2"</t>
  </si>
  <si>
    <t>SUMINISTRO DE TUBERÍAS Y PIEZAS:</t>
  </si>
  <si>
    <t>3.1.-</t>
  </si>
  <si>
    <t>Tuberias de:</t>
  </si>
  <si>
    <t>3.1.1.-</t>
  </si>
  <si>
    <t xml:space="preserve"> Ø8" PVC SDR-26 Con J/G</t>
  </si>
  <si>
    <t>3.1.2.-</t>
  </si>
  <si>
    <t xml:space="preserve"> Ø8" Acero</t>
  </si>
  <si>
    <t>3.1.3.-</t>
  </si>
  <si>
    <t xml:space="preserve"> Ø4" PVC SDR-21 Con J/G</t>
  </si>
  <si>
    <t>3.1.4.-</t>
  </si>
  <si>
    <t xml:space="preserve"> Ø3" PVC SDR-21 Con J/G</t>
  </si>
  <si>
    <t>3.2.-</t>
  </si>
  <si>
    <t xml:space="preserve">Silleta de:  </t>
  </si>
  <si>
    <t>3.2.1.-</t>
  </si>
  <si>
    <t>Ø30" x Ø8" Acero</t>
  </si>
  <si>
    <t>UD</t>
  </si>
  <si>
    <t>3.3.-</t>
  </si>
  <si>
    <t xml:space="preserve">Tee de:  </t>
  </si>
  <si>
    <t>3.3.1.-</t>
  </si>
  <si>
    <t>Ø8" x Ø4" Acero</t>
  </si>
  <si>
    <t>3.3.2.-</t>
  </si>
  <si>
    <t>Ø3" x Ø3" Pvc</t>
  </si>
  <si>
    <t>3.4.-</t>
  </si>
  <si>
    <t>Codos de:</t>
  </si>
  <si>
    <t>3.4.1.-</t>
  </si>
  <si>
    <t>Ø8" x 45° Acero</t>
  </si>
  <si>
    <t>3.4.2.-</t>
  </si>
  <si>
    <t>Ø8" x 90° Acero</t>
  </si>
  <si>
    <t>3.4.3.-</t>
  </si>
  <si>
    <t>Ø4" x 45° Pvc</t>
  </si>
  <si>
    <t>3.4.4.-</t>
  </si>
  <si>
    <t>Ø3" x 90° Pvc</t>
  </si>
  <si>
    <t>3.4.5.-</t>
  </si>
  <si>
    <t>Ø3" x 45° Pvc</t>
  </si>
  <si>
    <t>3.4.6.-</t>
  </si>
  <si>
    <t>Ø3" x 22.5° Pvc</t>
  </si>
  <si>
    <t>3.5.-</t>
  </si>
  <si>
    <t>Reducción de:</t>
  </si>
  <si>
    <t>3.5.1.-</t>
  </si>
  <si>
    <t>Ø4" x Ø3" Pvc</t>
  </si>
  <si>
    <t>3.6.-</t>
  </si>
  <si>
    <t>Niple de:</t>
  </si>
  <si>
    <t>3.6.1.-</t>
  </si>
  <si>
    <t>Ø8" x 12" Acero</t>
  </si>
  <si>
    <t>3.7.-</t>
  </si>
  <si>
    <t xml:space="preserve">Zeta  de: </t>
  </si>
  <si>
    <t>3.7.1.-</t>
  </si>
  <si>
    <t>Ø8" x 3.00M Acero</t>
  </si>
  <si>
    <t>3.8.-</t>
  </si>
  <si>
    <t>Juntas Dresser de:</t>
  </si>
  <si>
    <t>3.8.1.-</t>
  </si>
  <si>
    <t>Ø8" Acero</t>
  </si>
  <si>
    <t>3.8.2.-</t>
  </si>
  <si>
    <t>Ø4" Acero</t>
  </si>
  <si>
    <t>3.9.-</t>
  </si>
  <si>
    <t>Tapon  de:</t>
  </si>
  <si>
    <t>3.9.1.-</t>
  </si>
  <si>
    <t>3.9.2.-</t>
  </si>
  <si>
    <t>Ø3" PVC</t>
  </si>
  <si>
    <t>3.10.-</t>
  </si>
  <si>
    <t>Valvula de Compuerta de:</t>
  </si>
  <si>
    <t>3.10.1.-</t>
  </si>
  <si>
    <t>Ø8" H. F. Platillada, Completa (Marca Mueller, AVK, o Similar)</t>
  </si>
  <si>
    <t>3.10.2.-</t>
  </si>
  <si>
    <t>Ø4" H. F. Platillada, Completa (Marca Mueller, AVK, o Similar)</t>
  </si>
  <si>
    <t>3.10.3.-</t>
  </si>
  <si>
    <t>Caja Telescópica</t>
  </si>
  <si>
    <t>3.11.-</t>
  </si>
  <si>
    <t>Valvula de Aire y Vacio de:</t>
  </si>
  <si>
    <t>3.11.1.-</t>
  </si>
  <si>
    <t>Ø2"</t>
  </si>
  <si>
    <t>COLOCACIÓN DE TUBERÍAS Y PIEZAS:</t>
  </si>
  <si>
    <t>4.1.-</t>
  </si>
  <si>
    <t>Tuberías de:</t>
  </si>
  <si>
    <t>4.1.1.-</t>
  </si>
  <si>
    <t>4.1.2.-</t>
  </si>
  <si>
    <t>4.1.3.-</t>
  </si>
  <si>
    <t>4.1.4.-</t>
  </si>
  <si>
    <t>4.2.-</t>
  </si>
  <si>
    <t>4.2.1.-</t>
  </si>
  <si>
    <t>4.2.2.-</t>
  </si>
  <si>
    <t>4.3.-</t>
  </si>
  <si>
    <t>4.3.1.-</t>
  </si>
  <si>
    <t>4.3.2.-</t>
  </si>
  <si>
    <t>4.3.3.-</t>
  </si>
  <si>
    <t>4.3.4.-</t>
  </si>
  <si>
    <t>4.3.5.-</t>
  </si>
  <si>
    <t>4.3.6.-</t>
  </si>
  <si>
    <t>4.4.-</t>
  </si>
  <si>
    <t>4.4.1.-</t>
  </si>
  <si>
    <t>4.5.-</t>
  </si>
  <si>
    <t>4.5.1.-</t>
  </si>
  <si>
    <t>4.6.-</t>
  </si>
  <si>
    <t>4.6.1.-</t>
  </si>
  <si>
    <t>4.7.-</t>
  </si>
  <si>
    <t>4.7.1.-</t>
  </si>
  <si>
    <t>4.7.2.-</t>
  </si>
  <si>
    <t>4.8.-</t>
  </si>
  <si>
    <t>4.8.1.-</t>
  </si>
  <si>
    <t>4.8.2.-</t>
  </si>
  <si>
    <t>4.8.3.-</t>
  </si>
  <si>
    <t>5.-</t>
  </si>
  <si>
    <t>CEMENTO SOLVENTE</t>
  </si>
  <si>
    <t>GALÓN</t>
  </si>
  <si>
    <t>6.-</t>
  </si>
  <si>
    <t>ANCLAJE DE PIEZAS EN H.S.</t>
  </si>
  <si>
    <t>7.-</t>
  </si>
  <si>
    <t>CRUCE DE TUBERIA SOBRE PUENTE EXISTENTE  DE 10.50 ML</t>
  </si>
  <si>
    <t>7.1.-</t>
  </si>
  <si>
    <t>Tuberia de Ø8" Acero Inc. Pintura Anticorrosiva y una capa de Pintura de  Esmalte</t>
  </si>
  <si>
    <t>7.2.-</t>
  </si>
  <si>
    <t>Perforaciones en Muros de Puente Existente Para Tuberia Ø8", e=0.35M</t>
  </si>
  <si>
    <t>7.3.-</t>
  </si>
  <si>
    <t>Juntas de Transicion Ø8" (Acero-PVC)</t>
  </si>
  <si>
    <t>7.4.-</t>
  </si>
  <si>
    <t>Abrazaderas (Inc. Mano de Obra de Soldadura)</t>
  </si>
  <si>
    <t>7.5.-</t>
  </si>
  <si>
    <t>Brida 8"</t>
  </si>
  <si>
    <t>7.6.-</t>
  </si>
  <si>
    <t>Poliestireno Expandido e=1"</t>
  </si>
  <si>
    <t>7.7.-</t>
  </si>
  <si>
    <t>Sello Asfaltico RC-250</t>
  </si>
  <si>
    <t>M2</t>
  </si>
  <si>
    <t>8.-</t>
  </si>
  <si>
    <t xml:space="preserve">CONSTRUCCION DE REGISTRO DE H.A. PARA VALVULA DE Ø8" (3.20 Mts x 2.45 Mts x 2.40 Mts) </t>
  </si>
  <si>
    <t>8.1.-</t>
  </si>
  <si>
    <t>Replanteo</t>
  </si>
  <si>
    <t>8.2.-</t>
  </si>
  <si>
    <t>Movimiento de tierra:</t>
  </si>
  <si>
    <t>8.2.1.-</t>
  </si>
  <si>
    <t>Excavación a Compresor</t>
  </si>
  <si>
    <t>8.2.2.-</t>
  </si>
  <si>
    <t>Relleno Compactado con equipo</t>
  </si>
  <si>
    <t>8.2.3.-</t>
  </si>
  <si>
    <t>Bote de material sobrante</t>
  </si>
  <si>
    <t>8.3.-</t>
  </si>
  <si>
    <t>Hormigón Armado en:</t>
  </si>
  <si>
    <t>8.3.1.-</t>
  </si>
  <si>
    <t>Zapata de Muro (e=0.30 mts),                             P=2.94 qq/m3</t>
  </si>
  <si>
    <t>8.3.2.-</t>
  </si>
  <si>
    <t>Muros (e=0.20 mts) P=5.14 qq/m3</t>
  </si>
  <si>
    <t>8.3.3.-</t>
  </si>
  <si>
    <t>Losa  superior (e=0.20 mts),                                      P=3.54 qq /m3</t>
  </si>
  <si>
    <t>8.3.4.-</t>
  </si>
  <si>
    <t>Losa de Piso (e=0.30 mts), P= 1.80 qq/m3</t>
  </si>
  <si>
    <t>8.4.-</t>
  </si>
  <si>
    <t>Terminación de Superficie:</t>
  </si>
  <si>
    <t>8.4.1.-</t>
  </si>
  <si>
    <t>Fino de Techo</t>
  </si>
  <si>
    <t>8.5.-</t>
  </si>
  <si>
    <t>Misceláneos:</t>
  </si>
  <si>
    <t>8.5.1.-</t>
  </si>
  <si>
    <t>Escalera en Barras de 3/4"</t>
  </si>
  <si>
    <t>8.5.2.-</t>
  </si>
  <si>
    <t>Tapa de H.F. (D = 0.60 mts)</t>
  </si>
  <si>
    <t>8.5.3.-</t>
  </si>
  <si>
    <t>Suministro y Colocacion de Gravilla en el fondo</t>
  </si>
  <si>
    <t>8.5.4.-</t>
  </si>
  <si>
    <t>Tapón Ø2" de Acero para Orificio de Izamiento</t>
  </si>
  <si>
    <t>8.5.5.-</t>
  </si>
  <si>
    <t>Rigidizador</t>
  </si>
  <si>
    <t>8.5.6.-</t>
  </si>
  <si>
    <t>Anclaje para Válvula en H. S.</t>
  </si>
  <si>
    <t>P.A</t>
  </si>
  <si>
    <t>8.5.7.-</t>
  </si>
  <si>
    <t>Grúa Para Izamiento Losa H. A. Removible</t>
  </si>
  <si>
    <t>Día</t>
  </si>
  <si>
    <t>8.6.-</t>
  </si>
  <si>
    <t>Limpieza Final del Area</t>
  </si>
  <si>
    <t>9.-</t>
  </si>
  <si>
    <t>CONSTRUCCION DE REGISTRO DE LADRILLOS PARA VALVULAS DE AIRE DE 2" (1.00M-1.50M)</t>
  </si>
  <si>
    <t>10.-</t>
  </si>
  <si>
    <t>REPARACIÓN DE SERVICIOS EXISTENTES (Cubicar esta partida detallando las actividades realizadas) Cubicar Desglosado</t>
  </si>
  <si>
    <t>ACOMETIDAS DE:</t>
  </si>
  <si>
    <t>Domiciliarias Promedio de  Ø3/4" (Con Clamps de Acero y Caja Ovalada)</t>
  </si>
  <si>
    <t>Industriales Ø1 1/2"  (Con Clamps de Acero y Caja Ovalada)</t>
  </si>
  <si>
    <t>SUMINISTRO E INSTALACIÓN HIDRANTE DE Ø8" x Ø4"</t>
  </si>
  <si>
    <t>TRANSPORTE INTERNO TUBERÍAS DE:</t>
  </si>
  <si>
    <t>10.1.-</t>
  </si>
  <si>
    <t>10.2.-</t>
  </si>
  <si>
    <t>10.3.-</t>
  </si>
  <si>
    <t>10.4.-</t>
  </si>
  <si>
    <t>11.-</t>
  </si>
  <si>
    <t>PRUEBA HIDROSTÁTICA TUBERÍAS DE:</t>
  </si>
  <si>
    <t>11.1.-</t>
  </si>
  <si>
    <t>11.2.-</t>
  </si>
  <si>
    <t>11.3.-</t>
  </si>
  <si>
    <t>12.-</t>
  </si>
  <si>
    <t>REPOSICIÓN DE ASFALTO, e=2"</t>
  </si>
  <si>
    <t>13.-</t>
  </si>
  <si>
    <t xml:space="preserve">SENALIZACION Y MANEJO DE TRANSITO </t>
  </si>
  <si>
    <t>13.1.-</t>
  </si>
  <si>
    <t>Confección e instalación de señales para desvio de trafico (Incluye el Uso de Tanque de 55 Gls.)</t>
  </si>
  <si>
    <t>13.2.-</t>
  </si>
  <si>
    <t>Alquiler Torres de Luminarias motorizadas de 2.00 Bombillas</t>
  </si>
  <si>
    <t>13.3.-</t>
  </si>
  <si>
    <t>Uso Cinta Aviso de Peligro</t>
  </si>
  <si>
    <t>13.4.-</t>
  </si>
  <si>
    <t>Uso de Letreros de Aviso de Obra</t>
  </si>
  <si>
    <t>13.5.-</t>
  </si>
  <si>
    <t>Personal de apoyo para manejo de trafico en Horario Diurno, Nocturno y Dias Feriados (6 Hombres x 1 dias/noches)</t>
  </si>
  <si>
    <t>DIAS</t>
  </si>
  <si>
    <t xml:space="preserve">SUB-TOTAL DE COSTOS DIRECTOS </t>
  </si>
  <si>
    <t>DIRECCION TECNICA</t>
  </si>
  <si>
    <t>GASTOS ADMINISTRATIVOS</t>
  </si>
  <si>
    <t>TRANSPORTE</t>
  </si>
  <si>
    <t>SEGUROS Y FIANZA</t>
  </si>
  <si>
    <t>LEY # 6/86</t>
  </si>
  <si>
    <t>SUPERVISION C.A.A.S.D.</t>
  </si>
  <si>
    <t xml:space="preserve"> </t>
  </si>
  <si>
    <t>TOTAL DE GASTOS INDIRECTOS</t>
  </si>
  <si>
    <t>SUB-TOTAL GENERAL</t>
  </si>
  <si>
    <t>PRESERVACION, MANTENIMIENTO Y CONSERVACION DE CUENCAS</t>
  </si>
  <si>
    <t>EQUIPAMIENTO CAASD</t>
  </si>
  <si>
    <t>IMPREVISTOS</t>
  </si>
  <si>
    <t>ITBIS DE LA DIRECCION TECNICA</t>
  </si>
  <si>
    <t>CODIA</t>
  </si>
  <si>
    <t>TRANSPORTE DE EQUIPOS                     (IDA Y VUELTA) (Presentar Facturas)</t>
  </si>
  <si>
    <t>PRUEBA DE COMPACTACION (Presentar Facturas)</t>
  </si>
  <si>
    <t>TOTAL GENERAL A CONTRATAR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</si>
</sst>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#,##0.\-"/>
    <numFmt numFmtId="165" formatCode="_(* #,##0.00_);_(* \(#,##0.00\);_(* \-??_);_(@_)"/>
    <numFmt numFmtId="166" formatCode="#,##0.#,\-"/>
    <numFmt numFmtId="167" formatCode="#,##0.#&quot;.-&quot;"/>
    <numFmt numFmtId="168" formatCode="0.0\.0&quot;.-&quot;"/>
    <numFmt numFmtId="169" formatCode="_(\$* #,##0.00_);_(\$* \(#,##0.00\);_(\$* \-??_);_(@_)"/>
    <numFmt numFmtId="170" formatCode="#,##0.#\.#&quot;.-&quot;"/>
    <numFmt numFmtId="171" formatCode="_-* #,##0.00_-;\-* #,##0.00_-;_-* \-??_-;_-@_-"/>
    <numFmt numFmtId="172" formatCode="0.00_);\(0.00\)"/>
    <numFmt numFmtId="173" formatCode="0\ %"/>
    <numFmt numFmtId="174" formatCode="0.0%"/>
    <numFmt numFmtId="175" formatCode="0.0\ %"/>
    <numFmt numFmtId="176" formatCode="_-* #,##0.00\ _€_-;\-* #,##0.00\ _€_-;_-* \-??\ _€_-;_-@_-"/>
  </numFmts>
  <fonts count="34" x14ac:knownFonts="1">
    <font>
      <sz val="11"/>
      <color theme="1"/>
      <name val="Calibri"/>
      <family val="2"/>
      <scheme val="minor"/>
    </font>
    <font>
      <sz val="10"/>
      <name val="Arial"/>
      <charset val="1"/>
    </font>
    <font>
      <b/>
      <sz val="16"/>
      <name val="Times New Roman"/>
      <family val="1"/>
      <charset val="1"/>
    </font>
    <font>
      <sz val="14"/>
      <name val="Arial"/>
      <family val="2"/>
      <charset val="1"/>
    </font>
    <font>
      <sz val="16"/>
      <name val="Times New Roman"/>
      <family val="1"/>
      <charset val="1"/>
    </font>
    <font>
      <b/>
      <sz val="16"/>
      <name val="Arial"/>
      <family val="2"/>
      <charset val="1"/>
    </font>
    <font>
      <sz val="16"/>
      <name val="Arial"/>
      <family val="2"/>
      <charset val="1"/>
    </font>
    <font>
      <b/>
      <sz val="16"/>
      <color rgb="FF000000"/>
      <name val="Times New Roman"/>
      <family val="1"/>
      <charset val="1"/>
    </font>
    <font>
      <sz val="14"/>
      <color rgb="FF000000"/>
      <name val="Verdana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4"/>
      <color rgb="FF000000"/>
      <name val="Times New Roman"/>
      <family val="1"/>
      <charset val="1"/>
    </font>
    <font>
      <sz val="12"/>
      <name val="Arial"/>
      <family val="2"/>
      <charset val="1"/>
    </font>
    <font>
      <sz val="10"/>
      <name val="Arial"/>
      <family val="2"/>
      <charset val="1"/>
    </font>
    <font>
      <sz val="14"/>
      <color rgb="FF000000"/>
      <name val="Times New Roman"/>
      <family val="1"/>
      <charset val="1"/>
    </font>
    <font>
      <b/>
      <sz val="12"/>
      <name val="Arial"/>
      <family val="2"/>
      <charset val="1"/>
    </font>
    <font>
      <b/>
      <sz val="16"/>
      <color rgb="FF000000"/>
      <name val="Arial"/>
      <family val="2"/>
      <charset val="1"/>
    </font>
    <font>
      <sz val="16"/>
      <color rgb="FF000000"/>
      <name val="Times New Roman"/>
      <family val="1"/>
      <charset val="1"/>
    </font>
    <font>
      <sz val="14"/>
      <color rgb="FF000000"/>
      <name val="Times New Roman"/>
      <family val="1"/>
    </font>
    <font>
      <sz val="10"/>
      <color rgb="FFFF0000"/>
      <name val="Arial"/>
      <family val="2"/>
      <charset val="1"/>
    </font>
    <font>
      <b/>
      <sz val="14"/>
      <color rgb="FFFF0000"/>
      <name val="Arial"/>
      <family val="2"/>
      <charset val="1"/>
    </font>
    <font>
      <b/>
      <sz val="14"/>
      <color rgb="FF000000"/>
      <name val="Times New Roman"/>
      <family val="1"/>
    </font>
    <font>
      <b/>
      <sz val="14"/>
      <name val="Times New Roman"/>
      <family val="1"/>
      <charset val="1"/>
    </font>
    <font>
      <sz val="14"/>
      <name val="Times New Roman"/>
      <family val="1"/>
      <charset val="1"/>
    </font>
    <font>
      <sz val="11"/>
      <name val="Times New Roman"/>
      <family val="1"/>
      <charset val="1"/>
    </font>
    <font>
      <sz val="12"/>
      <name val="Times New Roman"/>
      <family val="1"/>
      <charset val="1"/>
    </font>
    <font>
      <sz val="10"/>
      <color rgb="FFFF0000"/>
      <name val="Times New Roman"/>
      <family val="1"/>
      <charset val="1"/>
    </font>
    <font>
      <sz val="12"/>
      <color rgb="FFFF0000"/>
      <name val="Arial"/>
      <family val="2"/>
      <charset val="1"/>
    </font>
    <font>
      <b/>
      <sz val="14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name val="Times New Roman"/>
      <family val="1"/>
    </font>
    <font>
      <sz val="11"/>
      <color rgb="FF000000"/>
      <name val="Calibri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0"/>
      </patternFill>
    </fill>
  </fills>
  <borders count="3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27">
    <xf numFmtId="0" fontId="0" fillId="0" borderId="0"/>
    <xf numFmtId="165" fontId="13" fillId="0" borderId="0"/>
    <xf numFmtId="173" fontId="13" fillId="0" borderId="0"/>
    <xf numFmtId="0" fontId="1" fillId="0" borderId="0"/>
    <xf numFmtId="0" fontId="13" fillId="0" borderId="0"/>
    <xf numFmtId="165" fontId="13" fillId="0" borderId="0"/>
    <xf numFmtId="0" fontId="13" fillId="0" borderId="0"/>
    <xf numFmtId="0" fontId="13" fillId="0" borderId="0"/>
    <xf numFmtId="0" fontId="13" fillId="0" borderId="0"/>
    <xf numFmtId="165" fontId="13" fillId="0" borderId="0"/>
    <xf numFmtId="165" fontId="13" fillId="0" borderId="0"/>
    <xf numFmtId="169" fontId="13" fillId="0" borderId="0"/>
    <xf numFmtId="165" fontId="1" fillId="0" borderId="0"/>
    <xf numFmtId="165" fontId="1" fillId="0" borderId="0"/>
    <xf numFmtId="0" fontId="13" fillId="0" borderId="0"/>
    <xf numFmtId="171" fontId="13" fillId="0" borderId="0"/>
    <xf numFmtId="0" fontId="13" fillId="0" borderId="0"/>
    <xf numFmtId="165" fontId="32" fillId="0" borderId="0" applyBorder="0" applyProtection="0"/>
    <xf numFmtId="171" fontId="32" fillId="0" borderId="0" applyBorder="0" applyProtection="0"/>
    <xf numFmtId="165" fontId="32" fillId="0" borderId="0" applyBorder="0" applyProtection="0"/>
    <xf numFmtId="0" fontId="13" fillId="0" borderId="0"/>
    <xf numFmtId="176" fontId="13" fillId="0" borderId="0"/>
    <xf numFmtId="165" fontId="13" fillId="0" borderId="0"/>
    <xf numFmtId="165" fontId="13" fillId="0" borderId="0"/>
    <xf numFmtId="176" fontId="13" fillId="0" borderId="0" applyBorder="0" applyProtection="0"/>
    <xf numFmtId="165" fontId="33" fillId="0" borderId="0" applyBorder="0" applyProtection="0"/>
    <xf numFmtId="165" fontId="33" fillId="0" borderId="0" applyBorder="0" applyProtection="0"/>
  </cellStyleXfs>
  <cellXfs count="220">
    <xf numFmtId="0" fontId="0" fillId="0" borderId="0" xfId="0"/>
    <xf numFmtId="0" fontId="3" fillId="0" borderId="0" xfId="3" applyFont="1"/>
    <xf numFmtId="0" fontId="2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6" fillId="0" borderId="0" xfId="3" applyFont="1" applyAlignment="1">
      <alignment horizontal="left"/>
    </xf>
    <xf numFmtId="0" fontId="6" fillId="0" borderId="0" xfId="3" applyFont="1" applyAlignment="1">
      <alignment horizontal="center"/>
    </xf>
    <xf numFmtId="4" fontId="6" fillId="0" borderId="0" xfId="3" applyNumberFormat="1" applyFont="1" applyAlignment="1">
      <alignment horizontal="center"/>
    </xf>
    <xf numFmtId="0" fontId="8" fillId="0" borderId="0" xfId="3" applyFont="1"/>
    <xf numFmtId="0" fontId="9" fillId="0" borderId="0" xfId="3" applyFont="1"/>
    <xf numFmtId="0" fontId="11" fillId="0" borderId="2" xfId="3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4" fontId="11" fillId="0" borderId="3" xfId="3" applyNumberFormat="1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/>
    </xf>
    <xf numFmtId="0" fontId="12" fillId="0" borderId="0" xfId="3" applyFont="1"/>
    <xf numFmtId="0" fontId="1" fillId="0" borderId="0" xfId="3"/>
    <xf numFmtId="0" fontId="11" fillId="0" borderId="5" xfId="3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/>
    </xf>
    <xf numFmtId="4" fontId="11" fillId="0" borderId="6" xfId="3" applyNumberFormat="1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164" fontId="11" fillId="0" borderId="8" xfId="4" applyNumberFormat="1" applyFont="1" applyBorder="1" applyAlignment="1">
      <alignment horizontal="right" vertical="center" wrapText="1"/>
    </xf>
    <xf numFmtId="0" fontId="11" fillId="0" borderId="9" xfId="4" applyFont="1" applyBorder="1" applyAlignment="1">
      <alignment vertical="center" wrapText="1"/>
    </xf>
    <xf numFmtId="0" fontId="14" fillId="0" borderId="9" xfId="4" applyFont="1" applyBorder="1" applyAlignment="1">
      <alignment vertical="center" wrapText="1"/>
    </xf>
    <xf numFmtId="165" fontId="14" fillId="0" borderId="9" xfId="1" applyFont="1" applyBorder="1" applyAlignment="1">
      <alignment vertical="center" wrapText="1"/>
    </xf>
    <xf numFmtId="165" fontId="14" fillId="0" borderId="9" xfId="5" applyFont="1" applyBorder="1" applyAlignment="1">
      <alignment vertical="center"/>
    </xf>
    <xf numFmtId="0" fontId="14" fillId="0" borderId="10" xfId="4" applyFont="1" applyBorder="1" applyAlignment="1">
      <alignment vertical="center" wrapText="1"/>
    </xf>
    <xf numFmtId="165" fontId="15" fillId="0" borderId="0" xfId="5" applyFont="1" applyAlignment="1">
      <alignment horizontal="left" vertical="center" wrapText="1"/>
    </xf>
    <xf numFmtId="0" fontId="13" fillId="0" borderId="0" xfId="4" applyAlignment="1">
      <alignment vertical="center" wrapText="1"/>
    </xf>
    <xf numFmtId="166" fontId="14" fillId="0" borderId="8" xfId="4" applyNumberFormat="1" applyFont="1" applyBorder="1" applyAlignment="1">
      <alignment horizontal="right" vertical="center" wrapText="1"/>
    </xf>
    <xf numFmtId="4" fontId="14" fillId="0" borderId="9" xfId="4" applyNumberFormat="1" applyFont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 wrapText="1"/>
    </xf>
    <xf numFmtId="165" fontId="7" fillId="0" borderId="10" xfId="4" applyNumberFormat="1" applyFont="1" applyBorder="1" applyAlignment="1">
      <alignment vertical="center" wrapText="1"/>
    </xf>
    <xf numFmtId="0" fontId="11" fillId="0" borderId="8" xfId="4" applyFont="1" applyBorder="1" applyAlignment="1">
      <alignment horizontal="right" vertical="center" wrapText="1"/>
    </xf>
    <xf numFmtId="0" fontId="10" fillId="0" borderId="9" xfId="4" applyFont="1" applyBorder="1" applyAlignment="1">
      <alignment horizontal="center" vertical="center" wrapText="1"/>
    </xf>
    <xf numFmtId="165" fontId="10" fillId="0" borderId="9" xfId="1" applyFont="1" applyBorder="1" applyAlignment="1">
      <alignment vertical="center" wrapText="1"/>
    </xf>
    <xf numFmtId="0" fontId="16" fillId="0" borderId="10" xfId="4" applyFont="1" applyBorder="1" applyAlignment="1">
      <alignment horizontal="center" vertical="center" wrapText="1"/>
    </xf>
    <xf numFmtId="0" fontId="12" fillId="0" borderId="0" xfId="4" applyFont="1" applyAlignment="1">
      <alignment vertical="center" wrapText="1"/>
    </xf>
    <xf numFmtId="0" fontId="17" fillId="0" borderId="10" xfId="4" applyFont="1" applyBorder="1" applyAlignment="1">
      <alignment vertical="center" wrapText="1"/>
    </xf>
    <xf numFmtId="167" fontId="14" fillId="0" borderId="8" xfId="4" applyNumberFormat="1" applyFont="1" applyBorder="1" applyAlignment="1">
      <alignment horizontal="right" vertical="center" wrapText="1"/>
    </xf>
    <xf numFmtId="0" fontId="14" fillId="0" borderId="9" xfId="4" applyFont="1" applyBorder="1" applyAlignment="1">
      <alignment horizontal="left" vertical="center" wrapText="1"/>
    </xf>
    <xf numFmtId="165" fontId="14" fillId="0" borderId="9" xfId="1" applyFont="1" applyBorder="1" applyAlignment="1">
      <alignment vertical="center"/>
    </xf>
    <xf numFmtId="0" fontId="13" fillId="0" borderId="0" xfId="6" applyAlignment="1">
      <alignment vertical="center" wrapText="1"/>
    </xf>
    <xf numFmtId="0" fontId="18" fillId="0" borderId="9" xfId="4" applyFont="1" applyBorder="1" applyAlignment="1">
      <alignment horizontal="left" vertical="center"/>
    </xf>
    <xf numFmtId="0" fontId="14" fillId="0" borderId="8" xfId="4" applyFont="1" applyBorder="1" applyAlignment="1">
      <alignment horizontal="right" vertical="center" wrapText="1"/>
    </xf>
    <xf numFmtId="0" fontId="11" fillId="0" borderId="9" xfId="4" applyFont="1" applyBorder="1" applyAlignment="1">
      <alignment horizontal="left" vertical="center" wrapText="1"/>
    </xf>
    <xf numFmtId="0" fontId="19" fillId="0" borderId="0" xfId="4" applyFont="1" applyAlignment="1">
      <alignment vertical="center" wrapText="1"/>
    </xf>
    <xf numFmtId="0" fontId="14" fillId="0" borderId="9" xfId="4" applyFont="1" applyBorder="1" applyAlignment="1">
      <alignment horizontal="left" vertical="center"/>
    </xf>
    <xf numFmtId="0" fontId="14" fillId="0" borderId="9" xfId="4" applyFont="1" applyBorder="1" applyAlignment="1">
      <alignment horizontal="center" vertical="center"/>
    </xf>
    <xf numFmtId="0" fontId="11" fillId="0" borderId="9" xfId="4" applyFont="1" applyBorder="1" applyAlignment="1">
      <alignment horizontal="left" vertical="center"/>
    </xf>
    <xf numFmtId="164" fontId="14" fillId="0" borderId="8" xfId="4" applyNumberFormat="1" applyFont="1" applyBorder="1" applyAlignment="1">
      <alignment horizontal="right" vertical="center" wrapText="1"/>
    </xf>
    <xf numFmtId="166" fontId="11" fillId="0" borderId="8" xfId="4" applyNumberFormat="1" applyFont="1" applyBorder="1" applyAlignment="1">
      <alignment horizontal="right" vertical="center" wrapText="1"/>
    </xf>
    <xf numFmtId="2" fontId="20" fillId="0" borderId="0" xfId="4" applyNumberFormat="1" applyFont="1" applyAlignment="1">
      <alignment vertical="center" wrapText="1"/>
    </xf>
    <xf numFmtId="164" fontId="14" fillId="0" borderId="11" xfId="4" applyNumberFormat="1" applyFont="1" applyBorder="1" applyAlignment="1">
      <alignment horizontal="right" vertical="center" wrapText="1"/>
    </xf>
    <xf numFmtId="0" fontId="14" fillId="0" borderId="12" xfId="4" applyFont="1" applyBorder="1" applyAlignment="1">
      <alignment horizontal="left" vertical="center"/>
    </xf>
    <xf numFmtId="4" fontId="14" fillId="0" borderId="12" xfId="4" applyNumberFormat="1" applyFont="1" applyBorder="1" applyAlignment="1">
      <alignment horizontal="center" vertical="center" wrapText="1"/>
    </xf>
    <xf numFmtId="0" fontId="14" fillId="0" borderId="12" xfId="4" applyFont="1" applyBorder="1" applyAlignment="1">
      <alignment horizontal="center" vertical="center" wrapText="1"/>
    </xf>
    <xf numFmtId="165" fontId="14" fillId="0" borderId="12" xfId="1" applyFont="1" applyBorder="1" applyAlignment="1">
      <alignment vertical="center" wrapText="1"/>
    </xf>
    <xf numFmtId="165" fontId="14" fillId="0" borderId="12" xfId="5" applyFont="1" applyBorder="1" applyAlignment="1">
      <alignment vertical="center"/>
    </xf>
    <xf numFmtId="165" fontId="7" fillId="0" borderId="13" xfId="4" applyNumberFormat="1" applyFont="1" applyBorder="1" applyAlignment="1">
      <alignment vertical="center" wrapText="1"/>
    </xf>
    <xf numFmtId="164" fontId="21" fillId="0" borderId="14" xfId="4" applyNumberFormat="1" applyFont="1" applyBorder="1" applyAlignment="1">
      <alignment horizontal="right" vertical="center" wrapText="1"/>
    </xf>
    <xf numFmtId="0" fontId="21" fillId="0" borderId="9" xfId="4" applyFont="1" applyBorder="1" applyAlignment="1">
      <alignment horizontal="left" vertical="center"/>
    </xf>
    <xf numFmtId="164" fontId="14" fillId="0" borderId="14" xfId="4" applyNumberFormat="1" applyFont="1" applyBorder="1" applyAlignment="1">
      <alignment horizontal="right" vertical="center" wrapText="1"/>
    </xf>
    <xf numFmtId="167" fontId="22" fillId="0" borderId="15" xfId="7" applyNumberFormat="1" applyFont="1" applyBorder="1" applyAlignment="1">
      <alignment horizontal="right" vertical="center" wrapText="1"/>
    </xf>
    <xf numFmtId="168" fontId="23" fillId="0" borderId="15" xfId="8" applyNumberFormat="1" applyFont="1" applyBorder="1" applyAlignment="1">
      <alignment horizontal="right" vertical="center"/>
    </xf>
    <xf numFmtId="165" fontId="14" fillId="0" borderId="0" xfId="1" applyFont="1" applyAlignment="1">
      <alignment vertical="center" wrapText="1"/>
    </xf>
    <xf numFmtId="0" fontId="22" fillId="0" borderId="9" xfId="8" applyFont="1" applyBorder="1" applyAlignment="1">
      <alignment horizontal="left" vertical="center" wrapText="1"/>
    </xf>
    <xf numFmtId="0" fontId="23" fillId="0" borderId="9" xfId="7" applyFont="1" applyBorder="1" applyAlignment="1">
      <alignment horizontal="center" vertical="center" wrapText="1"/>
    </xf>
    <xf numFmtId="165" fontId="23" fillId="0" borderId="0" xfId="9" applyFont="1" applyAlignment="1">
      <alignment vertical="center" wrapText="1"/>
    </xf>
    <xf numFmtId="165" fontId="23" fillId="0" borderId="16" xfId="10" applyFont="1" applyBorder="1" applyAlignment="1">
      <alignment vertical="center"/>
    </xf>
    <xf numFmtId="165" fontId="2" fillId="0" borderId="10" xfId="7" applyNumberFormat="1" applyFont="1" applyBorder="1" applyAlignment="1">
      <alignment vertical="center" wrapText="1"/>
    </xf>
    <xf numFmtId="0" fontId="24" fillId="0" borderId="0" xfId="8" applyFont="1" applyAlignment="1">
      <alignment vertical="center"/>
    </xf>
    <xf numFmtId="0" fontId="25" fillId="0" borderId="0" xfId="7" applyFont="1" applyAlignment="1">
      <alignment vertical="center" wrapText="1"/>
    </xf>
    <xf numFmtId="0" fontId="14" fillId="0" borderId="9" xfId="8" applyFont="1" applyBorder="1" applyAlignment="1">
      <alignment horizontal="left" vertical="center" wrapText="1"/>
    </xf>
    <xf numFmtId="165" fontId="14" fillId="0" borderId="0" xfId="9" applyFont="1" applyAlignment="1">
      <alignment vertical="center" wrapText="1"/>
    </xf>
    <xf numFmtId="165" fontId="14" fillId="0" borderId="17" xfId="5" applyFont="1" applyBorder="1" applyAlignment="1">
      <alignment vertical="center"/>
    </xf>
    <xf numFmtId="169" fontId="22" fillId="0" borderId="10" xfId="11" applyFont="1" applyBorder="1" applyAlignment="1">
      <alignment vertical="center"/>
    </xf>
    <xf numFmtId="4" fontId="14" fillId="0" borderId="9" xfId="12" applyNumberFormat="1" applyFont="1" applyBorder="1" applyAlignment="1">
      <alignment horizontal="center" vertical="center"/>
    </xf>
    <xf numFmtId="167" fontId="11" fillId="0" borderId="8" xfId="6" applyNumberFormat="1" applyFont="1" applyBorder="1" applyAlignment="1">
      <alignment horizontal="right" vertical="center" wrapText="1"/>
    </xf>
    <xf numFmtId="165" fontId="23" fillId="0" borderId="18" xfId="9" applyFont="1" applyBorder="1" applyAlignment="1">
      <alignment vertical="center" wrapText="1"/>
    </xf>
    <xf numFmtId="165" fontId="23" fillId="0" borderId="17" xfId="10" applyFont="1" applyBorder="1" applyAlignment="1">
      <alignment vertical="center"/>
    </xf>
    <xf numFmtId="170" fontId="14" fillId="0" borderId="8" xfId="6" applyNumberFormat="1" applyFont="1" applyBorder="1" applyAlignment="1">
      <alignment horizontal="right" vertical="center"/>
    </xf>
    <xf numFmtId="0" fontId="14" fillId="0" borderId="18" xfId="8" applyFont="1" applyBorder="1" applyAlignment="1">
      <alignment horizontal="left" vertical="center" wrapText="1"/>
    </xf>
    <xf numFmtId="165" fontId="14" fillId="0" borderId="18" xfId="9" applyFont="1" applyBorder="1" applyAlignment="1">
      <alignment vertical="center" wrapText="1"/>
    </xf>
    <xf numFmtId="0" fontId="11" fillId="0" borderId="18" xfId="6" applyFont="1" applyBorder="1" applyAlignment="1">
      <alignment horizontal="left" vertical="center" wrapText="1"/>
    </xf>
    <xf numFmtId="165" fontId="14" fillId="0" borderId="9" xfId="13" applyFont="1" applyBorder="1" applyAlignment="1">
      <alignment vertical="center"/>
    </xf>
    <xf numFmtId="0" fontId="14" fillId="0" borderId="9" xfId="6" applyFont="1" applyBorder="1" applyAlignment="1">
      <alignment horizontal="center" vertical="center"/>
    </xf>
    <xf numFmtId="165" fontId="14" fillId="0" borderId="18" xfId="13" applyFont="1" applyBorder="1" applyAlignment="1">
      <alignment vertical="center"/>
    </xf>
    <xf numFmtId="165" fontId="14" fillId="0" borderId="17" xfId="13" applyFont="1" applyBorder="1" applyAlignment="1">
      <alignment vertical="center"/>
    </xf>
    <xf numFmtId="165" fontId="7" fillId="0" borderId="10" xfId="6" applyNumberFormat="1" applyFont="1" applyBorder="1" applyAlignment="1">
      <alignment vertical="center"/>
    </xf>
    <xf numFmtId="0" fontId="26" fillId="0" borderId="0" xfId="6" applyFont="1" applyAlignment="1">
      <alignment vertical="center"/>
    </xf>
    <xf numFmtId="0" fontId="14" fillId="0" borderId="9" xfId="14" applyFont="1" applyBorder="1" applyAlignment="1">
      <alignment horizontal="left" vertical="center" wrapText="1"/>
    </xf>
    <xf numFmtId="171" fontId="14" fillId="0" borderId="18" xfId="15" applyFont="1" applyBorder="1" applyAlignment="1">
      <alignment vertical="center" wrapText="1"/>
    </xf>
    <xf numFmtId="0" fontId="14" fillId="0" borderId="19" xfId="14" applyFont="1" applyBorder="1" applyAlignment="1">
      <alignment horizontal="left" vertical="center" wrapText="1"/>
    </xf>
    <xf numFmtId="171" fontId="14" fillId="0" borderId="9" xfId="15" applyFont="1" applyBorder="1" applyAlignment="1">
      <alignment vertical="center" wrapText="1"/>
    </xf>
    <xf numFmtId="170" fontId="21" fillId="0" borderId="8" xfId="6" applyNumberFormat="1" applyFont="1" applyBorder="1" applyAlignment="1">
      <alignment horizontal="right" vertical="center"/>
    </xf>
    <xf numFmtId="0" fontId="21" fillId="0" borderId="19" xfId="14" applyFont="1" applyBorder="1" applyAlignment="1">
      <alignment horizontal="left" vertical="center" wrapText="1"/>
    </xf>
    <xf numFmtId="170" fontId="14" fillId="0" borderId="11" xfId="6" applyNumberFormat="1" applyFont="1" applyBorder="1" applyAlignment="1">
      <alignment horizontal="right" vertical="center"/>
    </xf>
    <xf numFmtId="171" fontId="14" fillId="0" borderId="12" xfId="15" applyFont="1" applyBorder="1" applyAlignment="1">
      <alignment vertical="center" wrapText="1"/>
    </xf>
    <xf numFmtId="165" fontId="14" fillId="0" borderId="12" xfId="13" applyFont="1" applyBorder="1" applyAlignment="1">
      <alignment vertical="center"/>
    </xf>
    <xf numFmtId="165" fontId="7" fillId="0" borderId="13" xfId="6" applyNumberFormat="1" applyFont="1" applyBorder="1" applyAlignment="1">
      <alignment vertical="center"/>
    </xf>
    <xf numFmtId="170" fontId="21" fillId="0" borderId="5" xfId="6" applyNumberFormat="1" applyFont="1" applyBorder="1" applyAlignment="1">
      <alignment horizontal="right" vertical="center"/>
    </xf>
    <xf numFmtId="0" fontId="22" fillId="0" borderId="6" xfId="8" applyFont="1" applyBorder="1" applyAlignment="1">
      <alignment horizontal="left" vertical="center" wrapText="1"/>
    </xf>
    <xf numFmtId="4" fontId="14" fillId="0" borderId="6" xfId="12" applyNumberFormat="1" applyFont="1" applyBorder="1" applyAlignment="1">
      <alignment horizontal="center" vertical="center"/>
    </xf>
    <xf numFmtId="0" fontId="14" fillId="0" borderId="6" xfId="6" applyFont="1" applyBorder="1" applyAlignment="1">
      <alignment horizontal="center" vertical="center"/>
    </xf>
    <xf numFmtId="171" fontId="14" fillId="0" borderId="6" xfId="15" applyFont="1" applyBorder="1" applyAlignment="1">
      <alignment vertical="center" wrapText="1"/>
    </xf>
    <xf numFmtId="165" fontId="14" fillId="0" borderId="6" xfId="13" applyFont="1" applyBorder="1" applyAlignment="1">
      <alignment vertical="center"/>
    </xf>
    <xf numFmtId="165" fontId="7" fillId="0" borderId="7" xfId="6" applyNumberFormat="1" applyFont="1" applyBorder="1" applyAlignment="1">
      <alignment vertical="center"/>
    </xf>
    <xf numFmtId="164" fontId="21" fillId="0" borderId="8" xfId="4" applyNumberFormat="1" applyFont="1" applyBorder="1" applyAlignment="1">
      <alignment horizontal="right" vertical="center" wrapText="1"/>
    </xf>
    <xf numFmtId="167" fontId="11" fillId="0" borderId="8" xfId="7" applyNumberFormat="1" applyFont="1" applyBorder="1" applyAlignment="1">
      <alignment horizontal="right" vertical="center" wrapText="1"/>
    </xf>
    <xf numFmtId="165" fontId="23" fillId="0" borderId="9" xfId="9" applyFont="1" applyBorder="1" applyAlignment="1">
      <alignment vertical="center" wrapText="1"/>
    </xf>
    <xf numFmtId="165" fontId="23" fillId="0" borderId="9" xfId="10" applyFont="1" applyBorder="1" applyAlignment="1">
      <alignment vertical="center"/>
    </xf>
    <xf numFmtId="168" fontId="23" fillId="0" borderId="8" xfId="8" applyNumberFormat="1" applyFont="1" applyBorder="1" applyAlignment="1">
      <alignment horizontal="right" vertical="center"/>
    </xf>
    <xf numFmtId="0" fontId="11" fillId="0" borderId="9" xfId="6" applyFont="1" applyBorder="1" applyAlignment="1">
      <alignment horizontal="left" vertical="center" wrapText="1"/>
    </xf>
    <xf numFmtId="0" fontId="21" fillId="0" borderId="9" xfId="14" applyFont="1" applyBorder="1" applyAlignment="1">
      <alignment horizontal="left" vertical="center" wrapText="1"/>
    </xf>
    <xf numFmtId="170" fontId="11" fillId="0" borderId="8" xfId="6" applyNumberFormat="1" applyFont="1" applyBorder="1" applyAlignment="1">
      <alignment horizontal="right" vertical="center"/>
    </xf>
    <xf numFmtId="0" fontId="11" fillId="0" borderId="9" xfId="8" applyFont="1" applyBorder="1" applyAlignment="1">
      <alignment horizontal="left" vertical="center" wrapText="1"/>
    </xf>
    <xf numFmtId="165" fontId="14" fillId="0" borderId="9" xfId="9" applyFont="1" applyBorder="1" applyAlignment="1">
      <alignment vertical="center" wrapText="1"/>
    </xf>
    <xf numFmtId="0" fontId="27" fillId="0" borderId="0" xfId="4" applyFont="1" applyAlignment="1">
      <alignment vertical="center" wrapText="1"/>
    </xf>
    <xf numFmtId="0" fontId="11" fillId="0" borderId="9" xfId="14" applyFont="1" applyBorder="1" applyAlignment="1">
      <alignment horizontal="left" vertical="center" wrapText="1"/>
    </xf>
    <xf numFmtId="0" fontId="14" fillId="0" borderId="12" xfId="14" applyFont="1" applyBorder="1" applyAlignment="1">
      <alignment horizontal="left" vertical="center" wrapText="1"/>
    </xf>
    <xf numFmtId="4" fontId="14" fillId="0" borderId="12" xfId="12" applyNumberFormat="1" applyFont="1" applyBorder="1" applyAlignment="1">
      <alignment horizontal="center" vertical="center"/>
    </xf>
    <xf numFmtId="0" fontId="14" fillId="0" borderId="12" xfId="6" applyFont="1" applyBorder="1" applyAlignment="1">
      <alignment horizontal="center" vertical="center"/>
    </xf>
    <xf numFmtId="0" fontId="28" fillId="0" borderId="9" xfId="4" applyFont="1" applyBorder="1" applyAlignment="1">
      <alignment horizontal="left" vertical="center" wrapText="1"/>
    </xf>
    <xf numFmtId="172" fontId="29" fillId="0" borderId="9" xfId="3" applyNumberFormat="1" applyFont="1" applyBorder="1" applyAlignment="1">
      <alignment horizontal="center" vertical="center"/>
    </xf>
    <xf numFmtId="0" fontId="29" fillId="0" borderId="9" xfId="4" applyFont="1" applyBorder="1" applyAlignment="1">
      <alignment horizontal="center" vertical="center" wrapText="1"/>
    </xf>
    <xf numFmtId="165" fontId="29" fillId="0" borderId="9" xfId="1" applyFont="1" applyBorder="1" applyAlignment="1">
      <alignment vertical="center" wrapText="1"/>
    </xf>
    <xf numFmtId="165" fontId="29" fillId="0" borderId="9" xfId="5" applyFont="1" applyBorder="1" applyAlignment="1">
      <alignment vertical="center"/>
    </xf>
    <xf numFmtId="0" fontId="30" fillId="0" borderId="20" xfId="4" applyFont="1" applyBorder="1" applyAlignment="1">
      <alignment horizontal="left" vertical="center" wrapText="1"/>
    </xf>
    <xf numFmtId="172" fontId="31" fillId="0" borderId="9" xfId="3" applyNumberFormat="1" applyFont="1" applyBorder="1" applyAlignment="1">
      <alignment horizontal="center" vertical="center"/>
    </xf>
    <xf numFmtId="0" fontId="31" fillId="0" borderId="9" xfId="4" applyFont="1" applyBorder="1" applyAlignment="1">
      <alignment horizontal="center" vertical="center" wrapText="1"/>
    </xf>
    <xf numFmtId="165" fontId="31" fillId="0" borderId="9" xfId="1" applyFont="1" applyBorder="1" applyAlignment="1">
      <alignment vertical="center" wrapText="1"/>
    </xf>
    <xf numFmtId="165" fontId="31" fillId="0" borderId="9" xfId="5" applyFont="1" applyBorder="1" applyAlignment="1">
      <alignment vertical="center"/>
    </xf>
    <xf numFmtId="0" fontId="28" fillId="0" borderId="20" xfId="4" applyFont="1" applyBorder="1" applyAlignment="1">
      <alignment horizontal="left" vertical="center" wrapText="1"/>
    </xf>
    <xf numFmtId="0" fontId="31" fillId="0" borderId="9" xfId="4" applyFont="1" applyBorder="1" applyAlignment="1">
      <alignment horizontal="left" vertical="center" wrapText="1"/>
    </xf>
    <xf numFmtId="165" fontId="28" fillId="0" borderId="9" xfId="4" applyNumberFormat="1" applyFont="1" applyBorder="1" applyAlignment="1">
      <alignment horizontal="left" vertical="center" wrapText="1"/>
    </xf>
    <xf numFmtId="0" fontId="11" fillId="0" borderId="19" xfId="14" applyFont="1" applyBorder="1" applyAlignment="1">
      <alignment horizontal="left" vertical="center" wrapText="1"/>
    </xf>
    <xf numFmtId="0" fontId="14" fillId="0" borderId="21" xfId="14" applyFont="1" applyBorder="1" applyAlignment="1">
      <alignment horizontal="left" vertical="center" wrapText="1"/>
    </xf>
    <xf numFmtId="0" fontId="27" fillId="0" borderId="9" xfId="4" applyFont="1" applyBorder="1" applyAlignment="1">
      <alignment vertical="center" wrapText="1"/>
    </xf>
    <xf numFmtId="170" fontId="18" fillId="0" borderId="8" xfId="6" applyNumberFormat="1" applyFont="1" applyBorder="1" applyAlignment="1">
      <alignment horizontal="right" vertical="center"/>
    </xf>
    <xf numFmtId="0" fontId="18" fillId="0" borderId="19" xfId="14" applyFont="1" applyBorder="1" applyAlignment="1">
      <alignment horizontal="left" vertical="center" wrapText="1"/>
    </xf>
    <xf numFmtId="0" fontId="12" fillId="0" borderId="0" xfId="6" applyFont="1" applyAlignment="1">
      <alignment vertical="center" wrapText="1"/>
    </xf>
    <xf numFmtId="0" fontId="13" fillId="0" borderId="0" xfId="16"/>
    <xf numFmtId="0" fontId="22" fillId="0" borderId="9" xfId="4" applyFont="1" applyBorder="1" applyAlignment="1">
      <alignment vertical="center"/>
    </xf>
    <xf numFmtId="165" fontId="14" fillId="0" borderId="9" xfId="17" applyFont="1" applyBorder="1" applyAlignment="1" applyProtection="1">
      <alignment vertical="center" wrapText="1"/>
    </xf>
    <xf numFmtId="165" fontId="14" fillId="0" borderId="9" xfId="18" applyNumberFormat="1" applyFont="1" applyBorder="1" applyAlignment="1" applyProtection="1">
      <alignment vertical="center"/>
    </xf>
    <xf numFmtId="165" fontId="14" fillId="0" borderId="9" xfId="17" applyFont="1" applyBorder="1" applyAlignment="1" applyProtection="1">
      <alignment vertical="center"/>
    </xf>
    <xf numFmtId="165" fontId="2" fillId="0" borderId="10" xfId="19" applyFont="1" applyBorder="1" applyProtection="1"/>
    <xf numFmtId="0" fontId="13" fillId="0" borderId="0" xfId="20"/>
    <xf numFmtId="0" fontId="12" fillId="0" borderId="0" xfId="3" applyFont="1" applyAlignment="1">
      <alignment vertical="center" wrapText="1"/>
    </xf>
    <xf numFmtId="170" fontId="14" fillId="0" borderId="22" xfId="6" applyNumberFormat="1" applyFont="1" applyBorder="1" applyAlignment="1">
      <alignment horizontal="right" vertical="center"/>
    </xf>
    <xf numFmtId="0" fontId="21" fillId="0" borderId="23" xfId="14" applyFont="1" applyBorder="1" applyAlignment="1">
      <alignment horizontal="left" vertical="center" wrapText="1"/>
    </xf>
    <xf numFmtId="4" fontId="14" fillId="0" borderId="22" xfId="12" applyNumberFormat="1" applyFont="1" applyBorder="1" applyAlignment="1">
      <alignment horizontal="center" vertical="center"/>
    </xf>
    <xf numFmtId="0" fontId="14" fillId="0" borderId="22" xfId="6" applyFont="1" applyBorder="1" applyAlignment="1">
      <alignment horizontal="center" vertical="center"/>
    </xf>
    <xf numFmtId="171" fontId="14" fillId="0" borderId="22" xfId="15" applyFont="1" applyBorder="1" applyAlignment="1">
      <alignment vertical="center" wrapText="1"/>
    </xf>
    <xf numFmtId="165" fontId="14" fillId="0" borderId="22" xfId="13" applyFont="1" applyBorder="1" applyAlignment="1">
      <alignment vertical="center"/>
    </xf>
    <xf numFmtId="165" fontId="7" fillId="0" borderId="22" xfId="6" applyNumberFormat="1" applyFont="1" applyBorder="1" applyAlignment="1">
      <alignment vertical="center"/>
    </xf>
    <xf numFmtId="0" fontId="13" fillId="0" borderId="0" xfId="16" applyAlignment="1">
      <alignment vertical="center" wrapText="1"/>
    </xf>
    <xf numFmtId="0" fontId="21" fillId="0" borderId="22" xfId="14" applyFont="1" applyBorder="1" applyAlignment="1">
      <alignment horizontal="left" vertical="center" wrapText="1"/>
    </xf>
    <xf numFmtId="171" fontId="14" fillId="0" borderId="24" xfId="15" applyFont="1" applyBorder="1" applyAlignment="1">
      <alignment vertical="center" wrapText="1"/>
    </xf>
    <xf numFmtId="173" fontId="4" fillId="0" borderId="9" xfId="2" applyFont="1" applyBorder="1" applyAlignment="1">
      <alignment horizontal="center" vertical="center"/>
    </xf>
    <xf numFmtId="0" fontId="13" fillId="0" borderId="0" xfId="3" applyFont="1"/>
    <xf numFmtId="174" fontId="4" fillId="0" borderId="9" xfId="2" applyNumberFormat="1" applyFont="1" applyBorder="1" applyAlignment="1">
      <alignment horizontal="center" vertical="center"/>
    </xf>
    <xf numFmtId="10" fontId="4" fillId="0" borderId="9" xfId="2" applyNumberFormat="1" applyFont="1" applyBorder="1" applyAlignment="1">
      <alignment horizontal="center" vertical="center"/>
    </xf>
    <xf numFmtId="0" fontId="4" fillId="0" borderId="8" xfId="3" applyFont="1" applyBorder="1" applyAlignment="1">
      <alignment vertical="center"/>
    </xf>
    <xf numFmtId="0" fontId="4" fillId="0" borderId="9" xfId="3" applyFont="1" applyBorder="1" applyAlignment="1">
      <alignment vertical="center"/>
    </xf>
    <xf numFmtId="4" fontId="4" fillId="0" borderId="9" xfId="3" applyNumberFormat="1" applyFont="1" applyBorder="1" applyAlignment="1">
      <alignment horizontal="center" vertical="center"/>
    </xf>
    <xf numFmtId="165" fontId="4" fillId="0" borderId="9" xfId="1" applyFont="1" applyBorder="1" applyAlignment="1">
      <alignment vertical="center"/>
    </xf>
    <xf numFmtId="165" fontId="2" fillId="0" borderId="10" xfId="1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2" fillId="0" borderId="3" xfId="3" applyFont="1" applyBorder="1" applyAlignment="1">
      <alignment vertical="center"/>
    </xf>
    <xf numFmtId="4" fontId="4" fillId="0" borderId="3" xfId="3" applyNumberFormat="1" applyFont="1" applyBorder="1" applyAlignment="1">
      <alignment horizontal="center" vertical="center"/>
    </xf>
    <xf numFmtId="0" fontId="4" fillId="0" borderId="3" xfId="3" applyFont="1" applyBorder="1" applyAlignment="1">
      <alignment vertical="center"/>
    </xf>
    <xf numFmtId="165" fontId="2" fillId="0" borderId="4" xfId="1" applyFont="1" applyBorder="1" applyAlignment="1">
      <alignment vertical="center"/>
    </xf>
    <xf numFmtId="0" fontId="4" fillId="0" borderId="25" xfId="3" applyFont="1" applyBorder="1" applyAlignment="1">
      <alignment vertical="center"/>
    </xf>
    <xf numFmtId="0" fontId="2" fillId="0" borderId="26" xfId="3" applyFont="1" applyBorder="1" applyAlignment="1">
      <alignment vertical="center"/>
    </xf>
    <xf numFmtId="4" fontId="4" fillId="0" borderId="26" xfId="3" applyNumberFormat="1" applyFont="1" applyBorder="1" applyAlignment="1">
      <alignment horizontal="center" vertical="center"/>
    </xf>
    <xf numFmtId="0" fontId="4" fillId="0" borderId="26" xfId="3" applyFont="1" applyBorder="1" applyAlignment="1">
      <alignment vertical="center"/>
    </xf>
    <xf numFmtId="165" fontId="2" fillId="0" borderId="27" xfId="1" applyFont="1" applyBorder="1" applyAlignment="1">
      <alignment vertical="center"/>
    </xf>
    <xf numFmtId="0" fontId="4" fillId="0" borderId="26" xfId="3" applyFont="1" applyBorder="1" applyAlignment="1">
      <alignment vertical="center" wrapText="1"/>
    </xf>
    <xf numFmtId="0" fontId="4" fillId="0" borderId="26" xfId="3" applyFont="1" applyBorder="1" applyAlignment="1">
      <alignment horizontal="center" vertical="center"/>
    </xf>
    <xf numFmtId="0" fontId="4" fillId="0" borderId="28" xfId="3" applyFont="1" applyBorder="1" applyAlignment="1">
      <alignment vertical="center"/>
    </xf>
    <xf numFmtId="0" fontId="4" fillId="0" borderId="29" xfId="3" applyFont="1" applyBorder="1" applyAlignment="1">
      <alignment vertical="center"/>
    </xf>
    <xf numFmtId="4" fontId="4" fillId="0" borderId="29" xfId="3" applyNumberFormat="1" applyFont="1" applyBorder="1" applyAlignment="1">
      <alignment horizontal="center" vertical="center"/>
    </xf>
    <xf numFmtId="173" fontId="4" fillId="0" borderId="29" xfId="2" applyFont="1" applyBorder="1" applyAlignment="1">
      <alignment horizontal="center" vertical="center"/>
    </xf>
    <xf numFmtId="165" fontId="2" fillId="0" borderId="30" xfId="1" applyFont="1" applyBorder="1" applyAlignment="1">
      <alignment vertical="center"/>
    </xf>
    <xf numFmtId="0" fontId="4" fillId="0" borderId="31" xfId="3" applyFont="1" applyBorder="1" applyAlignment="1">
      <alignment vertical="center"/>
    </xf>
    <xf numFmtId="172" fontId="4" fillId="0" borderId="29" xfId="3" applyNumberFormat="1" applyFont="1" applyBorder="1" applyAlignment="1">
      <alignment vertical="center"/>
    </xf>
    <xf numFmtId="165" fontId="4" fillId="0" borderId="29" xfId="1" applyFont="1" applyBorder="1" applyAlignment="1">
      <alignment vertical="center"/>
    </xf>
    <xf numFmtId="0" fontId="23" fillId="0" borderId="32" xfId="3" applyFont="1" applyBorder="1" applyAlignment="1">
      <alignment vertical="center"/>
    </xf>
    <xf numFmtId="175" fontId="4" fillId="0" borderId="29" xfId="2" applyNumberFormat="1" applyFont="1" applyBorder="1" applyAlignment="1">
      <alignment horizontal="center" vertical="center"/>
    </xf>
    <xf numFmtId="165" fontId="2" fillId="0" borderId="33" xfId="5" applyFont="1" applyBorder="1" applyAlignment="1">
      <alignment vertical="center"/>
    </xf>
    <xf numFmtId="0" fontId="4" fillId="0" borderId="31" xfId="16" applyFont="1" applyBorder="1" applyAlignment="1">
      <alignment vertical="center" wrapText="1"/>
    </xf>
    <xf numFmtId="0" fontId="4" fillId="0" borderId="34" xfId="16" applyFont="1" applyBorder="1" applyAlignment="1">
      <alignment vertical="center"/>
    </xf>
    <xf numFmtId="176" fontId="17" fillId="0" borderId="35" xfId="21" applyFont="1" applyBorder="1" applyAlignment="1">
      <alignment horizontal="center" vertical="center" wrapText="1"/>
    </xf>
    <xf numFmtId="0" fontId="4" fillId="0" borderId="36" xfId="16" applyFont="1" applyBorder="1" applyAlignment="1">
      <alignment horizontal="center" vertical="center"/>
    </xf>
    <xf numFmtId="165" fontId="4" fillId="0" borderId="29" xfId="22" applyFont="1" applyBorder="1" applyAlignment="1">
      <alignment vertical="center"/>
    </xf>
    <xf numFmtId="165" fontId="2" fillId="0" borderId="30" xfId="23" applyFont="1" applyBorder="1" applyAlignment="1">
      <alignment vertical="center"/>
    </xf>
    <xf numFmtId="0" fontId="13" fillId="0" borderId="0" xfId="14" applyAlignment="1">
      <alignment vertical="center"/>
    </xf>
    <xf numFmtId="0" fontId="9" fillId="0" borderId="0" xfId="4" applyFont="1" applyAlignment="1">
      <alignment vertical="center" wrapText="1"/>
    </xf>
    <xf numFmtId="0" fontId="4" fillId="0" borderId="31" xfId="20" applyFont="1" applyBorder="1" applyAlignment="1">
      <alignment vertical="center" wrapText="1"/>
    </xf>
    <xf numFmtId="0" fontId="4" fillId="0" borderId="37" xfId="20" applyFont="1" applyBorder="1" applyAlignment="1">
      <alignment vertical="center"/>
    </xf>
    <xf numFmtId="176" fontId="17" fillId="0" borderId="37" xfId="24" applyFont="1" applyBorder="1" applyAlignment="1" applyProtection="1">
      <alignment horizontal="center" vertical="center" wrapText="1"/>
    </xf>
    <xf numFmtId="0" fontId="4" fillId="0" borderId="29" xfId="20" applyFont="1" applyBorder="1" applyAlignment="1">
      <alignment horizontal="center" vertical="center"/>
    </xf>
    <xf numFmtId="165" fontId="4" fillId="2" borderId="29" xfId="25" applyFont="1" applyFill="1" applyBorder="1" applyAlignment="1" applyProtection="1">
      <alignment vertical="center"/>
    </xf>
    <xf numFmtId="165" fontId="2" fillId="0" borderId="30" xfId="26" applyFont="1" applyBorder="1" applyAlignment="1" applyProtection="1">
      <alignment vertical="center"/>
    </xf>
    <xf numFmtId="0" fontId="4" fillId="0" borderId="11" xfId="3" applyFont="1" applyBorder="1" applyAlignment="1">
      <alignment vertical="center"/>
    </xf>
    <xf numFmtId="0" fontId="4" fillId="0" borderId="18" xfId="3" applyFont="1" applyBorder="1" applyAlignment="1">
      <alignment horizontal="left" vertical="center" wrapText="1"/>
    </xf>
    <xf numFmtId="173" fontId="4" fillId="0" borderId="3" xfId="2" applyFont="1" applyBorder="1" applyAlignment="1">
      <alignment horizontal="center" vertical="center"/>
    </xf>
    <xf numFmtId="0" fontId="13" fillId="0" borderId="0" xfId="3" applyFont="1" applyAlignment="1">
      <alignment wrapText="1"/>
    </xf>
    <xf numFmtId="0" fontId="4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4" fontId="4" fillId="0" borderId="0" xfId="3" applyNumberFormat="1" applyFont="1" applyAlignment="1">
      <alignment horizontal="center" vertical="center"/>
    </xf>
    <xf numFmtId="173" fontId="4" fillId="0" borderId="0" xfId="2" applyFont="1" applyAlignment="1">
      <alignment horizontal="center" vertical="center"/>
    </xf>
    <xf numFmtId="165" fontId="2" fillId="0" borderId="0" xfId="1" applyFont="1" applyAlignment="1">
      <alignment vertical="center"/>
    </xf>
    <xf numFmtId="4" fontId="12" fillId="0" borderId="0" xfId="3" applyNumberFormat="1" applyFont="1"/>
    <xf numFmtId="0" fontId="0" fillId="0" borderId="0" xfId="3" applyFont="1"/>
    <xf numFmtId="0" fontId="0" fillId="0" borderId="38" xfId="3" applyFont="1" applyBorder="1"/>
    <xf numFmtId="0" fontId="2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7" fillId="0" borderId="0" xfId="3" applyFont="1" applyAlignment="1">
      <alignment horizontal="center" vertical="center" wrapText="1"/>
    </xf>
    <xf numFmtId="0" fontId="10" fillId="0" borderId="1" xfId="3" applyFont="1" applyBorder="1" applyAlignment="1">
      <alignment horizontal="center"/>
    </xf>
  </cellXfs>
  <cellStyles count="27">
    <cellStyle name="Comma" xfId="1" builtinId="3"/>
    <cellStyle name="Comma 2" xfId="5" xr:uid="{88C36D4D-73DC-45B8-91CB-439A571FEA48}"/>
    <cellStyle name="Comma 2 2" xfId="13" xr:uid="{78BAADE6-3D25-4375-9968-89D598D6EE98}"/>
    <cellStyle name="Comma 2 3" xfId="10" xr:uid="{E280DC40-8E3B-4A65-BDDA-464BAA137C76}"/>
    <cellStyle name="Comma 2 6" xfId="17" xr:uid="{B7C4B1F6-94E5-45CD-9959-69EAD3144AFE}"/>
    <cellStyle name="Comma 3" xfId="15" xr:uid="{A79B28DF-D3BF-444B-8956-9EA53C3DB487}"/>
    <cellStyle name="Currency 2 3" xfId="11" xr:uid="{BA20C1EC-D717-4CA7-806B-68B01A5B89C0}"/>
    <cellStyle name="Millares 2 2 3 3 2" xfId="12" xr:uid="{55241139-8EFB-4A50-A86A-B9D4194388F6}"/>
    <cellStyle name="Millares 2 2 3 6" xfId="19" xr:uid="{32593B13-E896-43E4-95E4-5F39F1C1F171}"/>
    <cellStyle name="Millares 27" xfId="22" xr:uid="{BC7F4078-A295-45D4-B321-30EA87F16207}"/>
    <cellStyle name="Millares 27 2 2" xfId="25" xr:uid="{AA479A52-219A-4B31-B04C-13A0A56BB4FC}"/>
    <cellStyle name="Millares 29" xfId="9" xr:uid="{27A5232A-E72F-4BD8-BA65-1AD489F6A1C4}"/>
    <cellStyle name="Millares 30" xfId="23" xr:uid="{8795199B-D7A4-4C65-AA24-992678085208}"/>
    <cellStyle name="Millares 30 2 2" xfId="26" xr:uid="{7B850DCA-E040-4E6B-951B-901A5C2A03F4}"/>
    <cellStyle name="Millares 35" xfId="18" xr:uid="{2D55F5B0-4C4C-4BC7-AFD1-402680D32C33}"/>
    <cellStyle name="Millares 7 2 2" xfId="21" xr:uid="{195890C4-FA73-4AD4-9DF2-01B46B132B11}"/>
    <cellStyle name="Millares 7 2 2 2 3" xfId="24" xr:uid="{B1237574-3CD8-4EEB-AAE6-BF394BD1B560}"/>
    <cellStyle name="Normal" xfId="0" builtinId="0"/>
    <cellStyle name="Normal 11 2" xfId="14" xr:uid="{DD17D439-110B-4F0B-B06E-986FE714F35F}"/>
    <cellStyle name="Normal 15" xfId="4" xr:uid="{F06AB677-815F-41C0-AB20-D10669AF3571}"/>
    <cellStyle name="Normal 15 3" xfId="6" xr:uid="{FA0EC00F-77A1-4416-AB1B-CFB977142E53}"/>
    <cellStyle name="Normal 15 5" xfId="7" xr:uid="{3ED01647-2A72-4B46-8381-E14710F00882}"/>
    <cellStyle name="Normal 17" xfId="8" xr:uid="{F0983160-569E-447D-9334-ADCDFC8E2F1B}"/>
    <cellStyle name="Normal 2 2" xfId="16" xr:uid="{57B1FFCC-2AA1-4BBD-AE3A-1FC39CEAF1A6}"/>
    <cellStyle name="Normal 2 2 2 4 2" xfId="20" xr:uid="{D95A77B9-1E61-4B35-AC0B-5747318A128E}"/>
    <cellStyle name="Normal 2 3 6 3" xfId="3" xr:uid="{B433D89F-5904-467B-8F6A-30116449DEC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FD904-F604-4C00-829F-DE88DC8919FC}">
  <dimension ref="A1:AMF221"/>
  <sheetViews>
    <sheetView tabSelected="1" view="pageBreakPreview" topLeftCell="A172" zoomScale="75" zoomScaleNormal="75" zoomScaleSheetLayoutView="75" zoomScalePageLayoutView="88" workbookViewId="0">
      <selection activeCell="I164" sqref="I164"/>
    </sheetView>
  </sheetViews>
  <sheetFormatPr defaultColWidth="9.140625" defaultRowHeight="15" x14ac:dyDescent="0.2"/>
  <cols>
    <col min="1" max="1" width="14.5703125" style="13" customWidth="1"/>
    <col min="2" max="2" width="54.42578125" style="13" customWidth="1"/>
    <col min="3" max="3" width="15.85546875" style="13" customWidth="1"/>
    <col min="4" max="4" width="13.7109375" style="13" customWidth="1"/>
    <col min="5" max="5" width="18.28515625" style="213" customWidth="1"/>
    <col min="6" max="6" width="21.85546875" style="13" customWidth="1"/>
    <col min="7" max="7" width="23.7109375" style="13" customWidth="1"/>
    <col min="8" max="8" width="11.5703125" style="13" customWidth="1"/>
    <col min="9" max="1015" width="9.140625" style="13"/>
    <col min="1016" max="16384" width="9.140625" style="14"/>
  </cols>
  <sheetData>
    <row r="1" spans="1:1020" s="1" customFormat="1" ht="26.25" customHeight="1" x14ac:dyDescent="0.3">
      <c r="A1" s="216" t="s">
        <v>0</v>
      </c>
      <c r="B1" s="216"/>
      <c r="C1" s="216"/>
      <c r="D1" s="216"/>
      <c r="E1" s="216"/>
      <c r="F1" s="216"/>
      <c r="G1" s="216"/>
    </row>
    <row r="2" spans="1:1020" s="1" customFormat="1" ht="20.25" x14ac:dyDescent="0.3">
      <c r="A2" s="217" t="s">
        <v>1</v>
      </c>
      <c r="B2" s="217"/>
      <c r="C2" s="217"/>
      <c r="D2" s="217"/>
      <c r="E2" s="217"/>
      <c r="F2" s="217"/>
      <c r="G2" s="217"/>
    </row>
    <row r="3" spans="1:1020" s="1" customFormat="1" ht="20.25" x14ac:dyDescent="0.3">
      <c r="A3" s="217" t="s">
        <v>2</v>
      </c>
      <c r="B3" s="217"/>
      <c r="C3" s="217"/>
      <c r="D3" s="217"/>
      <c r="E3" s="217"/>
      <c r="F3" s="217"/>
      <c r="G3" s="217"/>
    </row>
    <row r="4" spans="1:1020" s="1" customFormat="1" ht="24" customHeight="1" x14ac:dyDescent="0.3">
      <c r="A4" s="2"/>
      <c r="B4" s="216" t="s">
        <v>3</v>
      </c>
      <c r="C4" s="216"/>
      <c r="D4" s="216"/>
      <c r="E4" s="216"/>
      <c r="F4" s="216"/>
      <c r="G4" s="216"/>
    </row>
    <row r="5" spans="1:1020" s="1" customFormat="1" ht="16.899999999999999" customHeight="1" x14ac:dyDescent="0.3">
      <c r="A5" s="3"/>
      <c r="B5" s="4"/>
      <c r="C5" s="5"/>
      <c r="D5" s="5"/>
      <c r="E5" s="6"/>
      <c r="F5" s="5"/>
      <c r="G5" s="5"/>
    </row>
    <row r="6" spans="1:1020" s="7" customFormat="1" ht="64.5" customHeight="1" x14ac:dyDescent="0.25">
      <c r="A6" s="218" t="s">
        <v>4</v>
      </c>
      <c r="B6" s="218"/>
      <c r="C6" s="218"/>
      <c r="D6" s="218"/>
      <c r="E6" s="218"/>
      <c r="F6" s="218"/>
      <c r="G6" s="218"/>
    </row>
    <row r="7" spans="1:1020" s="8" customFormat="1" ht="16.5" thickBot="1" x14ac:dyDescent="0.3">
      <c r="B7" s="219"/>
      <c r="C7" s="219"/>
      <c r="D7" s="219"/>
      <c r="E7" s="219"/>
      <c r="F7" s="219"/>
      <c r="G7" s="219"/>
    </row>
    <row r="8" spans="1:1020" s="13" customFormat="1" ht="23.25" customHeight="1" thickTop="1" thickBot="1" x14ac:dyDescent="0.25">
      <c r="A8" s="9" t="s">
        <v>5</v>
      </c>
      <c r="B8" s="10" t="s">
        <v>6</v>
      </c>
      <c r="C8" s="10" t="s">
        <v>7</v>
      </c>
      <c r="D8" s="10" t="s">
        <v>8</v>
      </c>
      <c r="E8" s="11" t="s">
        <v>9</v>
      </c>
      <c r="F8" s="10" t="s">
        <v>10</v>
      </c>
      <c r="G8" s="12" t="s">
        <v>11</v>
      </c>
      <c r="AMB8" s="14"/>
      <c r="AMC8" s="14"/>
      <c r="AMD8" s="14"/>
      <c r="AME8" s="14"/>
      <c r="AMF8" s="14"/>
    </row>
    <row r="9" spans="1:1020" s="13" customFormat="1" ht="12" customHeight="1" thickTop="1" x14ac:dyDescent="0.2">
      <c r="A9" s="15"/>
      <c r="B9" s="16"/>
      <c r="C9" s="16"/>
      <c r="D9" s="16"/>
      <c r="E9" s="17"/>
      <c r="F9" s="16"/>
      <c r="G9" s="18"/>
      <c r="AMB9" s="14"/>
      <c r="AMC9" s="14"/>
      <c r="AMD9" s="14"/>
      <c r="AME9" s="14"/>
      <c r="AMF9" s="14"/>
    </row>
    <row r="10" spans="1:1020" s="26" customFormat="1" ht="24.75" customHeight="1" x14ac:dyDescent="0.25">
      <c r="A10" s="19">
        <v>1</v>
      </c>
      <c r="B10" s="20" t="s">
        <v>12</v>
      </c>
      <c r="C10" s="21"/>
      <c r="D10" s="21"/>
      <c r="E10" s="22"/>
      <c r="F10" s="23" t="str">
        <f>IF(ISBLANK(C10),"",ROUND(C10*E10,2))</f>
        <v/>
      </c>
      <c r="G10" s="24"/>
      <c r="H10" s="25"/>
    </row>
    <row r="11" spans="1:1020" s="26" customFormat="1" ht="21.75" customHeight="1" x14ac:dyDescent="0.25">
      <c r="A11" s="27" t="s">
        <v>13</v>
      </c>
      <c r="B11" s="21" t="s">
        <v>14</v>
      </c>
      <c r="C11" s="28">
        <v>4257.43</v>
      </c>
      <c r="D11" s="29" t="s">
        <v>15</v>
      </c>
      <c r="E11" s="22"/>
      <c r="F11" s="23">
        <f>IF(ISBLANK(C11),"",ROUND(C11*E11,2))</f>
        <v>0</v>
      </c>
      <c r="G11" s="30"/>
      <c r="H11" s="25"/>
    </row>
    <row r="12" spans="1:1020" s="26" customFormat="1" ht="23.25" customHeight="1" x14ac:dyDescent="0.25">
      <c r="A12" s="27" t="s">
        <v>16</v>
      </c>
      <c r="B12" s="21" t="s">
        <v>17</v>
      </c>
      <c r="C12" s="28">
        <v>1</v>
      </c>
      <c r="D12" s="29" t="s">
        <v>18</v>
      </c>
      <c r="E12" s="22"/>
      <c r="F12" s="23">
        <f>IF(ISBLANK(C12),"",ROUND(C12*E12,2))</f>
        <v>0</v>
      </c>
      <c r="G12" s="30"/>
      <c r="H12" s="25"/>
    </row>
    <row r="13" spans="1:1020" s="26" customFormat="1" ht="38.1" customHeight="1" x14ac:dyDescent="0.25">
      <c r="A13" s="27" t="s">
        <v>19</v>
      </c>
      <c r="B13" s="21" t="s">
        <v>20</v>
      </c>
      <c r="C13" s="28">
        <v>1</v>
      </c>
      <c r="D13" s="29" t="s">
        <v>18</v>
      </c>
      <c r="E13" s="22"/>
      <c r="F13" s="23">
        <f>IF(ISBLANK(C13),"",ROUND(C13*E13,2))</f>
        <v>0</v>
      </c>
      <c r="G13" s="30">
        <f>SUM(F11:F13)</f>
        <v>0</v>
      </c>
      <c r="H13" s="25"/>
    </row>
    <row r="14" spans="1:1020" s="35" customFormat="1" ht="11.85" customHeight="1" x14ac:dyDescent="0.25">
      <c r="A14" s="31"/>
      <c r="B14" s="20"/>
      <c r="C14" s="28"/>
      <c r="D14" s="32"/>
      <c r="E14" s="33"/>
      <c r="F14" s="23"/>
      <c r="G14" s="34"/>
      <c r="H14" s="25"/>
    </row>
    <row r="15" spans="1:1020" s="26" customFormat="1" ht="21.95" customHeight="1" x14ac:dyDescent="0.25">
      <c r="A15" s="19">
        <f>A10+1</f>
        <v>2</v>
      </c>
      <c r="B15" s="20" t="s">
        <v>21</v>
      </c>
      <c r="C15" s="28"/>
      <c r="D15" s="21"/>
      <c r="E15" s="22"/>
      <c r="F15" s="23" t="str">
        <f>IF(ISBLANK(C15),"",ROUND(C15*E15,2))</f>
        <v/>
      </c>
      <c r="G15" s="36"/>
      <c r="H15" s="25"/>
    </row>
    <row r="16" spans="1:1020" s="26" customFormat="1" ht="45" customHeight="1" x14ac:dyDescent="0.25">
      <c r="A16" s="37" t="s">
        <v>22</v>
      </c>
      <c r="B16" s="38" t="s">
        <v>23</v>
      </c>
      <c r="C16" s="28">
        <v>2841.36</v>
      </c>
      <c r="D16" s="29" t="s">
        <v>24</v>
      </c>
      <c r="E16" s="22"/>
      <c r="F16" s="23">
        <f t="shared" ref="F16:F23" si="0">IF(C16="","",ROUND(C16*E16,2))</f>
        <v>0</v>
      </c>
      <c r="G16" s="36"/>
      <c r="H16" s="25"/>
    </row>
    <row r="17" spans="1:7" s="26" customFormat="1" ht="36" customHeight="1" x14ac:dyDescent="0.25">
      <c r="A17" s="37" t="s">
        <v>25</v>
      </c>
      <c r="B17" s="38" t="s">
        <v>26</v>
      </c>
      <c r="C17" s="28">
        <v>710.34</v>
      </c>
      <c r="D17" s="29" t="s">
        <v>24</v>
      </c>
      <c r="E17" s="22"/>
      <c r="F17" s="23">
        <f t="shared" si="0"/>
        <v>0</v>
      </c>
      <c r="G17" s="36"/>
    </row>
    <row r="18" spans="1:7" s="26" customFormat="1" ht="23.65" customHeight="1" x14ac:dyDescent="0.25">
      <c r="A18" s="37" t="s">
        <v>27</v>
      </c>
      <c r="B18" s="21" t="s">
        <v>28</v>
      </c>
      <c r="C18" s="28">
        <v>288.19</v>
      </c>
      <c r="D18" s="29" t="s">
        <v>24</v>
      </c>
      <c r="E18" s="39"/>
      <c r="F18" s="23">
        <f t="shared" si="0"/>
        <v>0</v>
      </c>
      <c r="G18" s="30"/>
    </row>
    <row r="19" spans="1:7" s="26" customFormat="1" ht="21.2" customHeight="1" x14ac:dyDescent="0.25">
      <c r="A19" s="37" t="s">
        <v>29</v>
      </c>
      <c r="B19" s="21" t="s">
        <v>30</v>
      </c>
      <c r="C19" s="28">
        <v>3178.19</v>
      </c>
      <c r="D19" s="29" t="s">
        <v>24</v>
      </c>
      <c r="E19" s="39"/>
      <c r="F19" s="23">
        <f t="shared" si="0"/>
        <v>0</v>
      </c>
      <c r="G19" s="30"/>
    </row>
    <row r="20" spans="1:7" s="26" customFormat="1" ht="21.95" customHeight="1" x14ac:dyDescent="0.25">
      <c r="A20" s="37" t="s">
        <v>31</v>
      </c>
      <c r="B20" s="21" t="s">
        <v>32</v>
      </c>
      <c r="C20" s="28">
        <v>1063.3399999999999</v>
      </c>
      <c r="D20" s="29" t="s">
        <v>24</v>
      </c>
      <c r="E20" s="39"/>
      <c r="F20" s="23">
        <f t="shared" si="0"/>
        <v>0</v>
      </c>
      <c r="G20" s="30"/>
    </row>
    <row r="21" spans="1:7" s="40" customFormat="1" ht="22.9" customHeight="1" x14ac:dyDescent="0.25">
      <c r="A21" s="37" t="s">
        <v>33</v>
      </c>
      <c r="B21" s="21" t="s">
        <v>34</v>
      </c>
      <c r="C21" s="28">
        <v>1420.34</v>
      </c>
      <c r="D21" s="29" t="s">
        <v>24</v>
      </c>
      <c r="E21" s="39"/>
      <c r="F21" s="23">
        <f t="shared" si="0"/>
        <v>0</v>
      </c>
      <c r="G21" s="30"/>
    </row>
    <row r="22" spans="1:7" s="40" customFormat="1" ht="22.9" customHeight="1" x14ac:dyDescent="0.25">
      <c r="A22" s="37" t="s">
        <v>35</v>
      </c>
      <c r="B22" s="41" t="s">
        <v>36</v>
      </c>
      <c r="C22" s="28">
        <v>4390</v>
      </c>
      <c r="D22" s="29" t="s">
        <v>15</v>
      </c>
      <c r="E22" s="39"/>
      <c r="F22" s="23">
        <f t="shared" si="0"/>
        <v>0</v>
      </c>
      <c r="G22" s="30">
        <f>SUM(F16:F22)</f>
        <v>0</v>
      </c>
    </row>
    <row r="23" spans="1:7" s="26" customFormat="1" ht="11.85" customHeight="1" x14ac:dyDescent="0.25">
      <c r="A23" s="42"/>
      <c r="B23" s="21"/>
      <c r="C23" s="28"/>
      <c r="D23" s="29"/>
      <c r="E23" s="39"/>
      <c r="F23" s="23" t="str">
        <f t="shared" si="0"/>
        <v/>
      </c>
      <c r="G23" s="30"/>
    </row>
    <row r="24" spans="1:7" s="44" customFormat="1" ht="21.75" customHeight="1" x14ac:dyDescent="0.25">
      <c r="A24" s="19">
        <f>A15+1</f>
        <v>3</v>
      </c>
      <c r="B24" s="43" t="s">
        <v>37</v>
      </c>
      <c r="C24" s="28"/>
      <c r="D24" s="29"/>
      <c r="E24" s="22"/>
      <c r="F24" s="23" t="str">
        <f>IF(ISBLANK(C24),"",ROUND(C24*E24,2))</f>
        <v/>
      </c>
      <c r="G24" s="30"/>
    </row>
    <row r="25" spans="1:7" s="44" customFormat="1" ht="23.25" customHeight="1" x14ac:dyDescent="0.25">
      <c r="A25" s="19" t="s">
        <v>38</v>
      </c>
      <c r="B25" s="43" t="s">
        <v>39</v>
      </c>
      <c r="C25" s="28"/>
      <c r="D25" s="29"/>
      <c r="E25" s="22"/>
      <c r="F25" s="23"/>
      <c r="G25" s="30"/>
    </row>
    <row r="26" spans="1:7" s="44" customFormat="1" ht="23.25" customHeight="1" x14ac:dyDescent="0.25">
      <c r="A26" s="27" t="s">
        <v>40</v>
      </c>
      <c r="B26" s="45" t="s">
        <v>41</v>
      </c>
      <c r="C26" s="28">
        <v>2210.56</v>
      </c>
      <c r="D26" s="46" t="s">
        <v>15</v>
      </c>
      <c r="E26" s="22"/>
      <c r="F26" s="23">
        <f>IF(ISBLANK(C26),"",ROUND(C26*E26,2))</f>
        <v>0</v>
      </c>
      <c r="G26" s="30"/>
    </row>
    <row r="27" spans="1:7" s="44" customFormat="1" ht="23.25" customHeight="1" x14ac:dyDescent="0.25">
      <c r="A27" s="27" t="s">
        <v>42</v>
      </c>
      <c r="B27" s="45" t="s">
        <v>43</v>
      </c>
      <c r="C27" s="28">
        <v>40.72</v>
      </c>
      <c r="D27" s="46" t="s">
        <v>15</v>
      </c>
      <c r="E27" s="22"/>
      <c r="F27" s="23">
        <f t="shared" ref="F27:F29" si="1">IF(ISBLANK(C27),"",ROUND(C27*E27,2))</f>
        <v>0</v>
      </c>
      <c r="G27" s="30"/>
    </row>
    <row r="28" spans="1:7" s="44" customFormat="1" ht="23.25" customHeight="1" x14ac:dyDescent="0.25">
      <c r="A28" s="27" t="s">
        <v>44</v>
      </c>
      <c r="B28" s="45" t="s">
        <v>45</v>
      </c>
      <c r="C28" s="28">
        <v>308.82</v>
      </c>
      <c r="D28" s="46" t="s">
        <v>15</v>
      </c>
      <c r="E28" s="22"/>
      <c r="F28" s="23">
        <f t="shared" si="1"/>
        <v>0</v>
      </c>
      <c r="G28" s="30"/>
    </row>
    <row r="29" spans="1:7" s="44" customFormat="1" ht="23.25" customHeight="1" x14ac:dyDescent="0.25">
      <c r="A29" s="27" t="s">
        <v>46</v>
      </c>
      <c r="B29" s="45" t="s">
        <v>47</v>
      </c>
      <c r="C29" s="28">
        <v>1776.82</v>
      </c>
      <c r="D29" s="46" t="s">
        <v>15</v>
      </c>
      <c r="E29" s="22"/>
      <c r="F29" s="23">
        <f t="shared" si="1"/>
        <v>0</v>
      </c>
      <c r="G29" s="30"/>
    </row>
    <row r="30" spans="1:7" s="44" customFormat="1" ht="23.25" customHeight="1" x14ac:dyDescent="0.25">
      <c r="A30" s="19" t="s">
        <v>48</v>
      </c>
      <c r="B30" s="47" t="s">
        <v>49</v>
      </c>
      <c r="C30" s="28"/>
      <c r="D30" s="46"/>
      <c r="E30" s="22"/>
      <c r="F30" s="23"/>
      <c r="G30" s="30"/>
    </row>
    <row r="31" spans="1:7" s="44" customFormat="1" ht="23.25" customHeight="1" x14ac:dyDescent="0.25">
      <c r="A31" s="27" t="s">
        <v>50</v>
      </c>
      <c r="B31" s="45" t="s">
        <v>51</v>
      </c>
      <c r="C31" s="28">
        <v>1</v>
      </c>
      <c r="D31" s="46" t="s">
        <v>52</v>
      </c>
      <c r="E31" s="22"/>
      <c r="F31" s="23">
        <f>IF(ISBLANK(C31),"",ROUND(C31*E31,2))</f>
        <v>0</v>
      </c>
      <c r="G31" s="30"/>
    </row>
    <row r="32" spans="1:7" s="44" customFormat="1" ht="23.25" customHeight="1" x14ac:dyDescent="0.25">
      <c r="A32" s="19" t="s">
        <v>53</v>
      </c>
      <c r="B32" s="47" t="s">
        <v>54</v>
      </c>
      <c r="C32" s="28"/>
      <c r="D32" s="46"/>
      <c r="E32" s="22"/>
      <c r="F32" s="23"/>
      <c r="G32" s="30"/>
    </row>
    <row r="33" spans="1:246" s="44" customFormat="1" ht="23.25" customHeight="1" x14ac:dyDescent="0.25">
      <c r="A33" s="48" t="s">
        <v>55</v>
      </c>
      <c r="B33" s="45" t="s">
        <v>56</v>
      </c>
      <c r="C33" s="28">
        <v>1</v>
      </c>
      <c r="D33" s="46" t="s">
        <v>52</v>
      </c>
      <c r="E33" s="22"/>
      <c r="F33" s="23">
        <f t="shared" ref="F33:F41" si="2">IF(ISBLANK(C33),"",ROUND(C33*E33,2))</f>
        <v>0</v>
      </c>
      <c r="G33" s="30"/>
    </row>
    <row r="34" spans="1:246" s="44" customFormat="1" ht="23.25" customHeight="1" x14ac:dyDescent="0.25">
      <c r="A34" s="48" t="s">
        <v>57</v>
      </c>
      <c r="B34" s="45" t="s">
        <v>58</v>
      </c>
      <c r="C34" s="28">
        <v>5</v>
      </c>
      <c r="D34" s="46" t="s">
        <v>52</v>
      </c>
      <c r="E34" s="22"/>
      <c r="F34" s="23">
        <f t="shared" si="2"/>
        <v>0</v>
      </c>
      <c r="G34" s="30"/>
    </row>
    <row r="35" spans="1:246" s="44" customFormat="1" ht="20.25" customHeight="1" x14ac:dyDescent="0.25">
      <c r="A35" s="19" t="s">
        <v>59</v>
      </c>
      <c r="B35" s="47" t="s">
        <v>60</v>
      </c>
      <c r="C35" s="28"/>
      <c r="D35" s="29"/>
      <c r="E35" s="22"/>
      <c r="F35" s="23" t="str">
        <f t="shared" si="2"/>
        <v/>
      </c>
      <c r="G35" s="30"/>
    </row>
    <row r="36" spans="1:246" s="44" customFormat="1" ht="23.25" customHeight="1" x14ac:dyDescent="0.25">
      <c r="A36" s="48" t="s">
        <v>61</v>
      </c>
      <c r="B36" s="45" t="s">
        <v>62</v>
      </c>
      <c r="C36" s="28">
        <v>9</v>
      </c>
      <c r="D36" s="29" t="s">
        <v>52</v>
      </c>
      <c r="E36" s="22"/>
      <c r="F36" s="23">
        <f t="shared" si="2"/>
        <v>0</v>
      </c>
      <c r="G36" s="30"/>
    </row>
    <row r="37" spans="1:246" s="44" customFormat="1" ht="23.25" customHeight="1" x14ac:dyDescent="0.25">
      <c r="A37" s="48" t="s">
        <v>63</v>
      </c>
      <c r="B37" s="45" t="s">
        <v>64</v>
      </c>
      <c r="C37" s="28">
        <v>4</v>
      </c>
      <c r="D37" s="29" t="s">
        <v>52</v>
      </c>
      <c r="E37" s="22"/>
      <c r="F37" s="23">
        <f t="shared" si="2"/>
        <v>0</v>
      </c>
      <c r="G37" s="30"/>
    </row>
    <row r="38" spans="1:246" s="44" customFormat="1" ht="23.25" customHeight="1" x14ac:dyDescent="0.25">
      <c r="A38" s="48" t="s">
        <v>65</v>
      </c>
      <c r="B38" s="45" t="s">
        <v>66</v>
      </c>
      <c r="C38" s="28">
        <v>3</v>
      </c>
      <c r="D38" s="29" t="s">
        <v>52</v>
      </c>
      <c r="E38" s="22"/>
      <c r="F38" s="23">
        <f t="shared" si="2"/>
        <v>0</v>
      </c>
      <c r="G38" s="30"/>
    </row>
    <row r="39" spans="1:246" s="44" customFormat="1" ht="23.25" customHeight="1" x14ac:dyDescent="0.25">
      <c r="A39" s="48" t="s">
        <v>67</v>
      </c>
      <c r="B39" s="45" t="s">
        <v>68</v>
      </c>
      <c r="C39" s="28">
        <v>6</v>
      </c>
      <c r="D39" s="29" t="s">
        <v>52</v>
      </c>
      <c r="E39" s="22"/>
      <c r="F39" s="23">
        <f t="shared" si="2"/>
        <v>0</v>
      </c>
      <c r="G39" s="30"/>
    </row>
    <row r="40" spans="1:246" s="44" customFormat="1" ht="23.25" customHeight="1" x14ac:dyDescent="0.25">
      <c r="A40" s="48" t="s">
        <v>69</v>
      </c>
      <c r="B40" s="45" t="s">
        <v>70</v>
      </c>
      <c r="C40" s="28">
        <v>3</v>
      </c>
      <c r="D40" s="29" t="s">
        <v>52</v>
      </c>
      <c r="E40" s="22"/>
      <c r="F40" s="23">
        <f t="shared" si="2"/>
        <v>0</v>
      </c>
      <c r="G40" s="30"/>
    </row>
    <row r="41" spans="1:246" s="44" customFormat="1" ht="23.25" customHeight="1" x14ac:dyDescent="0.25">
      <c r="A41" s="48" t="s">
        <v>71</v>
      </c>
      <c r="B41" s="45" t="s">
        <v>72</v>
      </c>
      <c r="C41" s="28">
        <v>3</v>
      </c>
      <c r="D41" s="29" t="s">
        <v>52</v>
      </c>
      <c r="E41" s="22"/>
      <c r="F41" s="23">
        <f t="shared" si="2"/>
        <v>0</v>
      </c>
      <c r="G41" s="30"/>
    </row>
    <row r="42" spans="1:246" s="44" customFormat="1" ht="21.75" customHeight="1" x14ac:dyDescent="0.25">
      <c r="A42" s="49" t="s">
        <v>73</v>
      </c>
      <c r="B42" s="47" t="s">
        <v>74</v>
      </c>
      <c r="C42" s="28"/>
      <c r="D42" s="29"/>
      <c r="E42" s="22"/>
      <c r="F42" s="23"/>
      <c r="G42" s="30"/>
      <c r="H42" s="50"/>
    </row>
    <row r="43" spans="1:246" s="44" customFormat="1" ht="21.75" customHeight="1" thickBot="1" x14ac:dyDescent="0.3">
      <c r="A43" s="51" t="s">
        <v>75</v>
      </c>
      <c r="B43" s="52" t="s">
        <v>76</v>
      </c>
      <c r="C43" s="53">
        <v>1</v>
      </c>
      <c r="D43" s="54" t="s">
        <v>52</v>
      </c>
      <c r="E43" s="55"/>
      <c r="F43" s="56">
        <f t="shared" ref="F43:F47" si="3">IF(ISBLANK(C43),"",ROUND(C43*E43,2))</f>
        <v>0</v>
      </c>
      <c r="G43" s="57"/>
      <c r="H43" s="50"/>
    </row>
    <row r="44" spans="1:246" s="44" customFormat="1" ht="21.75" customHeight="1" thickTop="1" x14ac:dyDescent="0.25">
      <c r="A44" s="58" t="s">
        <v>77</v>
      </c>
      <c r="B44" s="59" t="s">
        <v>78</v>
      </c>
      <c r="C44" s="28"/>
      <c r="D44" s="29"/>
      <c r="F44" s="23"/>
      <c r="G44" s="30"/>
      <c r="H44" s="50"/>
    </row>
    <row r="45" spans="1:246" s="44" customFormat="1" ht="21.75" customHeight="1" x14ac:dyDescent="0.25">
      <c r="A45" s="60" t="s">
        <v>79</v>
      </c>
      <c r="B45" s="45" t="s">
        <v>80</v>
      </c>
      <c r="C45" s="28">
        <v>3</v>
      </c>
      <c r="D45" s="29" t="s">
        <v>52</v>
      </c>
      <c r="E45" s="22"/>
      <c r="F45" s="23">
        <f>C45*E45</f>
        <v>0</v>
      </c>
      <c r="G45" s="30"/>
      <c r="H45" s="50"/>
    </row>
    <row r="46" spans="1:246" s="44" customFormat="1" ht="21.75" customHeight="1" x14ac:dyDescent="0.25">
      <c r="A46" s="61" t="s">
        <v>81</v>
      </c>
      <c r="B46" s="47" t="s">
        <v>82</v>
      </c>
      <c r="C46" s="28"/>
      <c r="D46" s="29"/>
      <c r="E46" s="22"/>
      <c r="F46" s="23" t="str">
        <f t="shared" si="3"/>
        <v/>
      </c>
      <c r="G46" s="30"/>
      <c r="H46" s="50"/>
    </row>
    <row r="47" spans="1:246" s="44" customFormat="1" ht="21.75" customHeight="1" x14ac:dyDescent="0.25">
      <c r="A47" s="62" t="s">
        <v>83</v>
      </c>
      <c r="B47" s="45" t="s">
        <v>84</v>
      </c>
      <c r="C47" s="28">
        <v>2</v>
      </c>
      <c r="D47" s="29" t="s">
        <v>52</v>
      </c>
      <c r="E47" s="63"/>
      <c r="F47" s="23">
        <f t="shared" si="3"/>
        <v>0</v>
      </c>
      <c r="G47" s="30"/>
      <c r="H47" s="50"/>
    </row>
    <row r="48" spans="1:246" s="26" customFormat="1" ht="21.75" customHeight="1" x14ac:dyDescent="0.25">
      <c r="A48" s="61" t="s">
        <v>85</v>
      </c>
      <c r="B48" s="64" t="s">
        <v>86</v>
      </c>
      <c r="C48" s="28"/>
      <c r="D48" s="65"/>
      <c r="E48" s="66"/>
      <c r="F48" s="67"/>
      <c r="G48" s="68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69"/>
      <c r="CZ48" s="69"/>
      <c r="DA48" s="69"/>
      <c r="DB48" s="69"/>
      <c r="DC48" s="69"/>
      <c r="DD48" s="69"/>
      <c r="DE48" s="69"/>
      <c r="DF48" s="69"/>
      <c r="DG48" s="69"/>
      <c r="DH48" s="69"/>
      <c r="DI48" s="69"/>
      <c r="DJ48" s="69"/>
      <c r="DK48" s="69"/>
      <c r="DL48" s="69"/>
      <c r="DM48" s="69"/>
      <c r="DN48" s="69"/>
      <c r="DO48" s="69"/>
      <c r="DP48" s="69"/>
      <c r="DQ48" s="69"/>
      <c r="DR48" s="69"/>
      <c r="DS48" s="69"/>
      <c r="DT48" s="69"/>
      <c r="DU48" s="69"/>
      <c r="DV48" s="69"/>
      <c r="DW48" s="69"/>
      <c r="DX48" s="69"/>
      <c r="DY48" s="69"/>
      <c r="DZ48" s="69"/>
      <c r="EA48" s="69"/>
      <c r="EB48" s="69"/>
      <c r="EC48" s="69"/>
      <c r="ED48" s="69"/>
      <c r="EE48" s="69"/>
      <c r="EF48" s="69"/>
      <c r="EG48" s="69"/>
      <c r="EH48" s="69"/>
      <c r="EI48" s="69"/>
      <c r="EJ48" s="69"/>
      <c r="EK48" s="69"/>
      <c r="EL48" s="69"/>
      <c r="EM48" s="69"/>
      <c r="EN48" s="69"/>
      <c r="EO48" s="69"/>
      <c r="EP48" s="69"/>
      <c r="EQ48" s="69"/>
      <c r="ER48" s="69"/>
      <c r="ES48" s="69"/>
      <c r="ET48" s="69"/>
      <c r="EU48" s="69"/>
      <c r="EV48" s="69"/>
      <c r="EW48" s="69"/>
      <c r="EX48" s="69"/>
      <c r="EY48" s="69"/>
      <c r="EZ48" s="69"/>
      <c r="FA48" s="69"/>
      <c r="FB48" s="69"/>
      <c r="FC48" s="69"/>
      <c r="FD48" s="69"/>
      <c r="FE48" s="69"/>
      <c r="FF48" s="69"/>
      <c r="FG48" s="69"/>
      <c r="FH48" s="69"/>
      <c r="FI48" s="69"/>
      <c r="FJ48" s="69"/>
      <c r="FK48" s="69"/>
      <c r="FL48" s="69"/>
      <c r="FM48" s="69"/>
      <c r="FN48" s="69"/>
      <c r="FO48" s="69"/>
      <c r="FP48" s="69"/>
      <c r="FQ48" s="69"/>
      <c r="FR48" s="69"/>
      <c r="FS48" s="69"/>
      <c r="FT48" s="69"/>
      <c r="FU48" s="69"/>
      <c r="FV48" s="69"/>
      <c r="FW48" s="69"/>
      <c r="FX48" s="69"/>
      <c r="FY48" s="69"/>
      <c r="FZ48" s="69"/>
      <c r="GA48" s="69"/>
      <c r="GB48" s="69"/>
      <c r="GC48" s="69"/>
      <c r="GD48" s="69"/>
      <c r="GE48" s="69"/>
      <c r="GF48" s="69"/>
      <c r="GG48" s="69"/>
      <c r="GH48" s="69"/>
      <c r="GI48" s="69"/>
      <c r="GJ48" s="69"/>
      <c r="GK48" s="69"/>
      <c r="GL48" s="69"/>
      <c r="GM48" s="69"/>
      <c r="GN48" s="69"/>
      <c r="GO48" s="69"/>
      <c r="GP48" s="69"/>
      <c r="GQ48" s="69"/>
      <c r="GR48" s="69"/>
      <c r="GS48" s="69"/>
      <c r="GT48" s="69"/>
      <c r="GU48" s="69"/>
      <c r="GV48" s="69"/>
      <c r="GW48" s="69"/>
      <c r="GX48" s="69"/>
      <c r="GY48" s="69"/>
      <c r="GZ48" s="69"/>
      <c r="HA48" s="69"/>
      <c r="HB48" s="69"/>
      <c r="HC48" s="69"/>
      <c r="HD48" s="69"/>
      <c r="HE48" s="69"/>
      <c r="HF48" s="69"/>
      <c r="HG48" s="69"/>
      <c r="HH48" s="69"/>
      <c r="HI48" s="69"/>
      <c r="HJ48" s="69"/>
      <c r="HK48" s="69"/>
      <c r="HL48" s="69"/>
      <c r="HM48" s="69"/>
      <c r="HN48" s="69"/>
      <c r="HO48" s="69"/>
      <c r="HP48" s="69"/>
      <c r="HQ48" s="69"/>
      <c r="HR48" s="69"/>
      <c r="HS48" s="69"/>
      <c r="HT48" s="69"/>
      <c r="HU48" s="69"/>
      <c r="HV48" s="69"/>
      <c r="HW48" s="69"/>
      <c r="HX48" s="69"/>
      <c r="HY48" s="69"/>
      <c r="HZ48" s="69"/>
      <c r="IA48" s="69"/>
      <c r="IB48" s="69"/>
      <c r="IC48" s="69"/>
      <c r="ID48" s="70"/>
      <c r="IE48" s="70"/>
      <c r="IF48" s="70"/>
      <c r="IG48" s="70"/>
      <c r="IH48" s="70"/>
      <c r="II48" s="70"/>
      <c r="IJ48" s="70"/>
      <c r="IK48" s="70"/>
      <c r="IL48" s="70"/>
    </row>
    <row r="49" spans="1:246" s="26" customFormat="1" ht="21.75" customHeight="1" x14ac:dyDescent="0.25">
      <c r="A49" s="62" t="s">
        <v>87</v>
      </c>
      <c r="B49" s="71" t="s">
        <v>88</v>
      </c>
      <c r="C49" s="28">
        <v>22</v>
      </c>
      <c r="D49" s="65" t="s">
        <v>52</v>
      </c>
      <c r="E49" s="72"/>
      <c r="F49" s="73">
        <f>IF(ISBLANK(C49),"",ROUND(C49*E49,2))</f>
        <v>0</v>
      </c>
      <c r="G49" s="74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69"/>
      <c r="DE49" s="69"/>
      <c r="DF49" s="69"/>
      <c r="DG49" s="69"/>
      <c r="DH49" s="69"/>
      <c r="DI49" s="69"/>
      <c r="DJ49" s="69"/>
      <c r="DK49" s="69"/>
      <c r="DL49" s="69"/>
      <c r="DM49" s="69"/>
      <c r="DN49" s="69"/>
      <c r="DO49" s="69"/>
      <c r="DP49" s="69"/>
      <c r="DQ49" s="69"/>
      <c r="DR49" s="69"/>
      <c r="DS49" s="69"/>
      <c r="DT49" s="69"/>
      <c r="DU49" s="69"/>
      <c r="DV49" s="69"/>
      <c r="DW49" s="69"/>
      <c r="DX49" s="69"/>
      <c r="DY49" s="69"/>
      <c r="DZ49" s="69"/>
      <c r="EA49" s="69"/>
      <c r="EB49" s="69"/>
      <c r="EC49" s="69"/>
      <c r="ED49" s="69"/>
      <c r="EE49" s="69"/>
      <c r="EF49" s="69"/>
      <c r="EG49" s="69"/>
      <c r="EH49" s="69"/>
      <c r="EI49" s="69"/>
      <c r="EJ49" s="69"/>
      <c r="EK49" s="69"/>
      <c r="EL49" s="69"/>
      <c r="EM49" s="69"/>
      <c r="EN49" s="69"/>
      <c r="EO49" s="69"/>
      <c r="EP49" s="69"/>
      <c r="EQ49" s="69"/>
      <c r="ER49" s="69"/>
      <c r="ES49" s="69"/>
      <c r="ET49" s="69"/>
      <c r="EU49" s="69"/>
      <c r="EV49" s="69"/>
      <c r="EW49" s="69"/>
      <c r="EX49" s="69"/>
      <c r="EY49" s="69"/>
      <c r="EZ49" s="69"/>
      <c r="FA49" s="69"/>
      <c r="FB49" s="69"/>
      <c r="FC49" s="69"/>
      <c r="FD49" s="69"/>
      <c r="FE49" s="69"/>
      <c r="FF49" s="69"/>
      <c r="FG49" s="69"/>
      <c r="FH49" s="69"/>
      <c r="FI49" s="69"/>
      <c r="FJ49" s="69"/>
      <c r="FK49" s="69"/>
      <c r="FL49" s="69"/>
      <c r="FM49" s="69"/>
      <c r="FN49" s="69"/>
      <c r="FO49" s="69"/>
      <c r="FP49" s="69"/>
      <c r="FQ49" s="69"/>
      <c r="FR49" s="69"/>
      <c r="FS49" s="69"/>
      <c r="FT49" s="69"/>
      <c r="FU49" s="69"/>
      <c r="FV49" s="69"/>
      <c r="FW49" s="69"/>
      <c r="FX49" s="69"/>
      <c r="FY49" s="69"/>
      <c r="FZ49" s="69"/>
      <c r="GA49" s="69"/>
      <c r="GB49" s="69"/>
      <c r="GC49" s="69"/>
      <c r="GD49" s="69"/>
      <c r="GE49" s="69"/>
      <c r="GF49" s="69"/>
      <c r="GG49" s="69"/>
      <c r="GH49" s="69"/>
      <c r="GI49" s="69"/>
      <c r="GJ49" s="69"/>
      <c r="GK49" s="69"/>
      <c r="GL49" s="69"/>
      <c r="GM49" s="69"/>
      <c r="GN49" s="69"/>
      <c r="GO49" s="69"/>
      <c r="GP49" s="69"/>
      <c r="GQ49" s="69"/>
      <c r="GR49" s="69"/>
      <c r="GS49" s="69"/>
      <c r="GT49" s="69"/>
      <c r="GU49" s="69"/>
      <c r="GV49" s="69"/>
      <c r="GW49" s="69"/>
      <c r="GX49" s="69"/>
      <c r="GY49" s="69"/>
      <c r="GZ49" s="69"/>
      <c r="HA49" s="69"/>
      <c r="HB49" s="69"/>
      <c r="HC49" s="69"/>
      <c r="HD49" s="69"/>
      <c r="HE49" s="69"/>
      <c r="HF49" s="69"/>
      <c r="HG49" s="69"/>
      <c r="HH49" s="69"/>
      <c r="HI49" s="69"/>
      <c r="HJ49" s="69"/>
      <c r="HK49" s="69"/>
      <c r="HL49" s="69"/>
      <c r="HM49" s="69"/>
      <c r="HN49" s="69"/>
      <c r="HO49" s="69"/>
      <c r="HP49" s="69"/>
      <c r="HQ49" s="69"/>
      <c r="HR49" s="69"/>
      <c r="HS49" s="69"/>
      <c r="HT49" s="69"/>
      <c r="HU49" s="69"/>
      <c r="HV49" s="69"/>
      <c r="HW49" s="69"/>
      <c r="HX49" s="69"/>
      <c r="HY49" s="69"/>
      <c r="HZ49" s="69"/>
      <c r="IA49" s="69"/>
      <c r="IB49" s="69"/>
      <c r="IC49" s="69"/>
      <c r="ID49" s="70"/>
      <c r="IE49" s="70"/>
      <c r="IF49" s="70"/>
      <c r="IG49" s="70"/>
      <c r="IH49" s="70"/>
      <c r="II49" s="70"/>
      <c r="IJ49" s="70"/>
      <c r="IK49" s="70"/>
      <c r="IL49" s="70"/>
    </row>
    <row r="50" spans="1:246" s="26" customFormat="1" ht="21.75" customHeight="1" x14ac:dyDescent="0.25">
      <c r="A50" s="62" t="s">
        <v>89</v>
      </c>
      <c r="B50" s="71" t="s">
        <v>90</v>
      </c>
      <c r="C50" s="75">
        <v>2</v>
      </c>
      <c r="D50" s="65" t="s">
        <v>52</v>
      </c>
      <c r="E50" s="72"/>
      <c r="F50" s="73">
        <f>IF(ISBLANK(C50),"",ROUND(C50*E50,2))</f>
        <v>0</v>
      </c>
      <c r="G50" s="74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  <c r="DI50" s="69"/>
      <c r="DJ50" s="69"/>
      <c r="DK50" s="69"/>
      <c r="DL50" s="69"/>
      <c r="DM50" s="69"/>
      <c r="DN50" s="69"/>
      <c r="DO50" s="69"/>
      <c r="DP50" s="69"/>
      <c r="DQ50" s="69"/>
      <c r="DR50" s="69"/>
      <c r="DS50" s="69"/>
      <c r="DT50" s="69"/>
      <c r="DU50" s="69"/>
      <c r="DV50" s="69"/>
      <c r="DW50" s="69"/>
      <c r="DX50" s="69"/>
      <c r="DY50" s="69"/>
      <c r="DZ50" s="69"/>
      <c r="EA50" s="69"/>
      <c r="EB50" s="69"/>
      <c r="EC50" s="69"/>
      <c r="ED50" s="69"/>
      <c r="EE50" s="69"/>
      <c r="EF50" s="69"/>
      <c r="EG50" s="69"/>
      <c r="EH50" s="69"/>
      <c r="EI50" s="69"/>
      <c r="EJ50" s="69"/>
      <c r="EK50" s="69"/>
      <c r="EL50" s="69"/>
      <c r="EM50" s="69"/>
      <c r="EN50" s="69"/>
      <c r="EO50" s="69"/>
      <c r="EP50" s="69"/>
      <c r="EQ50" s="69"/>
      <c r="ER50" s="69"/>
      <c r="ES50" s="69"/>
      <c r="ET50" s="69"/>
      <c r="EU50" s="69"/>
      <c r="EV50" s="69"/>
      <c r="EW50" s="69"/>
      <c r="EX50" s="69"/>
      <c r="EY50" s="69"/>
      <c r="EZ50" s="69"/>
      <c r="FA50" s="69"/>
      <c r="FB50" s="69"/>
      <c r="FC50" s="69"/>
      <c r="FD50" s="69"/>
      <c r="FE50" s="69"/>
      <c r="FF50" s="69"/>
      <c r="FG50" s="69"/>
      <c r="FH50" s="69"/>
      <c r="FI50" s="69"/>
      <c r="FJ50" s="69"/>
      <c r="FK50" s="69"/>
      <c r="FL50" s="69"/>
      <c r="FM50" s="69"/>
      <c r="FN50" s="69"/>
      <c r="FO50" s="69"/>
      <c r="FP50" s="69"/>
      <c r="FQ50" s="69"/>
      <c r="FR50" s="69"/>
      <c r="FS50" s="69"/>
      <c r="FT50" s="69"/>
      <c r="FU50" s="69"/>
      <c r="FV50" s="69"/>
      <c r="FW50" s="69"/>
      <c r="FX50" s="69"/>
      <c r="FY50" s="69"/>
      <c r="FZ50" s="69"/>
      <c r="GA50" s="69"/>
      <c r="GB50" s="69"/>
      <c r="GC50" s="69"/>
      <c r="GD50" s="69"/>
      <c r="GE50" s="69"/>
      <c r="GF50" s="69"/>
      <c r="GG50" s="69"/>
      <c r="GH50" s="69"/>
      <c r="GI50" s="69"/>
      <c r="GJ50" s="69"/>
      <c r="GK50" s="69"/>
      <c r="GL50" s="69"/>
      <c r="GM50" s="69"/>
      <c r="GN50" s="69"/>
      <c r="GO50" s="69"/>
      <c r="GP50" s="69"/>
      <c r="GQ50" s="69"/>
      <c r="GR50" s="69"/>
      <c r="GS50" s="69"/>
      <c r="GT50" s="69"/>
      <c r="GU50" s="69"/>
      <c r="GV50" s="69"/>
      <c r="GW50" s="69"/>
      <c r="GX50" s="69"/>
      <c r="GY50" s="69"/>
      <c r="GZ50" s="69"/>
      <c r="HA50" s="69"/>
      <c r="HB50" s="69"/>
      <c r="HC50" s="69"/>
      <c r="HD50" s="69"/>
      <c r="HE50" s="69"/>
      <c r="HF50" s="69"/>
      <c r="HG50" s="69"/>
      <c r="HH50" s="69"/>
      <c r="HI50" s="69"/>
      <c r="HJ50" s="69"/>
      <c r="HK50" s="69"/>
      <c r="HL50" s="69"/>
      <c r="HM50" s="69"/>
      <c r="HN50" s="69"/>
      <c r="HO50" s="69"/>
      <c r="HP50" s="69"/>
      <c r="HQ50" s="69"/>
      <c r="HR50" s="69"/>
      <c r="HS50" s="69"/>
      <c r="HT50" s="69"/>
      <c r="HU50" s="69"/>
      <c r="HV50" s="69"/>
      <c r="HW50" s="69"/>
      <c r="HX50" s="69"/>
      <c r="HY50" s="69"/>
      <c r="HZ50" s="69"/>
      <c r="IA50" s="69"/>
      <c r="IB50" s="69"/>
      <c r="IC50" s="69"/>
      <c r="ID50" s="70"/>
      <c r="IE50" s="70"/>
      <c r="IF50" s="70"/>
      <c r="IG50" s="70"/>
      <c r="IH50" s="70"/>
      <c r="II50" s="70"/>
      <c r="IJ50" s="70"/>
      <c r="IK50" s="70"/>
      <c r="IL50" s="70"/>
    </row>
    <row r="51" spans="1:246" s="26" customFormat="1" ht="26.25" customHeight="1" x14ac:dyDescent="0.25">
      <c r="A51" s="76" t="s">
        <v>91</v>
      </c>
      <c r="B51" s="64" t="s">
        <v>92</v>
      </c>
      <c r="C51" s="75"/>
      <c r="D51" s="65"/>
      <c r="E51" s="77"/>
      <c r="F51" s="78"/>
      <c r="G51" s="68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  <c r="CX51" s="69"/>
      <c r="CY51" s="69"/>
      <c r="CZ51" s="69"/>
      <c r="DA51" s="69"/>
      <c r="DB51" s="69"/>
      <c r="DC51" s="69"/>
      <c r="DD51" s="69"/>
      <c r="DE51" s="69"/>
      <c r="DF51" s="69"/>
      <c r="DG51" s="69"/>
      <c r="DH51" s="69"/>
      <c r="DI51" s="69"/>
      <c r="DJ51" s="69"/>
      <c r="DK51" s="69"/>
      <c r="DL51" s="69"/>
      <c r="DM51" s="69"/>
      <c r="DN51" s="69"/>
      <c r="DO51" s="69"/>
      <c r="DP51" s="69"/>
      <c r="DQ51" s="69"/>
      <c r="DR51" s="69"/>
      <c r="DS51" s="69"/>
      <c r="DT51" s="69"/>
      <c r="DU51" s="69"/>
      <c r="DV51" s="69"/>
      <c r="DW51" s="69"/>
      <c r="DX51" s="69"/>
      <c r="DY51" s="69"/>
      <c r="DZ51" s="69"/>
      <c r="EA51" s="69"/>
      <c r="EB51" s="69"/>
      <c r="EC51" s="69"/>
      <c r="ED51" s="69"/>
      <c r="EE51" s="69"/>
      <c r="EF51" s="69"/>
      <c r="EG51" s="69"/>
      <c r="EH51" s="69"/>
      <c r="EI51" s="69"/>
      <c r="EJ51" s="69"/>
      <c r="EK51" s="69"/>
      <c r="EL51" s="69"/>
      <c r="EM51" s="69"/>
      <c r="EN51" s="69"/>
      <c r="EO51" s="69"/>
      <c r="EP51" s="69"/>
      <c r="EQ51" s="69"/>
      <c r="ER51" s="69"/>
      <c r="ES51" s="69"/>
      <c r="ET51" s="69"/>
      <c r="EU51" s="69"/>
      <c r="EV51" s="69"/>
      <c r="EW51" s="69"/>
      <c r="EX51" s="69"/>
      <c r="EY51" s="69"/>
      <c r="EZ51" s="69"/>
      <c r="FA51" s="69"/>
      <c r="FB51" s="69"/>
      <c r="FC51" s="69"/>
      <c r="FD51" s="69"/>
      <c r="FE51" s="69"/>
      <c r="FF51" s="69"/>
      <c r="FG51" s="69"/>
      <c r="FH51" s="69"/>
      <c r="FI51" s="69"/>
      <c r="FJ51" s="69"/>
      <c r="FK51" s="69"/>
      <c r="FL51" s="69"/>
      <c r="FM51" s="69"/>
      <c r="FN51" s="69"/>
      <c r="FO51" s="69"/>
      <c r="FP51" s="69"/>
      <c r="FQ51" s="69"/>
      <c r="FR51" s="69"/>
      <c r="FS51" s="69"/>
      <c r="FT51" s="69"/>
      <c r="FU51" s="69"/>
      <c r="FV51" s="69"/>
      <c r="FW51" s="69"/>
      <c r="FX51" s="69"/>
      <c r="FY51" s="69"/>
      <c r="FZ51" s="69"/>
      <c r="GA51" s="69"/>
      <c r="GB51" s="69"/>
      <c r="GC51" s="69"/>
      <c r="GD51" s="69"/>
      <c r="GE51" s="69"/>
      <c r="GF51" s="69"/>
      <c r="GG51" s="69"/>
      <c r="GH51" s="69"/>
      <c r="GI51" s="69"/>
      <c r="GJ51" s="69"/>
      <c r="GK51" s="69"/>
      <c r="GL51" s="69"/>
      <c r="GM51" s="69"/>
      <c r="GN51" s="69"/>
      <c r="GO51" s="69"/>
      <c r="GP51" s="69"/>
      <c r="GQ51" s="69"/>
      <c r="GR51" s="69"/>
      <c r="GS51" s="69"/>
      <c r="GT51" s="69"/>
      <c r="GU51" s="69"/>
      <c r="GV51" s="69"/>
      <c r="GW51" s="69"/>
      <c r="GX51" s="69"/>
      <c r="GY51" s="69"/>
      <c r="GZ51" s="69"/>
      <c r="HA51" s="69"/>
      <c r="HB51" s="69"/>
      <c r="HC51" s="69"/>
      <c r="HD51" s="69"/>
      <c r="HE51" s="69"/>
      <c r="HF51" s="69"/>
      <c r="HG51" s="69"/>
      <c r="HH51" s="69"/>
      <c r="HI51" s="69"/>
      <c r="HJ51" s="69"/>
      <c r="HK51" s="69"/>
      <c r="HL51" s="69"/>
      <c r="HM51" s="69"/>
      <c r="HN51" s="69"/>
      <c r="HO51" s="69"/>
      <c r="HP51" s="69"/>
      <c r="HQ51" s="69"/>
      <c r="HR51" s="69"/>
      <c r="HS51" s="69"/>
      <c r="HT51" s="69"/>
      <c r="HU51" s="69"/>
      <c r="HV51" s="69"/>
      <c r="HW51" s="69"/>
      <c r="HX51" s="69"/>
      <c r="HY51" s="69"/>
      <c r="HZ51" s="69"/>
      <c r="IA51" s="69"/>
      <c r="IB51" s="69"/>
      <c r="IC51" s="69"/>
      <c r="ID51" s="70"/>
      <c r="IE51" s="70"/>
      <c r="IF51" s="70"/>
      <c r="IG51" s="70"/>
      <c r="IH51" s="70"/>
      <c r="II51" s="70"/>
      <c r="IJ51" s="70"/>
      <c r="IK51" s="70"/>
      <c r="IL51" s="70"/>
    </row>
    <row r="52" spans="1:246" s="26" customFormat="1" ht="21.75" customHeight="1" x14ac:dyDescent="0.25">
      <c r="A52" s="79" t="s">
        <v>93</v>
      </c>
      <c r="B52" s="80" t="s">
        <v>88</v>
      </c>
      <c r="C52" s="75">
        <v>1</v>
      </c>
      <c r="D52" s="65" t="s">
        <v>52</v>
      </c>
      <c r="E52" s="81"/>
      <c r="F52" s="73">
        <f t="shared" ref="F52:F57" si="4">IF(ISBLANK(C52),"",ROUND(C52*E52,2))</f>
        <v>0</v>
      </c>
      <c r="G52" s="74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9"/>
      <c r="CP52" s="69"/>
      <c r="CQ52" s="69"/>
      <c r="CR52" s="69"/>
      <c r="CS52" s="69"/>
      <c r="CT52" s="69"/>
      <c r="CU52" s="69"/>
      <c r="CV52" s="69"/>
      <c r="CW52" s="69"/>
      <c r="CX52" s="69"/>
      <c r="CY52" s="69"/>
      <c r="CZ52" s="69"/>
      <c r="DA52" s="69"/>
      <c r="DB52" s="69"/>
      <c r="DC52" s="69"/>
      <c r="DD52" s="69"/>
      <c r="DE52" s="69"/>
      <c r="DF52" s="69"/>
      <c r="DG52" s="69"/>
      <c r="DH52" s="69"/>
      <c r="DI52" s="69"/>
      <c r="DJ52" s="69"/>
      <c r="DK52" s="69"/>
      <c r="DL52" s="69"/>
      <c r="DM52" s="69"/>
      <c r="DN52" s="69"/>
      <c r="DO52" s="69"/>
      <c r="DP52" s="69"/>
      <c r="DQ52" s="69"/>
      <c r="DR52" s="69"/>
      <c r="DS52" s="69"/>
      <c r="DT52" s="69"/>
      <c r="DU52" s="69"/>
      <c r="DV52" s="69"/>
      <c r="DW52" s="69"/>
      <c r="DX52" s="69"/>
      <c r="DY52" s="69"/>
      <c r="DZ52" s="69"/>
      <c r="EA52" s="69"/>
      <c r="EB52" s="69"/>
      <c r="EC52" s="69"/>
      <c r="ED52" s="69"/>
      <c r="EE52" s="69"/>
      <c r="EF52" s="69"/>
      <c r="EG52" s="69"/>
      <c r="EH52" s="69"/>
      <c r="EI52" s="69"/>
      <c r="EJ52" s="69"/>
      <c r="EK52" s="69"/>
      <c r="EL52" s="69"/>
      <c r="EM52" s="69"/>
      <c r="EN52" s="69"/>
      <c r="EO52" s="69"/>
      <c r="EP52" s="69"/>
      <c r="EQ52" s="69"/>
      <c r="ER52" s="69"/>
      <c r="ES52" s="69"/>
      <c r="ET52" s="69"/>
      <c r="EU52" s="69"/>
      <c r="EV52" s="69"/>
      <c r="EW52" s="69"/>
      <c r="EX52" s="69"/>
      <c r="EY52" s="69"/>
      <c r="EZ52" s="69"/>
      <c r="FA52" s="69"/>
      <c r="FB52" s="69"/>
      <c r="FC52" s="69"/>
      <c r="FD52" s="69"/>
      <c r="FE52" s="69"/>
      <c r="FF52" s="69"/>
      <c r="FG52" s="69"/>
      <c r="FH52" s="69"/>
      <c r="FI52" s="69"/>
      <c r="FJ52" s="69"/>
      <c r="FK52" s="69"/>
      <c r="FL52" s="69"/>
      <c r="FM52" s="69"/>
      <c r="FN52" s="69"/>
      <c r="FO52" s="69"/>
      <c r="FP52" s="69"/>
      <c r="FQ52" s="69"/>
      <c r="FR52" s="69"/>
      <c r="FS52" s="69"/>
      <c r="FT52" s="69"/>
      <c r="FU52" s="69"/>
      <c r="FV52" s="69"/>
      <c r="FW52" s="69"/>
      <c r="FX52" s="69"/>
      <c r="FY52" s="69"/>
      <c r="FZ52" s="69"/>
      <c r="GA52" s="69"/>
      <c r="GB52" s="69"/>
      <c r="GC52" s="69"/>
      <c r="GD52" s="69"/>
      <c r="GE52" s="69"/>
      <c r="GF52" s="69"/>
      <c r="GG52" s="69"/>
      <c r="GH52" s="69"/>
      <c r="GI52" s="69"/>
      <c r="GJ52" s="69"/>
      <c r="GK52" s="69"/>
      <c r="GL52" s="69"/>
      <c r="GM52" s="69"/>
      <c r="GN52" s="69"/>
      <c r="GO52" s="69"/>
      <c r="GP52" s="69"/>
      <c r="GQ52" s="69"/>
      <c r="GR52" s="69"/>
      <c r="GS52" s="69"/>
      <c r="GT52" s="69"/>
      <c r="GU52" s="69"/>
      <c r="GV52" s="69"/>
      <c r="GW52" s="69"/>
      <c r="GX52" s="69"/>
      <c r="GY52" s="69"/>
      <c r="GZ52" s="69"/>
      <c r="HA52" s="69"/>
      <c r="HB52" s="69"/>
      <c r="HC52" s="69"/>
      <c r="HD52" s="69"/>
      <c r="HE52" s="69"/>
      <c r="HF52" s="69"/>
      <c r="HG52" s="69"/>
      <c r="HH52" s="69"/>
      <c r="HI52" s="69"/>
      <c r="HJ52" s="69"/>
      <c r="HK52" s="69"/>
      <c r="HL52" s="69"/>
      <c r="HM52" s="69"/>
      <c r="HN52" s="69"/>
      <c r="HO52" s="69"/>
      <c r="HP52" s="69"/>
      <c r="HQ52" s="69"/>
      <c r="HR52" s="69"/>
      <c r="HS52" s="69"/>
      <c r="HT52" s="69"/>
      <c r="HU52" s="69"/>
      <c r="HV52" s="69"/>
      <c r="HW52" s="69"/>
      <c r="HX52" s="69"/>
      <c r="HY52" s="69"/>
      <c r="HZ52" s="69"/>
      <c r="IA52" s="69"/>
      <c r="IB52" s="69"/>
      <c r="IC52" s="69"/>
      <c r="ID52" s="70"/>
      <c r="IE52" s="70"/>
      <c r="IF52" s="70"/>
      <c r="IG52" s="70"/>
      <c r="IH52" s="70"/>
      <c r="II52" s="70"/>
      <c r="IJ52" s="70"/>
      <c r="IK52" s="70"/>
      <c r="IL52" s="70"/>
    </row>
    <row r="53" spans="1:246" s="26" customFormat="1" ht="21.75" customHeight="1" x14ac:dyDescent="0.25">
      <c r="A53" s="79" t="s">
        <v>94</v>
      </c>
      <c r="B53" s="80" t="s">
        <v>95</v>
      </c>
      <c r="C53" s="75">
        <v>4</v>
      </c>
      <c r="D53" s="65" t="s">
        <v>52</v>
      </c>
      <c r="E53" s="81"/>
      <c r="F53" s="73">
        <f t="shared" si="4"/>
        <v>0</v>
      </c>
      <c r="G53" s="74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69"/>
      <c r="CS53" s="69"/>
      <c r="CT53" s="69"/>
      <c r="CU53" s="69"/>
      <c r="CV53" s="69"/>
      <c r="CW53" s="69"/>
      <c r="CX53" s="69"/>
      <c r="CY53" s="69"/>
      <c r="CZ53" s="69"/>
      <c r="DA53" s="69"/>
      <c r="DB53" s="69"/>
      <c r="DC53" s="69"/>
      <c r="DD53" s="69"/>
      <c r="DE53" s="69"/>
      <c r="DF53" s="69"/>
      <c r="DG53" s="69"/>
      <c r="DH53" s="69"/>
      <c r="DI53" s="69"/>
      <c r="DJ53" s="69"/>
      <c r="DK53" s="69"/>
      <c r="DL53" s="69"/>
      <c r="DM53" s="69"/>
      <c r="DN53" s="69"/>
      <c r="DO53" s="69"/>
      <c r="DP53" s="69"/>
      <c r="DQ53" s="69"/>
      <c r="DR53" s="69"/>
      <c r="DS53" s="69"/>
      <c r="DT53" s="69"/>
      <c r="DU53" s="69"/>
      <c r="DV53" s="69"/>
      <c r="DW53" s="69"/>
      <c r="DX53" s="69"/>
      <c r="DY53" s="69"/>
      <c r="DZ53" s="69"/>
      <c r="EA53" s="69"/>
      <c r="EB53" s="69"/>
      <c r="EC53" s="69"/>
      <c r="ED53" s="69"/>
      <c r="EE53" s="69"/>
      <c r="EF53" s="69"/>
      <c r="EG53" s="69"/>
      <c r="EH53" s="69"/>
      <c r="EI53" s="69"/>
      <c r="EJ53" s="69"/>
      <c r="EK53" s="69"/>
      <c r="EL53" s="69"/>
      <c r="EM53" s="69"/>
      <c r="EN53" s="69"/>
      <c r="EO53" s="69"/>
      <c r="EP53" s="69"/>
      <c r="EQ53" s="69"/>
      <c r="ER53" s="69"/>
      <c r="ES53" s="69"/>
      <c r="ET53" s="69"/>
      <c r="EU53" s="69"/>
      <c r="EV53" s="69"/>
      <c r="EW53" s="69"/>
      <c r="EX53" s="69"/>
      <c r="EY53" s="69"/>
      <c r="EZ53" s="69"/>
      <c r="FA53" s="69"/>
      <c r="FB53" s="69"/>
      <c r="FC53" s="69"/>
      <c r="FD53" s="69"/>
      <c r="FE53" s="69"/>
      <c r="FF53" s="69"/>
      <c r="FG53" s="69"/>
      <c r="FH53" s="69"/>
      <c r="FI53" s="69"/>
      <c r="FJ53" s="69"/>
      <c r="FK53" s="69"/>
      <c r="FL53" s="69"/>
      <c r="FM53" s="69"/>
      <c r="FN53" s="69"/>
      <c r="FO53" s="69"/>
      <c r="FP53" s="69"/>
      <c r="FQ53" s="69"/>
      <c r="FR53" s="69"/>
      <c r="FS53" s="69"/>
      <c r="FT53" s="69"/>
      <c r="FU53" s="69"/>
      <c r="FV53" s="69"/>
      <c r="FW53" s="69"/>
      <c r="FX53" s="69"/>
      <c r="FY53" s="69"/>
      <c r="FZ53" s="69"/>
      <c r="GA53" s="69"/>
      <c r="GB53" s="69"/>
      <c r="GC53" s="69"/>
      <c r="GD53" s="69"/>
      <c r="GE53" s="69"/>
      <c r="GF53" s="69"/>
      <c r="GG53" s="69"/>
      <c r="GH53" s="69"/>
      <c r="GI53" s="69"/>
      <c r="GJ53" s="69"/>
      <c r="GK53" s="69"/>
      <c r="GL53" s="69"/>
      <c r="GM53" s="69"/>
      <c r="GN53" s="69"/>
      <c r="GO53" s="69"/>
      <c r="GP53" s="69"/>
      <c r="GQ53" s="69"/>
      <c r="GR53" s="69"/>
      <c r="GS53" s="69"/>
      <c r="GT53" s="69"/>
      <c r="GU53" s="69"/>
      <c r="GV53" s="69"/>
      <c r="GW53" s="69"/>
      <c r="GX53" s="69"/>
      <c r="GY53" s="69"/>
      <c r="GZ53" s="69"/>
      <c r="HA53" s="69"/>
      <c r="HB53" s="69"/>
      <c r="HC53" s="69"/>
      <c r="HD53" s="69"/>
      <c r="HE53" s="69"/>
      <c r="HF53" s="69"/>
      <c r="HG53" s="69"/>
      <c r="HH53" s="69"/>
      <c r="HI53" s="69"/>
      <c r="HJ53" s="69"/>
      <c r="HK53" s="69"/>
      <c r="HL53" s="69"/>
      <c r="HM53" s="69"/>
      <c r="HN53" s="69"/>
      <c r="HO53" s="69"/>
      <c r="HP53" s="69"/>
      <c r="HQ53" s="69"/>
      <c r="HR53" s="69"/>
      <c r="HS53" s="69"/>
      <c r="HT53" s="69"/>
      <c r="HU53" s="69"/>
      <c r="HV53" s="69"/>
      <c r="HW53" s="69"/>
      <c r="HX53" s="69"/>
      <c r="HY53" s="69"/>
      <c r="HZ53" s="69"/>
      <c r="IA53" s="69"/>
      <c r="IB53" s="69"/>
      <c r="IC53" s="69"/>
      <c r="ID53" s="70"/>
      <c r="IE53" s="70"/>
      <c r="IF53" s="70"/>
      <c r="IG53" s="70"/>
      <c r="IH53" s="70"/>
      <c r="II53" s="70"/>
      <c r="IJ53" s="70"/>
      <c r="IK53" s="70"/>
      <c r="IL53" s="70"/>
    </row>
    <row r="54" spans="1:246" s="88" customFormat="1" ht="26.25" customHeight="1" x14ac:dyDescent="0.25">
      <c r="A54" s="76" t="s">
        <v>96</v>
      </c>
      <c r="B54" s="82" t="s">
        <v>97</v>
      </c>
      <c r="C54" s="83"/>
      <c r="D54" s="84"/>
      <c r="E54" s="85"/>
      <c r="F54" s="86" t="str">
        <f t="shared" si="4"/>
        <v/>
      </c>
      <c r="G54" s="87"/>
    </row>
    <row r="55" spans="1:246" s="88" customFormat="1" ht="42" customHeight="1" x14ac:dyDescent="0.25">
      <c r="A55" s="79" t="s">
        <v>98</v>
      </c>
      <c r="B55" s="89" t="s">
        <v>99</v>
      </c>
      <c r="C55" s="75">
        <v>1</v>
      </c>
      <c r="D55" s="84" t="s">
        <v>52</v>
      </c>
      <c r="E55" s="90"/>
      <c r="F55" s="83">
        <f t="shared" si="4"/>
        <v>0</v>
      </c>
      <c r="G55" s="87"/>
    </row>
    <row r="56" spans="1:246" s="88" customFormat="1" ht="42" customHeight="1" x14ac:dyDescent="0.25">
      <c r="A56" s="79" t="s">
        <v>100</v>
      </c>
      <c r="B56" s="91" t="s">
        <v>101</v>
      </c>
      <c r="C56" s="75">
        <v>1</v>
      </c>
      <c r="D56" s="84" t="s">
        <v>52</v>
      </c>
      <c r="E56" s="92"/>
      <c r="F56" s="83">
        <f t="shared" si="4"/>
        <v>0</v>
      </c>
      <c r="G56" s="87"/>
    </row>
    <row r="57" spans="1:246" s="88" customFormat="1" ht="26.25" customHeight="1" x14ac:dyDescent="0.25">
      <c r="A57" s="79" t="s">
        <v>102</v>
      </c>
      <c r="B57" s="91" t="s">
        <v>103</v>
      </c>
      <c r="C57" s="75">
        <v>1</v>
      </c>
      <c r="D57" s="84" t="s">
        <v>52</v>
      </c>
      <c r="E57" s="92"/>
      <c r="F57" s="83">
        <f t="shared" si="4"/>
        <v>0</v>
      </c>
      <c r="G57" s="87"/>
    </row>
    <row r="58" spans="1:246" s="88" customFormat="1" ht="26.25" customHeight="1" x14ac:dyDescent="0.25">
      <c r="A58" s="93" t="s">
        <v>104</v>
      </c>
      <c r="B58" s="94" t="s">
        <v>105</v>
      </c>
      <c r="C58" s="75"/>
      <c r="D58" s="84"/>
      <c r="E58" s="92"/>
      <c r="F58" s="83"/>
      <c r="G58" s="87"/>
    </row>
    <row r="59" spans="1:246" s="88" customFormat="1" ht="26.25" customHeight="1" x14ac:dyDescent="0.25">
      <c r="A59" s="79" t="s">
        <v>106</v>
      </c>
      <c r="B59" s="91" t="s">
        <v>107</v>
      </c>
      <c r="C59" s="75">
        <v>2</v>
      </c>
      <c r="D59" s="84" t="s">
        <v>52</v>
      </c>
      <c r="E59" s="92"/>
      <c r="F59" s="83">
        <f>C59*E59</f>
        <v>0</v>
      </c>
      <c r="G59" s="87">
        <f>SUM(F26:F59)</f>
        <v>0</v>
      </c>
    </row>
    <row r="60" spans="1:246" s="88" customFormat="1" ht="14.45" customHeight="1" x14ac:dyDescent="0.25">
      <c r="A60" s="79"/>
      <c r="B60" s="91"/>
      <c r="C60" s="75"/>
      <c r="D60" s="84"/>
      <c r="E60" s="92"/>
      <c r="F60" s="83"/>
      <c r="G60" s="87"/>
    </row>
    <row r="61" spans="1:246" s="44" customFormat="1" ht="21.75" customHeight="1" x14ac:dyDescent="0.25">
      <c r="A61" s="19">
        <f>3+1</f>
        <v>4</v>
      </c>
      <c r="B61" s="43" t="s">
        <v>108</v>
      </c>
      <c r="C61" s="75"/>
      <c r="D61" s="29"/>
      <c r="E61" s="22"/>
      <c r="F61" s="23" t="str">
        <f>IF(ISBLANK(C61),"",ROUND(C61*E61,2))</f>
        <v/>
      </c>
      <c r="G61" s="30"/>
    </row>
    <row r="62" spans="1:246" s="44" customFormat="1" ht="23.25" customHeight="1" x14ac:dyDescent="0.25">
      <c r="A62" s="93" t="s">
        <v>109</v>
      </c>
      <c r="B62" s="64" t="s">
        <v>110</v>
      </c>
      <c r="C62" s="75"/>
      <c r="D62" s="84"/>
      <c r="E62" s="90"/>
      <c r="F62" s="83"/>
      <c r="G62" s="87"/>
    </row>
    <row r="63" spans="1:246" s="44" customFormat="1" ht="23.25" customHeight="1" x14ac:dyDescent="0.25">
      <c r="A63" s="79" t="s">
        <v>111</v>
      </c>
      <c r="B63" s="45" t="s">
        <v>41</v>
      </c>
      <c r="C63" s="28">
        <v>2210.56</v>
      </c>
      <c r="D63" s="46" t="s">
        <v>15</v>
      </c>
      <c r="E63" s="92"/>
      <c r="F63" s="83">
        <f>IF(ISBLANK(C63),"",ROUND(C63*E63,2))</f>
        <v>0</v>
      </c>
      <c r="G63" s="87"/>
    </row>
    <row r="64" spans="1:246" s="44" customFormat="1" ht="23.25" customHeight="1" x14ac:dyDescent="0.25">
      <c r="A64" s="79" t="s">
        <v>112</v>
      </c>
      <c r="B64" s="45" t="s">
        <v>43</v>
      </c>
      <c r="C64" s="28">
        <v>40.72</v>
      </c>
      <c r="D64" s="46" t="s">
        <v>15</v>
      </c>
      <c r="E64" s="92"/>
      <c r="F64" s="83">
        <f>IF(ISBLANK(C64),"",ROUND(C64*E64,2))</f>
        <v>0</v>
      </c>
      <c r="G64" s="87"/>
    </row>
    <row r="65" spans="1:7" s="44" customFormat="1" ht="23.25" customHeight="1" x14ac:dyDescent="0.25">
      <c r="A65" s="79" t="s">
        <v>113</v>
      </c>
      <c r="B65" s="45" t="s">
        <v>45</v>
      </c>
      <c r="C65" s="28">
        <v>308.82</v>
      </c>
      <c r="D65" s="46" t="s">
        <v>15</v>
      </c>
      <c r="E65" s="92"/>
      <c r="F65" s="83">
        <f>IF(ISBLANK(C65),"",ROUND(C65*E65,2))</f>
        <v>0</v>
      </c>
      <c r="G65" s="87"/>
    </row>
    <row r="66" spans="1:7" s="44" customFormat="1" ht="23.25" customHeight="1" x14ac:dyDescent="0.25">
      <c r="A66" s="79" t="s">
        <v>114</v>
      </c>
      <c r="B66" s="45" t="s">
        <v>47</v>
      </c>
      <c r="C66" s="28">
        <v>1776.82</v>
      </c>
      <c r="D66" s="46" t="s">
        <v>15</v>
      </c>
      <c r="E66" s="90"/>
      <c r="F66" s="83">
        <f>IF(ISBLANK(C66),"",ROUND(C66*E66,2))</f>
        <v>0</v>
      </c>
      <c r="G66" s="87"/>
    </row>
    <row r="67" spans="1:7" s="44" customFormat="1" ht="23.25" customHeight="1" x14ac:dyDescent="0.25">
      <c r="A67" s="93" t="s">
        <v>115</v>
      </c>
      <c r="B67" s="64" t="s">
        <v>54</v>
      </c>
      <c r="C67" s="75"/>
      <c r="D67" s="84"/>
      <c r="E67" s="90"/>
      <c r="F67" s="83"/>
      <c r="G67" s="87"/>
    </row>
    <row r="68" spans="1:7" s="44" customFormat="1" ht="23.25" customHeight="1" x14ac:dyDescent="0.25">
      <c r="A68" s="79" t="s">
        <v>116</v>
      </c>
      <c r="B68" s="45" t="s">
        <v>56</v>
      </c>
      <c r="C68" s="28">
        <v>1</v>
      </c>
      <c r="D68" s="46" t="s">
        <v>52</v>
      </c>
      <c r="E68" s="92"/>
      <c r="F68" s="83">
        <f t="shared" ref="F68:F76" si="5">IF(ISBLANK(C68),"",ROUND(C68*E68,2))</f>
        <v>0</v>
      </c>
      <c r="G68" s="87"/>
    </row>
    <row r="69" spans="1:7" s="44" customFormat="1" ht="23.25" customHeight="1" x14ac:dyDescent="0.25">
      <c r="A69" s="79" t="s">
        <v>117</v>
      </c>
      <c r="B69" s="45" t="s">
        <v>58</v>
      </c>
      <c r="C69" s="28">
        <v>5</v>
      </c>
      <c r="D69" s="46" t="s">
        <v>52</v>
      </c>
      <c r="E69" s="92"/>
      <c r="F69" s="83">
        <f t="shared" si="5"/>
        <v>0</v>
      </c>
      <c r="G69" s="87"/>
    </row>
    <row r="70" spans="1:7" s="44" customFormat="1" ht="23.25" customHeight="1" x14ac:dyDescent="0.25">
      <c r="A70" s="93" t="s">
        <v>118</v>
      </c>
      <c r="B70" s="64" t="s">
        <v>60</v>
      </c>
      <c r="C70" s="75"/>
      <c r="D70" s="84"/>
      <c r="E70" s="92"/>
      <c r="F70" s="83" t="str">
        <f t="shared" si="5"/>
        <v/>
      </c>
      <c r="G70" s="87"/>
    </row>
    <row r="71" spans="1:7" s="44" customFormat="1" ht="23.25" customHeight="1" x14ac:dyDescent="0.25">
      <c r="A71" s="79" t="s">
        <v>119</v>
      </c>
      <c r="B71" s="45" t="s">
        <v>62</v>
      </c>
      <c r="C71" s="28">
        <v>9</v>
      </c>
      <c r="D71" s="29" t="s">
        <v>52</v>
      </c>
      <c r="E71" s="92"/>
      <c r="F71" s="83">
        <f t="shared" si="5"/>
        <v>0</v>
      </c>
      <c r="G71" s="87"/>
    </row>
    <row r="72" spans="1:7" s="44" customFormat="1" ht="23.25" customHeight="1" x14ac:dyDescent="0.25">
      <c r="A72" s="79" t="s">
        <v>120</v>
      </c>
      <c r="B72" s="45" t="s">
        <v>64</v>
      </c>
      <c r="C72" s="28">
        <v>4</v>
      </c>
      <c r="D72" s="29" t="s">
        <v>52</v>
      </c>
      <c r="E72" s="92"/>
      <c r="F72" s="83">
        <f t="shared" si="5"/>
        <v>0</v>
      </c>
      <c r="G72" s="87"/>
    </row>
    <row r="73" spans="1:7" s="44" customFormat="1" ht="23.25" customHeight="1" x14ac:dyDescent="0.25">
      <c r="A73" s="79" t="s">
        <v>121</v>
      </c>
      <c r="B73" s="45" t="s">
        <v>66</v>
      </c>
      <c r="C73" s="28">
        <v>3</v>
      </c>
      <c r="D73" s="29" t="s">
        <v>52</v>
      </c>
      <c r="E73" s="22"/>
      <c r="F73" s="23">
        <f t="shared" si="5"/>
        <v>0</v>
      </c>
      <c r="G73" s="87"/>
    </row>
    <row r="74" spans="1:7" s="44" customFormat="1" ht="23.25" customHeight="1" x14ac:dyDescent="0.25">
      <c r="A74" s="79" t="s">
        <v>122</v>
      </c>
      <c r="B74" s="45" t="s">
        <v>68</v>
      </c>
      <c r="C74" s="28">
        <v>6</v>
      </c>
      <c r="D74" s="29" t="s">
        <v>52</v>
      </c>
      <c r="E74" s="90"/>
      <c r="F74" s="83">
        <f t="shared" si="5"/>
        <v>0</v>
      </c>
      <c r="G74" s="87"/>
    </row>
    <row r="75" spans="1:7" s="44" customFormat="1" ht="23.25" customHeight="1" x14ac:dyDescent="0.25">
      <c r="A75" s="79" t="s">
        <v>123</v>
      </c>
      <c r="B75" s="45" t="s">
        <v>70</v>
      </c>
      <c r="C75" s="28">
        <v>3</v>
      </c>
      <c r="D75" s="29" t="s">
        <v>52</v>
      </c>
      <c r="E75" s="92"/>
      <c r="F75" s="83">
        <f t="shared" si="5"/>
        <v>0</v>
      </c>
      <c r="G75" s="87"/>
    </row>
    <row r="76" spans="1:7" s="44" customFormat="1" ht="23.25" customHeight="1" thickBot="1" x14ac:dyDescent="0.3">
      <c r="A76" s="95" t="s">
        <v>124</v>
      </c>
      <c r="B76" s="52" t="s">
        <v>72</v>
      </c>
      <c r="C76" s="53">
        <v>3</v>
      </c>
      <c r="D76" s="54" t="s">
        <v>52</v>
      </c>
      <c r="E76" s="96"/>
      <c r="F76" s="97">
        <f t="shared" si="5"/>
        <v>0</v>
      </c>
      <c r="G76" s="98"/>
    </row>
    <row r="77" spans="1:7" s="44" customFormat="1" ht="23.25" customHeight="1" thickTop="1" x14ac:dyDescent="0.25">
      <c r="A77" s="99" t="s">
        <v>125</v>
      </c>
      <c r="B77" s="100" t="s">
        <v>74</v>
      </c>
      <c r="C77" s="101"/>
      <c r="D77" s="102"/>
      <c r="E77" s="103"/>
      <c r="F77" s="104"/>
      <c r="G77" s="105"/>
    </row>
    <row r="78" spans="1:7" s="44" customFormat="1" ht="23.25" customHeight="1" x14ac:dyDescent="0.25">
      <c r="A78" s="79" t="s">
        <v>126</v>
      </c>
      <c r="B78" s="89" t="s">
        <v>76</v>
      </c>
      <c r="C78" s="75">
        <v>1</v>
      </c>
      <c r="D78" s="84" t="s">
        <v>52</v>
      </c>
      <c r="E78" s="92"/>
      <c r="F78" s="83">
        <f t="shared" ref="F78:F82" si="6">IF(ISBLANK(C78),"",ROUND(C78*E78,2))</f>
        <v>0</v>
      </c>
      <c r="G78" s="87"/>
    </row>
    <row r="79" spans="1:7" s="44" customFormat="1" ht="23.25" customHeight="1" x14ac:dyDescent="0.25">
      <c r="A79" s="49" t="s">
        <v>127</v>
      </c>
      <c r="B79" s="59" t="s">
        <v>78</v>
      </c>
      <c r="C79" s="28"/>
      <c r="D79" s="29"/>
      <c r="E79" s="22"/>
      <c r="F79" s="23" t="str">
        <f t="shared" si="6"/>
        <v/>
      </c>
      <c r="G79" s="30"/>
    </row>
    <row r="80" spans="1:7" s="44" customFormat="1" ht="23.25" customHeight="1" x14ac:dyDescent="0.25">
      <c r="A80" s="48" t="s">
        <v>128</v>
      </c>
      <c r="B80" s="45" t="s">
        <v>80</v>
      </c>
      <c r="C80" s="28">
        <v>3</v>
      </c>
      <c r="D80" s="29" t="s">
        <v>52</v>
      </c>
      <c r="E80" s="22"/>
      <c r="F80" s="23">
        <f t="shared" si="6"/>
        <v>0</v>
      </c>
      <c r="G80" s="30"/>
    </row>
    <row r="81" spans="1:7" s="44" customFormat="1" ht="23.25" customHeight="1" x14ac:dyDescent="0.25">
      <c r="A81" s="106" t="s">
        <v>129</v>
      </c>
      <c r="B81" s="47" t="s">
        <v>82</v>
      </c>
      <c r="C81" s="28"/>
      <c r="D81" s="29"/>
      <c r="E81" s="22"/>
      <c r="F81" s="23" t="str">
        <f t="shared" si="6"/>
        <v/>
      </c>
      <c r="G81" s="30"/>
    </row>
    <row r="82" spans="1:7" s="44" customFormat="1" ht="23.25" customHeight="1" x14ac:dyDescent="0.25">
      <c r="A82" s="48" t="s">
        <v>130</v>
      </c>
      <c r="B82" s="45" t="s">
        <v>84</v>
      </c>
      <c r="C82" s="28">
        <v>2</v>
      </c>
      <c r="D82" s="29" t="s">
        <v>52</v>
      </c>
      <c r="E82" s="22"/>
      <c r="F82" s="23">
        <f t="shared" si="6"/>
        <v>0</v>
      </c>
      <c r="G82" s="30"/>
    </row>
    <row r="83" spans="1:7" s="44" customFormat="1" ht="23.25" customHeight="1" x14ac:dyDescent="0.25">
      <c r="A83" s="107" t="s">
        <v>131</v>
      </c>
      <c r="B83" s="64" t="s">
        <v>92</v>
      </c>
      <c r="C83" s="75"/>
      <c r="D83" s="65"/>
      <c r="E83" s="108"/>
      <c r="F83" s="109"/>
      <c r="G83" s="68"/>
    </row>
    <row r="84" spans="1:7" s="44" customFormat="1" ht="23.25" customHeight="1" x14ac:dyDescent="0.25">
      <c r="A84" s="110" t="s">
        <v>132</v>
      </c>
      <c r="B84" s="71" t="s">
        <v>88</v>
      </c>
      <c r="C84" s="75">
        <v>1</v>
      </c>
      <c r="D84" s="65" t="s">
        <v>52</v>
      </c>
      <c r="E84" s="22"/>
      <c r="F84" s="23">
        <f t="shared" ref="F84:F89" si="7">IF(ISBLANK(C84),"",ROUND(C84*E84,2))</f>
        <v>0</v>
      </c>
      <c r="G84" s="74"/>
    </row>
    <row r="85" spans="1:7" s="44" customFormat="1" ht="23.25" customHeight="1" x14ac:dyDescent="0.25">
      <c r="A85" s="110" t="s">
        <v>133</v>
      </c>
      <c r="B85" s="71" t="s">
        <v>95</v>
      </c>
      <c r="C85" s="75">
        <v>4</v>
      </c>
      <c r="D85" s="65" t="s">
        <v>52</v>
      </c>
      <c r="E85" s="22"/>
      <c r="F85" s="23">
        <f t="shared" si="7"/>
        <v>0</v>
      </c>
      <c r="G85" s="74"/>
    </row>
    <row r="86" spans="1:7" s="44" customFormat="1" ht="23.25" customHeight="1" x14ac:dyDescent="0.25">
      <c r="A86" s="76" t="s">
        <v>134</v>
      </c>
      <c r="B86" s="111" t="s">
        <v>97</v>
      </c>
      <c r="C86" s="75"/>
      <c r="D86" s="84"/>
      <c r="E86" s="83"/>
      <c r="F86" s="83" t="str">
        <f t="shared" si="7"/>
        <v/>
      </c>
      <c r="G86" s="87"/>
    </row>
    <row r="87" spans="1:7" s="44" customFormat="1" ht="39" customHeight="1" x14ac:dyDescent="0.25">
      <c r="A87" s="79" t="s">
        <v>135</v>
      </c>
      <c r="B87" s="89" t="s">
        <v>99</v>
      </c>
      <c r="C87" s="75">
        <v>1</v>
      </c>
      <c r="D87" s="84" t="s">
        <v>52</v>
      </c>
      <c r="E87" s="92"/>
      <c r="F87" s="83">
        <f t="shared" si="7"/>
        <v>0</v>
      </c>
      <c r="G87" s="87"/>
    </row>
    <row r="88" spans="1:7" s="44" customFormat="1" ht="52.5" customHeight="1" x14ac:dyDescent="0.25">
      <c r="A88" s="79" t="s">
        <v>136</v>
      </c>
      <c r="B88" s="89" t="s">
        <v>101</v>
      </c>
      <c r="C88" s="75">
        <v>1</v>
      </c>
      <c r="D88" s="84" t="s">
        <v>52</v>
      </c>
      <c r="E88" s="92"/>
      <c r="F88" s="83">
        <f t="shared" si="7"/>
        <v>0</v>
      </c>
      <c r="G88" s="87"/>
    </row>
    <row r="89" spans="1:7" s="44" customFormat="1" ht="32.25" customHeight="1" x14ac:dyDescent="0.25">
      <c r="A89" s="79" t="s">
        <v>137</v>
      </c>
      <c r="B89" s="89" t="s">
        <v>103</v>
      </c>
      <c r="C89" s="75">
        <v>1</v>
      </c>
      <c r="D89" s="84" t="s">
        <v>52</v>
      </c>
      <c r="E89" s="92"/>
      <c r="F89" s="83">
        <f t="shared" si="7"/>
        <v>0</v>
      </c>
      <c r="G89" s="87"/>
    </row>
    <row r="90" spans="1:7" s="44" customFormat="1" ht="32.25" customHeight="1" x14ac:dyDescent="0.25">
      <c r="A90" s="93" t="s">
        <v>134</v>
      </c>
      <c r="B90" s="112" t="s">
        <v>105</v>
      </c>
      <c r="C90" s="75"/>
      <c r="D90" s="84"/>
      <c r="E90" s="92"/>
      <c r="F90" s="83"/>
      <c r="G90" s="87"/>
    </row>
    <row r="91" spans="1:7" s="44" customFormat="1" ht="32.25" customHeight="1" x14ac:dyDescent="0.25">
      <c r="A91" s="79" t="s">
        <v>135</v>
      </c>
      <c r="B91" s="89" t="s">
        <v>107</v>
      </c>
      <c r="C91" s="75">
        <v>2</v>
      </c>
      <c r="D91" s="84" t="s">
        <v>52</v>
      </c>
      <c r="E91" s="92"/>
      <c r="F91" s="83">
        <f>C91*E91</f>
        <v>0</v>
      </c>
      <c r="G91" s="87">
        <f>SUM(F62:F91)</f>
        <v>0</v>
      </c>
    </row>
    <row r="92" spans="1:7" s="88" customFormat="1" ht="16.149999999999999" customHeight="1" x14ac:dyDescent="0.25">
      <c r="A92" s="76"/>
      <c r="B92" s="64"/>
      <c r="C92" s="75"/>
      <c r="D92" s="65"/>
      <c r="E92" s="108"/>
      <c r="F92" s="109"/>
      <c r="G92" s="68"/>
    </row>
    <row r="93" spans="1:7" s="116" customFormat="1" ht="29.25" customHeight="1" x14ac:dyDescent="0.25">
      <c r="A93" s="113" t="s">
        <v>138</v>
      </c>
      <c r="B93" s="114" t="s">
        <v>139</v>
      </c>
      <c r="C93" s="75">
        <v>5</v>
      </c>
      <c r="D93" s="65" t="s">
        <v>140</v>
      </c>
      <c r="E93" s="115"/>
      <c r="F93" s="23">
        <f>IF(ISBLANK(C93),"",ROUND(C93*E93,2))</f>
        <v>0</v>
      </c>
      <c r="G93" s="87">
        <f>SUM(F93)</f>
        <v>0</v>
      </c>
    </row>
    <row r="94" spans="1:7" s="44" customFormat="1" ht="9.4" customHeight="1" x14ac:dyDescent="0.25">
      <c r="A94" s="76"/>
      <c r="B94" s="111"/>
      <c r="C94" s="75"/>
      <c r="D94" s="84"/>
      <c r="E94" s="83"/>
      <c r="F94" s="83"/>
      <c r="G94" s="87"/>
    </row>
    <row r="95" spans="1:7" s="116" customFormat="1" ht="24.95" customHeight="1" x14ac:dyDescent="0.25">
      <c r="A95" s="113" t="s">
        <v>141</v>
      </c>
      <c r="B95" s="117" t="s">
        <v>142</v>
      </c>
      <c r="C95" s="75">
        <v>2</v>
      </c>
      <c r="D95" s="84" t="s">
        <v>24</v>
      </c>
      <c r="E95" s="92"/>
      <c r="F95" s="83">
        <f>IF(ISBLANK(C95),"",ROUND(C95*E95,2))</f>
        <v>0</v>
      </c>
      <c r="G95" s="87">
        <f>SUM(F95)</f>
        <v>0</v>
      </c>
    </row>
    <row r="96" spans="1:7" s="44" customFormat="1" ht="13.5" customHeight="1" x14ac:dyDescent="0.25">
      <c r="A96" s="79"/>
      <c r="B96" s="89"/>
      <c r="C96" s="75"/>
      <c r="D96" s="84"/>
      <c r="E96" s="92"/>
      <c r="F96" s="83"/>
      <c r="G96" s="87"/>
    </row>
    <row r="97" spans="1:7" s="44" customFormat="1" ht="36.75" customHeight="1" x14ac:dyDescent="0.25">
      <c r="A97" s="93" t="s">
        <v>143</v>
      </c>
      <c r="B97" s="112" t="s">
        <v>144</v>
      </c>
      <c r="C97" s="75"/>
      <c r="D97" s="84"/>
      <c r="E97" s="92"/>
      <c r="F97" s="83"/>
      <c r="G97" s="87"/>
    </row>
    <row r="98" spans="1:7" s="44" customFormat="1" ht="43.5" customHeight="1" x14ac:dyDescent="0.25">
      <c r="A98" s="79" t="s">
        <v>145</v>
      </c>
      <c r="B98" s="89" t="s">
        <v>146</v>
      </c>
      <c r="C98" s="75">
        <v>10.5</v>
      </c>
      <c r="D98" s="84" t="s">
        <v>15</v>
      </c>
      <c r="E98" s="92"/>
      <c r="F98" s="83">
        <f t="shared" ref="F98:F104" si="8">C98*E98</f>
        <v>0</v>
      </c>
      <c r="G98" s="87"/>
    </row>
    <row r="99" spans="1:7" s="44" customFormat="1" ht="43.5" customHeight="1" x14ac:dyDescent="0.25">
      <c r="A99" s="79" t="s">
        <v>147</v>
      </c>
      <c r="B99" s="89" t="s">
        <v>148</v>
      </c>
      <c r="C99" s="75">
        <v>2</v>
      </c>
      <c r="D99" s="84" t="s">
        <v>52</v>
      </c>
      <c r="E99" s="92"/>
      <c r="F99" s="83">
        <f t="shared" si="8"/>
        <v>0</v>
      </c>
      <c r="G99" s="87"/>
    </row>
    <row r="100" spans="1:7" s="44" customFormat="1" ht="43.5" customHeight="1" x14ac:dyDescent="0.25">
      <c r="A100" s="79" t="s">
        <v>149</v>
      </c>
      <c r="B100" s="89" t="s">
        <v>150</v>
      </c>
      <c r="C100" s="75">
        <v>2</v>
      </c>
      <c r="D100" s="84" t="s">
        <v>52</v>
      </c>
      <c r="E100" s="92"/>
      <c r="F100" s="83">
        <f t="shared" si="8"/>
        <v>0</v>
      </c>
      <c r="G100" s="87"/>
    </row>
    <row r="101" spans="1:7" s="44" customFormat="1" ht="43.5" customHeight="1" x14ac:dyDescent="0.25">
      <c r="A101" s="79" t="s">
        <v>151</v>
      </c>
      <c r="B101" s="89" t="s">
        <v>152</v>
      </c>
      <c r="C101" s="75">
        <v>3</v>
      </c>
      <c r="D101" s="84" t="s">
        <v>52</v>
      </c>
      <c r="E101" s="92"/>
      <c r="F101" s="83">
        <f t="shared" si="8"/>
        <v>0</v>
      </c>
      <c r="G101" s="87"/>
    </row>
    <row r="102" spans="1:7" s="44" customFormat="1" ht="29.25" customHeight="1" x14ac:dyDescent="0.25">
      <c r="A102" s="79" t="s">
        <v>153</v>
      </c>
      <c r="B102" s="89" t="s">
        <v>154</v>
      </c>
      <c r="C102" s="75">
        <v>1</v>
      </c>
      <c r="D102" s="84" t="s">
        <v>52</v>
      </c>
      <c r="E102" s="92"/>
      <c r="F102" s="83">
        <f t="shared" si="8"/>
        <v>0</v>
      </c>
      <c r="G102" s="87"/>
    </row>
    <row r="103" spans="1:7" s="44" customFormat="1" ht="29.25" customHeight="1" x14ac:dyDescent="0.25">
      <c r="A103" s="79" t="s">
        <v>155</v>
      </c>
      <c r="B103" s="89" t="s">
        <v>156</v>
      </c>
      <c r="C103" s="75">
        <v>0.25</v>
      </c>
      <c r="D103" s="84" t="s">
        <v>52</v>
      </c>
      <c r="E103" s="92"/>
      <c r="F103" s="83">
        <f t="shared" si="8"/>
        <v>0</v>
      </c>
      <c r="G103" s="87"/>
    </row>
    <row r="104" spans="1:7" s="44" customFormat="1" ht="29.25" customHeight="1" thickBot="1" x14ac:dyDescent="0.3">
      <c r="A104" s="95" t="s">
        <v>157</v>
      </c>
      <c r="B104" s="118" t="s">
        <v>158</v>
      </c>
      <c r="C104" s="119">
        <v>0.06</v>
      </c>
      <c r="D104" s="120" t="s">
        <v>159</v>
      </c>
      <c r="E104" s="96"/>
      <c r="F104" s="97">
        <f t="shared" si="8"/>
        <v>0</v>
      </c>
      <c r="G104" s="98">
        <f>SUM(F98:F104)</f>
        <v>0</v>
      </c>
    </row>
    <row r="105" spans="1:7" s="44" customFormat="1" ht="11.25" customHeight="1" thickTop="1" x14ac:dyDescent="0.25">
      <c r="A105" s="79"/>
      <c r="B105" s="91"/>
      <c r="C105" s="75"/>
      <c r="D105" s="84"/>
      <c r="E105" s="92"/>
      <c r="F105" s="83"/>
      <c r="G105" s="87"/>
    </row>
    <row r="106" spans="1:7" s="44" customFormat="1" ht="60.75" customHeight="1" x14ac:dyDescent="0.25">
      <c r="A106" s="93" t="s">
        <v>160</v>
      </c>
      <c r="B106" s="121" t="s">
        <v>161</v>
      </c>
      <c r="C106" s="122"/>
      <c r="D106" s="123"/>
      <c r="E106" s="124"/>
      <c r="F106" s="125"/>
      <c r="G106" s="126"/>
    </row>
    <row r="107" spans="1:7" s="44" customFormat="1" ht="23.1" customHeight="1" x14ac:dyDescent="0.25">
      <c r="A107" s="93" t="s">
        <v>162</v>
      </c>
      <c r="B107" s="121" t="s">
        <v>163</v>
      </c>
      <c r="C107" s="127">
        <v>1</v>
      </c>
      <c r="D107" s="128" t="s">
        <v>18</v>
      </c>
      <c r="E107" s="129"/>
      <c r="F107" s="130">
        <f>+C107*E107</f>
        <v>0</v>
      </c>
      <c r="G107" s="131"/>
    </row>
    <row r="108" spans="1:7" s="44" customFormat="1" ht="23.1" customHeight="1" x14ac:dyDescent="0.25">
      <c r="A108" s="93" t="s">
        <v>164</v>
      </c>
      <c r="B108" s="121" t="s">
        <v>165</v>
      </c>
      <c r="C108" s="127"/>
      <c r="D108" s="128"/>
      <c r="E108" s="129"/>
      <c r="F108" s="130"/>
      <c r="G108" s="131"/>
    </row>
    <row r="109" spans="1:7" s="44" customFormat="1" ht="23.1" customHeight="1" x14ac:dyDescent="0.25">
      <c r="A109" s="79" t="s">
        <v>166</v>
      </c>
      <c r="B109" s="132" t="s">
        <v>167</v>
      </c>
      <c r="C109" s="127">
        <v>34.78</v>
      </c>
      <c r="D109" s="128" t="s">
        <v>24</v>
      </c>
      <c r="E109" s="129"/>
      <c r="F109" s="130">
        <f t="shared" ref="F109:F111" si="9">+C109*E109</f>
        <v>0</v>
      </c>
      <c r="G109" s="131"/>
    </row>
    <row r="110" spans="1:7" s="44" customFormat="1" ht="23.1" customHeight="1" x14ac:dyDescent="0.25">
      <c r="A110" s="79" t="s">
        <v>168</v>
      </c>
      <c r="B110" s="132" t="s">
        <v>169</v>
      </c>
      <c r="C110" s="127">
        <v>15.96</v>
      </c>
      <c r="D110" s="128" t="s">
        <v>24</v>
      </c>
      <c r="E110" s="129"/>
      <c r="F110" s="130">
        <f t="shared" si="9"/>
        <v>0</v>
      </c>
      <c r="G110" s="131"/>
    </row>
    <row r="111" spans="1:7" s="44" customFormat="1" ht="22.5" customHeight="1" x14ac:dyDescent="0.25">
      <c r="A111" s="79" t="s">
        <v>170</v>
      </c>
      <c r="B111" s="132" t="s">
        <v>171</v>
      </c>
      <c r="C111" s="127">
        <v>23.52</v>
      </c>
      <c r="D111" s="128" t="s">
        <v>24</v>
      </c>
      <c r="E111" s="129"/>
      <c r="F111" s="130">
        <f t="shared" si="9"/>
        <v>0</v>
      </c>
      <c r="G111" s="131"/>
    </row>
    <row r="112" spans="1:7" s="44" customFormat="1" ht="30.75" customHeight="1" x14ac:dyDescent="0.25">
      <c r="A112" s="93" t="s">
        <v>172</v>
      </c>
      <c r="B112" s="121" t="s">
        <v>173</v>
      </c>
      <c r="C112" s="127"/>
      <c r="D112" s="128"/>
      <c r="E112" s="129"/>
      <c r="F112" s="130"/>
      <c r="G112" s="131"/>
    </row>
    <row r="113" spans="1:7" s="44" customFormat="1" ht="53.25" customHeight="1" x14ac:dyDescent="0.25">
      <c r="A113" s="79" t="s">
        <v>174</v>
      </c>
      <c r="B113" s="132" t="s">
        <v>175</v>
      </c>
      <c r="C113" s="127">
        <v>1.84</v>
      </c>
      <c r="D113" s="128" t="s">
        <v>24</v>
      </c>
      <c r="E113" s="129"/>
      <c r="F113" s="130">
        <f t="shared" ref="F113:F116" si="10">+C113*E113</f>
        <v>0</v>
      </c>
      <c r="G113" s="131"/>
    </row>
    <row r="114" spans="1:7" s="44" customFormat="1" ht="23.1" customHeight="1" x14ac:dyDescent="0.25">
      <c r="A114" s="79" t="s">
        <v>176</v>
      </c>
      <c r="B114" s="132" t="s">
        <v>177</v>
      </c>
      <c r="C114" s="127">
        <v>4.75</v>
      </c>
      <c r="D114" s="128" t="s">
        <v>24</v>
      </c>
      <c r="E114" s="129"/>
      <c r="F114" s="130">
        <f t="shared" si="10"/>
        <v>0</v>
      </c>
      <c r="G114" s="131"/>
    </row>
    <row r="115" spans="1:7" s="44" customFormat="1" ht="57.75" customHeight="1" x14ac:dyDescent="0.25">
      <c r="A115" s="79" t="s">
        <v>178</v>
      </c>
      <c r="B115" s="132" t="s">
        <v>179</v>
      </c>
      <c r="C115" s="127">
        <v>2.35</v>
      </c>
      <c r="D115" s="128" t="s">
        <v>24</v>
      </c>
      <c r="E115" s="129"/>
      <c r="F115" s="130">
        <f t="shared" si="10"/>
        <v>0</v>
      </c>
      <c r="G115" s="131"/>
    </row>
    <row r="116" spans="1:7" s="44" customFormat="1" ht="23.1" customHeight="1" x14ac:dyDescent="0.25">
      <c r="A116" s="79" t="s">
        <v>180</v>
      </c>
      <c r="B116" s="132" t="s">
        <v>181</v>
      </c>
      <c r="C116" s="127">
        <v>1.57</v>
      </c>
      <c r="D116" s="128" t="s">
        <v>24</v>
      </c>
      <c r="E116" s="129"/>
      <c r="F116" s="130">
        <f t="shared" si="10"/>
        <v>0</v>
      </c>
      <c r="G116" s="131"/>
    </row>
    <row r="117" spans="1:7" s="44" customFormat="1" ht="23.1" customHeight="1" x14ac:dyDescent="0.25">
      <c r="A117" s="93" t="s">
        <v>182</v>
      </c>
      <c r="B117" s="121" t="s">
        <v>183</v>
      </c>
      <c r="C117" s="127"/>
      <c r="D117" s="128"/>
      <c r="E117" s="129"/>
      <c r="F117" s="130"/>
      <c r="G117" s="131"/>
    </row>
    <row r="118" spans="1:7" s="44" customFormat="1" ht="23.1" customHeight="1" x14ac:dyDescent="0.25">
      <c r="A118" s="79" t="s">
        <v>184</v>
      </c>
      <c r="B118" s="132" t="s">
        <v>185</v>
      </c>
      <c r="C118" s="127">
        <v>7.84</v>
      </c>
      <c r="D118" s="128" t="s">
        <v>159</v>
      </c>
      <c r="E118" s="129"/>
      <c r="F118" s="130">
        <f>+C118*E118</f>
        <v>0</v>
      </c>
      <c r="G118" s="131"/>
    </row>
    <row r="119" spans="1:7" s="44" customFormat="1" ht="23.1" customHeight="1" x14ac:dyDescent="0.25">
      <c r="A119" s="93" t="s">
        <v>186</v>
      </c>
      <c r="B119" s="121" t="s">
        <v>187</v>
      </c>
      <c r="C119" s="127"/>
      <c r="D119" s="128"/>
      <c r="E119" s="129"/>
      <c r="F119" s="130"/>
      <c r="G119" s="131"/>
    </row>
    <row r="120" spans="1:7" s="44" customFormat="1" ht="23.1" customHeight="1" x14ac:dyDescent="0.25">
      <c r="A120" s="79" t="s">
        <v>188</v>
      </c>
      <c r="B120" s="132" t="s">
        <v>189</v>
      </c>
      <c r="C120" s="127">
        <v>1</v>
      </c>
      <c r="D120" s="128" t="s">
        <v>52</v>
      </c>
      <c r="E120" s="129"/>
      <c r="F120" s="130">
        <f t="shared" ref="F120:F127" si="11">+C120*E120</f>
        <v>0</v>
      </c>
      <c r="G120" s="131"/>
    </row>
    <row r="121" spans="1:7" s="44" customFormat="1" ht="23.1" customHeight="1" x14ac:dyDescent="0.25">
      <c r="A121" s="79" t="s">
        <v>190</v>
      </c>
      <c r="B121" s="132" t="s">
        <v>191</v>
      </c>
      <c r="C121" s="127">
        <v>1</v>
      </c>
      <c r="D121" s="128" t="s">
        <v>52</v>
      </c>
      <c r="E121" s="129"/>
      <c r="F121" s="130">
        <f t="shared" si="11"/>
        <v>0</v>
      </c>
      <c r="G121" s="131"/>
    </row>
    <row r="122" spans="1:7" s="44" customFormat="1" ht="23.1" customHeight="1" x14ac:dyDescent="0.25">
      <c r="A122" s="79" t="s">
        <v>192</v>
      </c>
      <c r="B122" s="132" t="s">
        <v>193</v>
      </c>
      <c r="C122" s="127">
        <v>0.39</v>
      </c>
      <c r="D122" s="128" t="s">
        <v>24</v>
      </c>
      <c r="E122" s="129"/>
      <c r="F122" s="130">
        <f t="shared" si="11"/>
        <v>0</v>
      </c>
      <c r="G122" s="131"/>
    </row>
    <row r="123" spans="1:7" s="44" customFormat="1" ht="23.1" customHeight="1" x14ac:dyDescent="0.25">
      <c r="A123" s="79" t="s">
        <v>194</v>
      </c>
      <c r="B123" s="132" t="s">
        <v>195</v>
      </c>
      <c r="C123" s="127">
        <v>2</v>
      </c>
      <c r="D123" s="128" t="s">
        <v>52</v>
      </c>
      <c r="E123" s="129"/>
      <c r="F123" s="130">
        <f t="shared" si="11"/>
        <v>0</v>
      </c>
      <c r="G123" s="131"/>
    </row>
    <row r="124" spans="1:7" s="44" customFormat="1" ht="23.1" customHeight="1" x14ac:dyDescent="0.25">
      <c r="A124" s="79" t="s">
        <v>196</v>
      </c>
      <c r="B124" s="132" t="s">
        <v>197</v>
      </c>
      <c r="C124" s="127">
        <v>2</v>
      </c>
      <c r="D124" s="128" t="s">
        <v>52</v>
      </c>
      <c r="E124" s="129"/>
      <c r="F124" s="130">
        <f t="shared" si="11"/>
        <v>0</v>
      </c>
      <c r="G124" s="131"/>
    </row>
    <row r="125" spans="1:7" s="44" customFormat="1" ht="23.1" customHeight="1" x14ac:dyDescent="0.25">
      <c r="A125" s="79" t="s">
        <v>198</v>
      </c>
      <c r="B125" s="132" t="s">
        <v>199</v>
      </c>
      <c r="C125" s="127">
        <v>1</v>
      </c>
      <c r="D125" s="128" t="s">
        <v>200</v>
      </c>
      <c r="E125" s="129"/>
      <c r="F125" s="130">
        <f t="shared" si="11"/>
        <v>0</v>
      </c>
      <c r="G125" s="131"/>
    </row>
    <row r="126" spans="1:7" s="44" customFormat="1" ht="23.1" customHeight="1" x14ac:dyDescent="0.25">
      <c r="A126" s="79" t="s">
        <v>201</v>
      </c>
      <c r="B126" s="132" t="s">
        <v>202</v>
      </c>
      <c r="C126" s="127">
        <v>1</v>
      </c>
      <c r="D126" s="128" t="s">
        <v>203</v>
      </c>
      <c r="E126" s="129"/>
      <c r="F126" s="130">
        <f t="shared" si="11"/>
        <v>0</v>
      </c>
      <c r="G126" s="131"/>
    </row>
    <row r="127" spans="1:7" s="44" customFormat="1" ht="23.1" customHeight="1" x14ac:dyDescent="0.25">
      <c r="A127" s="93" t="s">
        <v>204</v>
      </c>
      <c r="B127" s="121" t="s">
        <v>205</v>
      </c>
      <c r="C127" s="127">
        <v>1</v>
      </c>
      <c r="D127" s="128" t="s">
        <v>200</v>
      </c>
      <c r="E127" s="129"/>
      <c r="F127" s="130">
        <f t="shared" si="11"/>
        <v>0</v>
      </c>
      <c r="G127" s="133">
        <f>SUM(F107:F127)</f>
        <v>0</v>
      </c>
    </row>
    <row r="128" spans="1:7" s="44" customFormat="1" ht="14.25" customHeight="1" x14ac:dyDescent="0.25">
      <c r="A128" s="79"/>
      <c r="B128" s="91"/>
      <c r="C128" s="75"/>
      <c r="D128" s="84"/>
      <c r="E128" s="92"/>
      <c r="F128" s="83"/>
      <c r="G128" s="87"/>
    </row>
    <row r="129" spans="1:7" s="44" customFormat="1" ht="65.25" customHeight="1" x14ac:dyDescent="0.25">
      <c r="A129" s="93" t="s">
        <v>206</v>
      </c>
      <c r="B129" s="94" t="s">
        <v>207</v>
      </c>
      <c r="C129" s="75">
        <v>2</v>
      </c>
      <c r="D129" s="84" t="s">
        <v>52</v>
      </c>
      <c r="E129" s="92"/>
      <c r="F129" s="83">
        <f>C129*E129</f>
        <v>0</v>
      </c>
      <c r="G129" s="87">
        <f>SUM(F129)</f>
        <v>0</v>
      </c>
    </row>
    <row r="130" spans="1:7" s="44" customFormat="1" ht="22.5" customHeight="1" x14ac:dyDescent="0.25">
      <c r="A130" s="79"/>
      <c r="B130" s="91"/>
      <c r="C130" s="75"/>
      <c r="D130" s="84"/>
      <c r="E130" s="92"/>
      <c r="F130" s="83"/>
      <c r="G130" s="87"/>
    </row>
    <row r="131" spans="1:7" s="116" customFormat="1" ht="69.75" customHeight="1" x14ac:dyDescent="0.25">
      <c r="A131" s="113" t="s">
        <v>208</v>
      </c>
      <c r="B131" s="134" t="s">
        <v>209</v>
      </c>
      <c r="C131" s="75">
        <v>1</v>
      </c>
      <c r="D131" s="84" t="s">
        <v>18</v>
      </c>
      <c r="E131" s="92"/>
      <c r="F131" s="83">
        <f>IF(ISBLANK(C131),"",ROUND(C131*E131,2))</f>
        <v>0</v>
      </c>
      <c r="G131" s="87">
        <f>SUM(F131)</f>
        <v>0</v>
      </c>
    </row>
    <row r="132" spans="1:7" s="26" customFormat="1" ht="15.2" customHeight="1" thickBot="1" x14ac:dyDescent="0.3">
      <c r="A132" s="95"/>
      <c r="B132" s="135"/>
      <c r="C132" s="119"/>
      <c r="D132" s="120"/>
      <c r="E132" s="96"/>
      <c r="F132" s="97"/>
      <c r="G132" s="98"/>
    </row>
    <row r="133" spans="1:7" s="116" customFormat="1" ht="25.5" customHeight="1" thickTop="1" x14ac:dyDescent="0.25">
      <c r="A133" s="113" t="s">
        <v>160</v>
      </c>
      <c r="B133" s="117" t="s">
        <v>210</v>
      </c>
      <c r="C133" s="136"/>
      <c r="D133" s="136"/>
      <c r="E133" s="136"/>
      <c r="G133" s="87"/>
    </row>
    <row r="134" spans="1:7" s="116" customFormat="1" ht="43.5" customHeight="1" x14ac:dyDescent="0.25">
      <c r="A134" s="137" t="s">
        <v>162</v>
      </c>
      <c r="B134" s="138" t="s">
        <v>211</v>
      </c>
      <c r="C134" s="75">
        <v>200</v>
      </c>
      <c r="D134" s="84" t="s">
        <v>52</v>
      </c>
      <c r="E134" s="92"/>
      <c r="F134" s="83">
        <f>IF(ISBLANK(C134),"",ROUND(C134*E134,2))</f>
        <v>0</v>
      </c>
      <c r="G134" s="87"/>
    </row>
    <row r="135" spans="1:7" s="116" customFormat="1" ht="43.5" customHeight="1" x14ac:dyDescent="0.25">
      <c r="A135" s="137" t="s">
        <v>164</v>
      </c>
      <c r="B135" s="138" t="s">
        <v>212</v>
      </c>
      <c r="C135" s="75">
        <v>30</v>
      </c>
      <c r="D135" s="84" t="s">
        <v>52</v>
      </c>
      <c r="E135" s="92"/>
      <c r="F135" s="83">
        <f>IF(ISBLANK(C135),"",ROUND(C135*E135,2))</f>
        <v>0</v>
      </c>
      <c r="G135" s="87">
        <f>SUM(F134:F135)</f>
        <v>0</v>
      </c>
    </row>
    <row r="136" spans="1:7" s="35" customFormat="1" ht="11.85" customHeight="1" x14ac:dyDescent="0.25">
      <c r="A136" s="19"/>
      <c r="B136" s="43"/>
      <c r="C136" s="75"/>
      <c r="D136" s="29"/>
      <c r="E136" s="22"/>
      <c r="F136" s="23"/>
      <c r="G136" s="30"/>
    </row>
    <row r="137" spans="1:7" s="139" customFormat="1" ht="40.700000000000003" customHeight="1" x14ac:dyDescent="0.25">
      <c r="A137" s="113" t="s">
        <v>206</v>
      </c>
      <c r="B137" s="117" t="s">
        <v>213</v>
      </c>
      <c r="C137" s="75">
        <v>2</v>
      </c>
      <c r="D137" s="84" t="s">
        <v>52</v>
      </c>
      <c r="E137" s="90"/>
      <c r="F137" s="83">
        <f>SUM(C137*E137)</f>
        <v>0</v>
      </c>
      <c r="G137" s="87">
        <f>SUM(F137:F137)</f>
        <v>0</v>
      </c>
    </row>
    <row r="138" spans="1:7" s="35" customFormat="1" ht="14.45" customHeight="1" x14ac:dyDescent="0.25">
      <c r="A138" s="79"/>
      <c r="B138" s="91"/>
      <c r="C138" s="75"/>
      <c r="D138" s="84"/>
      <c r="E138" s="92"/>
      <c r="F138" s="83"/>
      <c r="G138" s="87"/>
    </row>
    <row r="139" spans="1:7" s="44" customFormat="1" ht="27.95" customHeight="1" x14ac:dyDescent="0.25">
      <c r="A139" s="93" t="s">
        <v>208</v>
      </c>
      <c r="B139" s="134" t="s">
        <v>214</v>
      </c>
      <c r="C139" s="75"/>
      <c r="D139" s="84"/>
      <c r="E139" s="92"/>
      <c r="F139" s="83"/>
      <c r="G139" s="87"/>
    </row>
    <row r="140" spans="1:7" s="44" customFormat="1" ht="25.9" customHeight="1" x14ac:dyDescent="0.25">
      <c r="A140" s="79" t="s">
        <v>215</v>
      </c>
      <c r="B140" s="45" t="s">
        <v>41</v>
      </c>
      <c r="C140" s="28">
        <v>2210.56</v>
      </c>
      <c r="D140" s="46" t="s">
        <v>15</v>
      </c>
      <c r="E140" s="92"/>
      <c r="F140" s="83">
        <f>IF(ISBLANK(C140),"",ROUND(C140*E140,2))</f>
        <v>0</v>
      </c>
      <c r="G140" s="87"/>
    </row>
    <row r="141" spans="1:7" s="44" customFormat="1" ht="25.9" customHeight="1" x14ac:dyDescent="0.25">
      <c r="A141" s="79" t="s">
        <v>216</v>
      </c>
      <c r="B141" s="45" t="s">
        <v>43</v>
      </c>
      <c r="C141" s="28">
        <v>40.72</v>
      </c>
      <c r="D141" s="46" t="s">
        <v>15</v>
      </c>
      <c r="E141" s="90"/>
      <c r="F141" s="83">
        <f>IF(ISBLANK(C141),"",ROUND(C141*E141,2))</f>
        <v>0</v>
      </c>
      <c r="G141" s="87"/>
    </row>
    <row r="142" spans="1:7" s="44" customFormat="1" ht="25.9" customHeight="1" x14ac:dyDescent="0.25">
      <c r="A142" s="79" t="s">
        <v>217</v>
      </c>
      <c r="B142" s="45" t="s">
        <v>45</v>
      </c>
      <c r="C142" s="28">
        <v>308.82</v>
      </c>
      <c r="D142" s="46" t="s">
        <v>15</v>
      </c>
      <c r="E142" s="92"/>
      <c r="F142" s="83">
        <f>IF(ISBLANK(C142),"",ROUND(C142*E142,2))</f>
        <v>0</v>
      </c>
      <c r="G142" s="87"/>
    </row>
    <row r="143" spans="1:7" s="44" customFormat="1" ht="25.9" customHeight="1" x14ac:dyDescent="0.25">
      <c r="A143" s="79" t="s">
        <v>218</v>
      </c>
      <c r="B143" s="45" t="s">
        <v>47</v>
      </c>
      <c r="C143" s="28">
        <v>1776.82</v>
      </c>
      <c r="D143" s="46" t="s">
        <v>15</v>
      </c>
      <c r="E143" s="92"/>
      <c r="F143" s="83">
        <f>IF(ISBLANK(C143),"",ROUND(C143*E143,2))</f>
        <v>0</v>
      </c>
      <c r="G143" s="87">
        <f>SUM(F140:F143)</f>
        <v>0</v>
      </c>
    </row>
    <row r="144" spans="1:7" s="44" customFormat="1" ht="12.75" customHeight="1" x14ac:dyDescent="0.25">
      <c r="A144" s="79"/>
      <c r="B144" s="91"/>
      <c r="C144" s="75"/>
      <c r="D144" s="84"/>
      <c r="E144" s="92"/>
      <c r="F144" s="83"/>
      <c r="G144" s="87"/>
    </row>
    <row r="145" spans="1:36" s="44" customFormat="1" ht="25.9" customHeight="1" x14ac:dyDescent="0.25">
      <c r="A145" s="76" t="s">
        <v>219</v>
      </c>
      <c r="B145" s="64" t="s">
        <v>220</v>
      </c>
      <c r="C145" s="75"/>
      <c r="D145" s="65"/>
      <c r="E145" s="77"/>
      <c r="F145" s="78"/>
      <c r="G145" s="68"/>
    </row>
    <row r="146" spans="1:36" s="44" customFormat="1" ht="25.9" customHeight="1" x14ac:dyDescent="0.25">
      <c r="A146" s="79" t="s">
        <v>221</v>
      </c>
      <c r="B146" s="45" t="s">
        <v>41</v>
      </c>
      <c r="C146" s="28">
        <v>2140.4899999999998</v>
      </c>
      <c r="D146" s="46" t="s">
        <v>15</v>
      </c>
      <c r="E146" s="81"/>
      <c r="F146" s="73">
        <f>IF(ISBLANK(C146),"",ROUND(C146*E146,2))</f>
        <v>0</v>
      </c>
      <c r="G146" s="74"/>
    </row>
    <row r="147" spans="1:36" s="44" customFormat="1" ht="25.9" customHeight="1" x14ac:dyDescent="0.25">
      <c r="A147" s="79" t="s">
        <v>222</v>
      </c>
      <c r="B147" s="45" t="s">
        <v>45</v>
      </c>
      <c r="C147" s="28">
        <v>702.37</v>
      </c>
      <c r="D147" s="46" t="s">
        <v>15</v>
      </c>
      <c r="E147" s="90"/>
      <c r="F147" s="83">
        <f>IF(ISBLANK(C147),"",ROUND(C147*E147,2))</f>
        <v>0</v>
      </c>
      <c r="G147" s="87"/>
    </row>
    <row r="148" spans="1:36" s="35" customFormat="1" ht="25.5" customHeight="1" x14ac:dyDescent="0.2">
      <c r="A148" s="79" t="s">
        <v>223</v>
      </c>
      <c r="B148" s="45" t="s">
        <v>47</v>
      </c>
      <c r="C148" s="28">
        <v>1254.73</v>
      </c>
      <c r="D148" s="46" t="s">
        <v>15</v>
      </c>
      <c r="E148" s="92"/>
      <c r="F148" s="83">
        <f>IF(ISBLANK(C148),"",ROUND(C148*E148,2))</f>
        <v>0</v>
      </c>
      <c r="G148" s="87">
        <f>SUM(F146:F148)</f>
        <v>0</v>
      </c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140"/>
      <c r="T148" s="140"/>
      <c r="U148" s="140"/>
      <c r="V148" s="140"/>
      <c r="W148" s="140"/>
      <c r="X148" s="140"/>
      <c r="Y148" s="140"/>
      <c r="Z148" s="140"/>
      <c r="AA148" s="140"/>
      <c r="AB148" s="140"/>
      <c r="AC148" s="140"/>
      <c r="AD148" s="140"/>
      <c r="AE148" s="140"/>
      <c r="AF148" s="140"/>
      <c r="AG148" s="140"/>
      <c r="AH148" s="140"/>
      <c r="AI148" s="140"/>
      <c r="AJ148" s="140"/>
    </row>
    <row r="149" spans="1:36" s="35" customFormat="1" ht="13.5" customHeight="1" x14ac:dyDescent="0.2">
      <c r="A149" s="79"/>
      <c r="B149" s="91"/>
      <c r="C149" s="75"/>
      <c r="D149" s="84"/>
      <c r="E149" s="92"/>
      <c r="F149" s="83"/>
      <c r="G149" s="87"/>
      <c r="H149" s="140"/>
      <c r="I149" s="140"/>
      <c r="J149" s="140"/>
      <c r="K149" s="140"/>
      <c r="L149" s="140"/>
      <c r="M149" s="140"/>
      <c r="N149" s="140"/>
      <c r="O149" s="140"/>
      <c r="P149" s="140"/>
      <c r="Q149" s="140"/>
      <c r="R149" s="140"/>
      <c r="S149" s="140"/>
      <c r="T149" s="140"/>
      <c r="U149" s="140"/>
      <c r="V149" s="140"/>
      <c r="W149" s="140"/>
      <c r="X149" s="140"/>
      <c r="Y149" s="140"/>
      <c r="Z149" s="140"/>
      <c r="AA149" s="140"/>
      <c r="AB149" s="140"/>
      <c r="AC149" s="140"/>
      <c r="AD149" s="140"/>
      <c r="AE149" s="140"/>
      <c r="AF149" s="140"/>
      <c r="AG149" s="140"/>
      <c r="AH149" s="140"/>
      <c r="AI149" s="140"/>
      <c r="AJ149" s="140"/>
    </row>
    <row r="150" spans="1:36" s="35" customFormat="1" ht="28.5" customHeight="1" x14ac:dyDescent="0.3">
      <c r="A150" s="93" t="s">
        <v>224</v>
      </c>
      <c r="B150" s="141" t="s">
        <v>225</v>
      </c>
      <c r="C150" s="142">
        <v>1646.25</v>
      </c>
      <c r="D150" s="29" t="s">
        <v>159</v>
      </c>
      <c r="E150" s="143"/>
      <c r="F150" s="144">
        <f>C150*E150</f>
        <v>0</v>
      </c>
      <c r="G150" s="145">
        <f>SUM(F150)</f>
        <v>0</v>
      </c>
      <c r="H150" s="140"/>
      <c r="I150" s="140"/>
      <c r="J150" s="140"/>
      <c r="K150" s="140"/>
      <c r="L150" s="140"/>
      <c r="M150" s="140"/>
      <c r="N150" s="140"/>
      <c r="O150" s="140"/>
      <c r="P150" s="140"/>
      <c r="Q150" s="140"/>
      <c r="R150" s="140"/>
      <c r="S150" s="140"/>
      <c r="T150" s="140"/>
      <c r="U150" s="140"/>
      <c r="V150" s="140"/>
      <c r="W150" s="140"/>
      <c r="X150" s="140"/>
      <c r="Y150" s="140"/>
      <c r="Z150" s="140"/>
      <c r="AA150" s="140"/>
      <c r="AB150" s="140"/>
      <c r="AC150" s="140"/>
      <c r="AD150" s="140"/>
      <c r="AE150" s="140"/>
      <c r="AF150" s="140"/>
      <c r="AG150" s="140"/>
      <c r="AH150" s="140"/>
      <c r="AI150" s="140"/>
      <c r="AJ150" s="140"/>
    </row>
    <row r="151" spans="1:36" s="35" customFormat="1" ht="13.5" customHeight="1" x14ac:dyDescent="0.2">
      <c r="A151" s="79"/>
      <c r="B151" s="91"/>
      <c r="C151" s="75"/>
      <c r="D151" s="84"/>
      <c r="E151" s="92"/>
      <c r="F151" s="83"/>
      <c r="G151" s="87"/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140"/>
      <c r="T151" s="140"/>
      <c r="U151" s="140"/>
      <c r="V151" s="140"/>
      <c r="W151" s="140"/>
      <c r="X151" s="140"/>
      <c r="Y151" s="140"/>
      <c r="Z151" s="140"/>
      <c r="AA151" s="140"/>
      <c r="AB151" s="140"/>
      <c r="AC151" s="140"/>
      <c r="AD151" s="140"/>
      <c r="AE151" s="140"/>
      <c r="AF151" s="140"/>
      <c r="AG151" s="140"/>
      <c r="AH151" s="140"/>
      <c r="AI151" s="140"/>
      <c r="AJ151" s="140"/>
    </row>
    <row r="152" spans="1:36" s="44" customFormat="1" ht="25.9" customHeight="1" x14ac:dyDescent="0.25">
      <c r="A152" s="113" t="s">
        <v>226</v>
      </c>
      <c r="B152" s="134" t="s">
        <v>227</v>
      </c>
      <c r="C152" s="75"/>
      <c r="D152" s="84"/>
      <c r="E152" s="92"/>
      <c r="F152" s="83"/>
      <c r="G152" s="87"/>
    </row>
    <row r="153" spans="1:36" s="44" customFormat="1" ht="36.75" customHeight="1" x14ac:dyDescent="0.25">
      <c r="A153" s="79" t="s">
        <v>228</v>
      </c>
      <c r="B153" s="91" t="s">
        <v>229</v>
      </c>
      <c r="C153" s="75">
        <v>6</v>
      </c>
      <c r="D153" s="84" t="s">
        <v>52</v>
      </c>
      <c r="E153" s="92"/>
      <c r="F153" s="83">
        <f>+C153*E153</f>
        <v>0</v>
      </c>
      <c r="G153" s="87"/>
    </row>
    <row r="154" spans="1:36" s="44" customFormat="1" ht="35.85" customHeight="1" x14ac:dyDescent="0.25">
      <c r="A154" s="79" t="s">
        <v>230</v>
      </c>
      <c r="B154" s="91" t="s">
        <v>231</v>
      </c>
      <c r="C154" s="75">
        <v>2</v>
      </c>
      <c r="D154" s="84" t="s">
        <v>52</v>
      </c>
      <c r="E154" s="92"/>
      <c r="F154" s="83">
        <f>+C154*E154</f>
        <v>0</v>
      </c>
      <c r="G154" s="87"/>
    </row>
    <row r="155" spans="1:36" s="44" customFormat="1" ht="25.9" customHeight="1" x14ac:dyDescent="0.25">
      <c r="A155" s="48" t="s">
        <v>232</v>
      </c>
      <c r="B155" s="43" t="s">
        <v>233</v>
      </c>
      <c r="C155" s="75">
        <v>4</v>
      </c>
      <c r="D155" s="29" t="s">
        <v>52</v>
      </c>
      <c r="E155" s="22"/>
      <c r="F155" s="23">
        <f>+C155*E155</f>
        <v>0</v>
      </c>
      <c r="G155" s="30"/>
    </row>
    <row r="156" spans="1:36" s="44" customFormat="1" ht="27.95" customHeight="1" x14ac:dyDescent="0.25">
      <c r="A156" s="79" t="s">
        <v>234</v>
      </c>
      <c r="B156" s="89" t="s">
        <v>235</v>
      </c>
      <c r="C156" s="75">
        <v>5</v>
      </c>
      <c r="D156" s="84" t="s">
        <v>52</v>
      </c>
      <c r="E156" s="90"/>
      <c r="F156" s="83">
        <f>+C156*E156</f>
        <v>0</v>
      </c>
      <c r="G156" s="87"/>
    </row>
    <row r="157" spans="1:36" s="44" customFormat="1" ht="54.75" customHeight="1" x14ac:dyDescent="0.25">
      <c r="A157" s="79" t="s">
        <v>236</v>
      </c>
      <c r="B157" s="91" t="s">
        <v>237</v>
      </c>
      <c r="C157" s="75">
        <v>5</v>
      </c>
      <c r="D157" s="84" t="s">
        <v>238</v>
      </c>
      <c r="E157" s="92"/>
      <c r="F157" s="83">
        <f>+C157*E157</f>
        <v>0</v>
      </c>
      <c r="G157" s="87">
        <f>+SUM(F153:F157)</f>
        <v>0</v>
      </c>
    </row>
    <row r="158" spans="1:36" s="147" customFormat="1" ht="9.9499999999999993" customHeight="1" x14ac:dyDescent="0.2">
      <c r="A158" s="79"/>
      <c r="B158" s="91"/>
      <c r="C158" s="75"/>
      <c r="D158" s="84"/>
      <c r="E158" s="92"/>
      <c r="F158" s="83"/>
      <c r="G158" s="87"/>
      <c r="H158" s="146"/>
    </row>
    <row r="159" spans="1:36" s="155" customFormat="1" ht="26.25" customHeight="1" x14ac:dyDescent="0.2">
      <c r="A159" s="148"/>
      <c r="B159" s="149" t="s">
        <v>239</v>
      </c>
      <c r="C159" s="150"/>
      <c r="D159" s="151"/>
      <c r="E159" s="152"/>
      <c r="F159" s="153"/>
      <c r="G159" s="154">
        <f>SUM(G12:G157)</f>
        <v>0</v>
      </c>
      <c r="H159" s="146"/>
    </row>
    <row r="160" spans="1:36" s="155" customFormat="1" ht="26.25" customHeight="1" x14ac:dyDescent="0.2">
      <c r="A160" s="148"/>
      <c r="B160" s="156" t="s">
        <v>239</v>
      </c>
      <c r="C160" s="150"/>
      <c r="D160" s="151"/>
      <c r="E160" s="157"/>
      <c r="F160" s="153"/>
      <c r="G160" s="154">
        <f>SUM(G12:G158)</f>
        <v>0</v>
      </c>
      <c r="H160" s="146"/>
    </row>
    <row r="161" spans="1:7" s="155" customFormat="1" ht="13.5" customHeight="1" x14ac:dyDescent="0.25">
      <c r="A161" s="79"/>
      <c r="B161" s="91"/>
      <c r="C161" s="75"/>
      <c r="D161" s="84"/>
      <c r="E161" s="92"/>
      <c r="F161" s="83"/>
      <c r="G161" s="87"/>
    </row>
    <row r="162" spans="1:7" s="159" customFormat="1" ht="26.25" customHeight="1" x14ac:dyDescent="0.2">
      <c r="A162" s="79"/>
      <c r="B162" s="91" t="s">
        <v>240</v>
      </c>
      <c r="C162" s="75"/>
      <c r="D162" s="158">
        <v>0.1</v>
      </c>
      <c r="E162" s="92"/>
      <c r="F162" s="83">
        <f>SUM(D162*G159)</f>
        <v>0</v>
      </c>
      <c r="G162" s="87"/>
    </row>
    <row r="163" spans="1:7" s="159" customFormat="1" ht="21.75" customHeight="1" x14ac:dyDescent="0.2">
      <c r="A163" s="76"/>
      <c r="B163" s="64" t="s">
        <v>241</v>
      </c>
      <c r="C163" s="75"/>
      <c r="D163" s="160">
        <v>2.5000000000000001E-2</v>
      </c>
      <c r="E163" s="77"/>
      <c r="F163" s="78">
        <f>SUM(D163*G159)</f>
        <v>0</v>
      </c>
      <c r="G163" s="68"/>
    </row>
    <row r="164" spans="1:7" s="159" customFormat="1" ht="27" customHeight="1" x14ac:dyDescent="0.2">
      <c r="A164" s="79"/>
      <c r="B164" s="80" t="s">
        <v>242</v>
      </c>
      <c r="C164" s="75"/>
      <c r="D164" s="161">
        <v>5.3499999999999999E-2</v>
      </c>
      <c r="E164" s="81"/>
      <c r="F164" s="73">
        <f>SUM(D164*G159)</f>
        <v>0</v>
      </c>
      <c r="G164" s="74"/>
    </row>
    <row r="165" spans="1:7" s="159" customFormat="1" ht="23.25" customHeight="1" x14ac:dyDescent="0.2">
      <c r="A165" s="76"/>
      <c r="B165" s="82" t="s">
        <v>243</v>
      </c>
      <c r="C165" s="83"/>
      <c r="D165" s="160">
        <v>0.02</v>
      </c>
      <c r="E165" s="85"/>
      <c r="F165" s="86">
        <f>SUM(D165*G159)</f>
        <v>0</v>
      </c>
      <c r="G165" s="87"/>
    </row>
    <row r="166" spans="1:7" s="159" customFormat="1" ht="21.75" customHeight="1" x14ac:dyDescent="0.2">
      <c r="A166" s="79"/>
      <c r="B166" s="89" t="s">
        <v>244</v>
      </c>
      <c r="C166" s="75"/>
      <c r="D166" s="158">
        <v>0.01</v>
      </c>
      <c r="E166" s="90"/>
      <c r="F166" s="83">
        <f>SUM(D166*G159)</f>
        <v>0</v>
      </c>
      <c r="G166" s="87"/>
    </row>
    <row r="167" spans="1:7" s="159" customFormat="1" ht="24.75" customHeight="1" x14ac:dyDescent="0.2">
      <c r="A167" s="79"/>
      <c r="B167" s="91" t="s">
        <v>245</v>
      </c>
      <c r="C167" s="75"/>
      <c r="D167" s="158">
        <v>0.05</v>
      </c>
      <c r="E167" s="92"/>
      <c r="F167" s="83">
        <f>SUM(D167*G159)</f>
        <v>0</v>
      </c>
      <c r="G167" s="87" t="s">
        <v>246</v>
      </c>
    </row>
    <row r="168" spans="1:7" s="159" customFormat="1" ht="11.25" customHeight="1" thickBot="1" x14ac:dyDescent="0.25">
      <c r="A168" s="162"/>
      <c r="B168" s="163"/>
      <c r="C168" s="164"/>
      <c r="D168" s="158"/>
      <c r="E168" s="163"/>
      <c r="F168" s="165"/>
      <c r="G168" s="166"/>
    </row>
    <row r="169" spans="1:7" s="159" customFormat="1" ht="27" customHeight="1" thickTop="1" thickBot="1" x14ac:dyDescent="0.25">
      <c r="A169" s="167"/>
      <c r="B169" s="168" t="s">
        <v>247</v>
      </c>
      <c r="C169" s="169"/>
      <c r="D169" s="170"/>
      <c r="E169" s="170"/>
      <c r="F169" s="170"/>
      <c r="G169" s="171">
        <f>SUM(F162:F167)</f>
        <v>0</v>
      </c>
    </row>
    <row r="170" spans="1:7" s="159" customFormat="1" ht="28.9" customHeight="1" thickTop="1" thickBot="1" x14ac:dyDescent="0.25">
      <c r="A170" s="167"/>
      <c r="B170" s="168" t="s">
        <v>248</v>
      </c>
      <c r="C170" s="169"/>
      <c r="D170" s="170"/>
      <c r="E170" s="170"/>
      <c r="F170" s="170"/>
      <c r="G170" s="171">
        <f>SUM(G169+G159)</f>
        <v>0</v>
      </c>
    </row>
    <row r="171" spans="1:7" s="159" customFormat="1" ht="15" customHeight="1" thickTop="1" x14ac:dyDescent="0.2">
      <c r="A171" s="172"/>
      <c r="B171" s="173"/>
      <c r="C171" s="174"/>
      <c r="D171" s="175"/>
      <c r="E171" s="175"/>
      <c r="F171" s="175"/>
      <c r="G171" s="176"/>
    </row>
    <row r="172" spans="1:7" s="159" customFormat="1" ht="15" customHeight="1" x14ac:dyDescent="0.2">
      <c r="A172" s="172"/>
      <c r="B172" s="173"/>
      <c r="C172" s="174"/>
      <c r="D172" s="175"/>
      <c r="E172" s="175"/>
      <c r="F172" s="175"/>
      <c r="G172" s="176"/>
    </row>
    <row r="173" spans="1:7" s="159" customFormat="1" ht="42" customHeight="1" x14ac:dyDescent="0.2">
      <c r="A173" s="172"/>
      <c r="B173" s="177" t="s">
        <v>249</v>
      </c>
      <c r="C173" s="178"/>
      <c r="D173" s="158">
        <v>0.03</v>
      </c>
      <c r="E173" s="163"/>
      <c r="F173" s="175"/>
      <c r="G173" s="176">
        <f>+D173*G169</f>
        <v>0</v>
      </c>
    </row>
    <row r="174" spans="1:7" s="159" customFormat="1" ht="25.35" customHeight="1" x14ac:dyDescent="0.2">
      <c r="A174" s="179"/>
      <c r="B174" s="180" t="s">
        <v>250</v>
      </c>
      <c r="C174" s="181"/>
      <c r="D174" s="182">
        <v>0.06</v>
      </c>
      <c r="E174" s="180"/>
      <c r="F174" s="180"/>
      <c r="G174" s="183">
        <f>SUM(D174*G159)</f>
        <v>0</v>
      </c>
    </row>
    <row r="175" spans="1:7" s="159" customFormat="1" ht="23.65" customHeight="1" x14ac:dyDescent="0.2">
      <c r="A175" s="179"/>
      <c r="B175" s="184" t="s">
        <v>251</v>
      </c>
      <c r="C175" s="181"/>
      <c r="D175" s="182">
        <v>0.05</v>
      </c>
      <c r="E175" s="180"/>
      <c r="F175" s="180"/>
      <c r="G175" s="183">
        <f>D175*G160</f>
        <v>0</v>
      </c>
    </row>
    <row r="176" spans="1:7" s="159" customFormat="1" ht="22.9" customHeight="1" x14ac:dyDescent="0.2">
      <c r="A176" s="179"/>
      <c r="B176" s="184" t="s">
        <v>252</v>
      </c>
      <c r="C176" s="181"/>
      <c r="D176" s="182">
        <v>0.18</v>
      </c>
      <c r="E176" s="185"/>
      <c r="F176" s="186"/>
      <c r="G176" s="183">
        <f>+D176*F162</f>
        <v>0</v>
      </c>
    </row>
    <row r="177" spans="1:1020" s="13" customFormat="1" ht="21.2" customHeight="1" x14ac:dyDescent="0.2">
      <c r="A177" s="187"/>
      <c r="B177" s="180" t="s">
        <v>253</v>
      </c>
      <c r="C177" s="181"/>
      <c r="D177" s="188">
        <v>1E-3</v>
      </c>
      <c r="E177" s="185"/>
      <c r="F177" s="186"/>
      <c r="G177" s="189">
        <f>G159*D177</f>
        <v>0</v>
      </c>
      <c r="AMB177" s="14"/>
      <c r="AMC177" s="14"/>
      <c r="AMD177" s="14"/>
      <c r="AME177" s="14"/>
      <c r="AMF177" s="14"/>
    </row>
    <row r="178" spans="1:1020" s="197" customFormat="1" ht="38.25" customHeight="1" x14ac:dyDescent="0.25">
      <c r="A178" s="179"/>
      <c r="B178" s="190" t="s">
        <v>254</v>
      </c>
      <c r="C178" s="191"/>
      <c r="D178" s="192">
        <v>1</v>
      </c>
      <c r="E178" s="193" t="s">
        <v>18</v>
      </c>
      <c r="F178" s="194"/>
      <c r="G178" s="195">
        <f>SUM(D178*F178)</f>
        <v>0</v>
      </c>
      <c r="H178" s="196"/>
      <c r="I178" s="196"/>
      <c r="J178" s="196"/>
      <c r="K178" s="196"/>
      <c r="L178" s="196"/>
      <c r="M178" s="196"/>
      <c r="N178" s="196"/>
      <c r="O178" s="196"/>
      <c r="P178" s="196"/>
      <c r="Q178" s="196"/>
      <c r="R178" s="196"/>
      <c r="S178" s="196"/>
      <c r="T178" s="196"/>
      <c r="U178" s="196"/>
      <c r="V178" s="196"/>
      <c r="W178" s="196"/>
      <c r="X178" s="196"/>
      <c r="Y178" s="196"/>
      <c r="Z178" s="196"/>
      <c r="AA178" s="196"/>
      <c r="AB178" s="196"/>
      <c r="AC178" s="196"/>
      <c r="AD178" s="196"/>
      <c r="AE178" s="196"/>
      <c r="AF178" s="196"/>
      <c r="AG178" s="196"/>
    </row>
    <row r="179" spans="1:1020" s="197" customFormat="1" ht="38.25" customHeight="1" x14ac:dyDescent="0.25">
      <c r="A179" s="162"/>
      <c r="B179" s="198" t="s">
        <v>255</v>
      </c>
      <c r="C179" s="199"/>
      <c r="D179" s="200">
        <v>1</v>
      </c>
      <c r="E179" s="201" t="s">
        <v>18</v>
      </c>
      <c r="F179" s="202"/>
      <c r="G179" s="203">
        <f>D179*F179</f>
        <v>0</v>
      </c>
      <c r="H179" s="196"/>
      <c r="I179" s="196"/>
      <c r="J179" s="196"/>
      <c r="K179" s="196"/>
      <c r="L179" s="196"/>
      <c r="M179" s="196"/>
      <c r="N179" s="196"/>
      <c r="O179" s="196"/>
      <c r="P179" s="196"/>
      <c r="Q179" s="196"/>
      <c r="R179" s="196"/>
      <c r="S179" s="196"/>
      <c r="T179" s="196"/>
      <c r="U179" s="196"/>
      <c r="V179" s="196"/>
      <c r="W179" s="196"/>
      <c r="X179" s="196"/>
      <c r="Y179" s="196"/>
      <c r="Z179" s="196"/>
      <c r="AA179" s="196"/>
      <c r="AB179" s="196"/>
      <c r="AC179" s="196"/>
      <c r="AD179" s="196"/>
      <c r="AE179" s="196"/>
      <c r="AF179" s="196"/>
      <c r="AG179" s="196"/>
    </row>
    <row r="180" spans="1:1020" s="159" customFormat="1" ht="13.9" customHeight="1" thickBot="1" x14ac:dyDescent="0.25">
      <c r="A180" s="204"/>
      <c r="B180" s="205"/>
      <c r="C180" s="164"/>
      <c r="D180" s="158"/>
      <c r="E180" s="163"/>
      <c r="F180" s="165"/>
      <c r="G180" s="166"/>
    </row>
    <row r="181" spans="1:1020" s="207" customFormat="1" ht="27.95" customHeight="1" thickTop="1" thickBot="1" x14ac:dyDescent="0.25">
      <c r="A181" s="167"/>
      <c r="B181" s="168" t="s">
        <v>256</v>
      </c>
      <c r="C181" s="169"/>
      <c r="D181" s="206"/>
      <c r="E181" s="170"/>
      <c r="F181" s="170"/>
      <c r="G181" s="171">
        <f>SUM(G170:G179)</f>
        <v>0</v>
      </c>
    </row>
    <row r="182" spans="1:1020" s="207" customFormat="1" ht="27" customHeight="1" thickTop="1" thickBot="1" x14ac:dyDescent="0.25">
      <c r="A182" s="167"/>
      <c r="B182" s="168" t="s">
        <v>256</v>
      </c>
      <c r="C182" s="169"/>
      <c r="D182" s="206"/>
      <c r="E182" s="170"/>
      <c r="F182" s="170"/>
      <c r="G182" s="171">
        <f>G181</f>
        <v>0</v>
      </c>
    </row>
    <row r="183" spans="1:1020" s="207" customFormat="1" ht="27" customHeight="1" thickTop="1" x14ac:dyDescent="0.2">
      <c r="A183" s="208"/>
      <c r="B183" s="209"/>
      <c r="C183" s="210"/>
      <c r="D183" s="211"/>
      <c r="E183" s="208"/>
      <c r="F183" s="208"/>
      <c r="G183" s="212"/>
    </row>
    <row r="184" spans="1:1020" s="207" customFormat="1" ht="27" customHeight="1" x14ac:dyDescent="0.2">
      <c r="A184" s="208"/>
      <c r="B184" s="209"/>
      <c r="C184" s="210"/>
      <c r="D184" s="211"/>
      <c r="E184" s="208"/>
      <c r="F184" s="208"/>
      <c r="G184" s="212"/>
    </row>
    <row r="185" spans="1:1020" s="13" customFormat="1" ht="15.75" x14ac:dyDescent="0.25">
      <c r="E185" s="213"/>
      <c r="H185" s="214"/>
      <c r="AMB185" s="14"/>
      <c r="AMC185" s="14"/>
      <c r="AMD185" s="14"/>
      <c r="AME185" s="14"/>
      <c r="AMF185" s="14"/>
    </row>
    <row r="186" spans="1:1020" s="13" customFormat="1" ht="15.75" x14ac:dyDescent="0.25">
      <c r="E186" s="213"/>
      <c r="H186" s="214"/>
      <c r="AMB186" s="14"/>
      <c r="AMC186" s="14"/>
      <c r="AMD186" s="14"/>
      <c r="AME186" s="14"/>
      <c r="AMF186" s="14"/>
    </row>
    <row r="187" spans="1:1020" s="13" customFormat="1" ht="23.25" customHeight="1" x14ac:dyDescent="0.25">
      <c r="E187" s="213"/>
      <c r="H187" s="214"/>
      <c r="AMB187" s="14"/>
      <c r="AMC187" s="14"/>
      <c r="AMD187" s="14"/>
      <c r="AME187" s="14"/>
      <c r="AMF187" s="14"/>
    </row>
    <row r="188" spans="1:1020" s="13" customFormat="1" ht="15.75" x14ac:dyDescent="0.25">
      <c r="E188" s="213"/>
      <c r="H188" s="214"/>
      <c r="AMB188" s="14"/>
      <c r="AMC188" s="14"/>
      <c r="AMD188" s="14"/>
      <c r="AME188" s="14"/>
      <c r="AMF188" s="14"/>
    </row>
    <row r="189" spans="1:1020" s="13" customFormat="1" ht="15.75" x14ac:dyDescent="0.25">
      <c r="E189" s="213"/>
      <c r="H189" s="214"/>
      <c r="AMB189" s="14"/>
      <c r="AMC189" s="14"/>
      <c r="AMD189" s="14"/>
      <c r="AME189" s="14"/>
      <c r="AMF189" s="14"/>
    </row>
    <row r="190" spans="1:1020" s="13" customFormat="1" ht="16.5" thickBot="1" x14ac:dyDescent="0.3">
      <c r="E190" s="213"/>
      <c r="H190" s="214"/>
      <c r="AMB190" s="14"/>
      <c r="AMC190" s="14"/>
      <c r="AMD190" s="14"/>
      <c r="AME190" s="14"/>
      <c r="AMF190" s="14"/>
    </row>
    <row r="191" spans="1:1020" s="215" customFormat="1" ht="17.25" thickTop="1" thickBot="1" x14ac:dyDescent="0.3">
      <c r="A191" s="13"/>
      <c r="B191" s="13"/>
      <c r="C191" s="13"/>
      <c r="D191" s="13"/>
      <c r="E191" s="213"/>
      <c r="F191" s="13"/>
      <c r="G191" s="13"/>
      <c r="H191" s="214"/>
      <c r="I191" s="214"/>
      <c r="J191" s="214"/>
      <c r="K191" s="214"/>
      <c r="L191" s="214"/>
      <c r="M191" s="214"/>
      <c r="N191" s="214"/>
      <c r="O191" s="214"/>
      <c r="P191" s="214"/>
      <c r="Q191" s="214"/>
      <c r="R191" s="214"/>
      <c r="S191" s="214"/>
      <c r="T191" s="214"/>
      <c r="U191" s="214"/>
      <c r="V191" s="214"/>
      <c r="W191" s="214"/>
      <c r="X191" s="214"/>
      <c r="Y191" s="214"/>
      <c r="Z191" s="214"/>
      <c r="AA191" s="214"/>
      <c r="AB191" s="214"/>
      <c r="AC191" s="214"/>
      <c r="AD191" s="214"/>
      <c r="AE191" s="214"/>
      <c r="AF191" s="214"/>
      <c r="AG191" s="214"/>
      <c r="AH191" s="214"/>
      <c r="AI191" s="214"/>
      <c r="AJ191" s="214"/>
      <c r="AK191" s="214"/>
      <c r="AL191" s="214"/>
      <c r="AM191" s="214"/>
    </row>
    <row r="192" spans="1:1020" s="13" customFormat="1" ht="16.5" thickTop="1" x14ac:dyDescent="0.25">
      <c r="E192" s="213"/>
      <c r="H192" s="214"/>
      <c r="AMB192" s="14"/>
      <c r="AMC192" s="14"/>
      <c r="AMD192" s="14"/>
      <c r="AME192" s="14"/>
      <c r="AMF192" s="14"/>
    </row>
    <row r="193" spans="1:1020" s="13" customFormat="1" ht="15.75" x14ac:dyDescent="0.25">
      <c r="E193" s="213"/>
      <c r="H193" s="214"/>
      <c r="I193" s="214"/>
      <c r="J193" s="214"/>
      <c r="K193" s="214"/>
      <c r="L193" s="214"/>
      <c r="M193" s="214"/>
      <c r="N193" s="214"/>
      <c r="O193" s="214"/>
      <c r="P193" s="214"/>
      <c r="Q193" s="214"/>
      <c r="R193" s="214"/>
      <c r="S193" s="214"/>
      <c r="T193" s="214"/>
      <c r="U193" s="214"/>
      <c r="V193" s="214"/>
      <c r="W193" s="214"/>
      <c r="X193" s="214"/>
      <c r="Y193" s="214"/>
      <c r="Z193" s="214"/>
      <c r="AA193" s="214"/>
      <c r="AB193" s="214"/>
      <c r="AC193" s="214"/>
      <c r="AD193" s="214"/>
      <c r="AE193" s="214"/>
      <c r="AF193" s="214"/>
      <c r="AG193" s="214"/>
      <c r="AH193" s="214"/>
      <c r="AI193" s="214"/>
      <c r="AJ193" s="214"/>
      <c r="AK193" s="214"/>
      <c r="AL193" s="214"/>
      <c r="AM193" s="214"/>
      <c r="AN193" s="214"/>
      <c r="AO193" s="214"/>
      <c r="AP193" s="214"/>
      <c r="AQ193" s="214"/>
      <c r="AR193" s="214"/>
      <c r="AS193" s="214"/>
      <c r="AT193" s="214"/>
      <c r="AU193" s="214"/>
      <c r="AV193" s="214"/>
      <c r="AW193" s="214"/>
      <c r="AX193" s="214"/>
      <c r="AY193" s="214"/>
      <c r="AZ193" s="214"/>
      <c r="BA193" s="214"/>
      <c r="BB193" s="214"/>
      <c r="BC193" s="214"/>
      <c r="BD193" s="214"/>
      <c r="BE193" s="214"/>
      <c r="BF193" s="214"/>
      <c r="BG193" s="214"/>
      <c r="BH193" s="214"/>
      <c r="BI193" s="214"/>
      <c r="BJ193" s="214"/>
      <c r="BK193" s="214"/>
      <c r="BL193" s="214"/>
      <c r="BM193" s="214"/>
      <c r="BN193" s="214"/>
      <c r="BO193" s="214"/>
      <c r="BP193" s="214"/>
      <c r="BQ193" s="214"/>
      <c r="BR193" s="214"/>
      <c r="BS193" s="214"/>
      <c r="BT193" s="214"/>
      <c r="BU193" s="214"/>
      <c r="BV193" s="214"/>
      <c r="BW193" s="214"/>
      <c r="BX193" s="214"/>
      <c r="BY193" s="214"/>
      <c r="BZ193" s="214"/>
      <c r="CA193" s="214"/>
      <c r="CB193" s="214"/>
      <c r="CC193" s="214"/>
      <c r="CD193" s="214"/>
      <c r="CE193" s="214"/>
      <c r="CF193" s="214"/>
      <c r="CG193" s="214"/>
      <c r="CH193" s="214"/>
      <c r="CI193" s="214"/>
      <c r="AMB193" s="14"/>
      <c r="AMC193" s="14"/>
      <c r="AMD193" s="14"/>
      <c r="AME193" s="14"/>
      <c r="AMF193" s="14"/>
    </row>
    <row r="194" spans="1:1020" s="13" customFormat="1" ht="15.75" x14ac:dyDescent="0.25">
      <c r="E194" s="213"/>
      <c r="H194" s="214"/>
      <c r="I194" s="214"/>
      <c r="J194" s="214"/>
      <c r="K194" s="214"/>
      <c r="L194" s="214"/>
      <c r="M194" s="214"/>
      <c r="N194" s="214"/>
      <c r="O194" s="214"/>
      <c r="P194" s="214"/>
      <c r="Q194" s="214"/>
      <c r="R194" s="214"/>
      <c r="S194" s="214"/>
      <c r="T194" s="214"/>
      <c r="U194" s="214"/>
      <c r="V194" s="214"/>
      <c r="W194" s="214"/>
      <c r="X194" s="214"/>
      <c r="Y194" s="214"/>
      <c r="Z194" s="214"/>
      <c r="AA194" s="214"/>
      <c r="AB194" s="214"/>
      <c r="AC194" s="214"/>
      <c r="AD194" s="214"/>
      <c r="AE194" s="214"/>
      <c r="AF194" s="214"/>
      <c r="AG194" s="214"/>
      <c r="AH194" s="214"/>
      <c r="AI194" s="214"/>
      <c r="AJ194" s="214"/>
      <c r="AK194" s="214"/>
      <c r="AL194" s="214"/>
      <c r="AM194" s="214"/>
      <c r="AN194" s="214"/>
      <c r="AO194" s="214"/>
      <c r="AP194" s="214"/>
      <c r="AQ194" s="214"/>
      <c r="AR194" s="214"/>
      <c r="AS194" s="214"/>
      <c r="AT194" s="214"/>
      <c r="AU194" s="214"/>
      <c r="AV194" s="214"/>
      <c r="AW194" s="214"/>
      <c r="AX194" s="214"/>
      <c r="AY194" s="214"/>
      <c r="AZ194" s="214"/>
      <c r="BA194" s="214"/>
      <c r="BB194" s="214"/>
      <c r="BC194" s="214"/>
      <c r="BD194" s="214"/>
      <c r="BE194" s="214"/>
      <c r="BF194" s="214"/>
      <c r="BG194" s="214"/>
      <c r="BH194" s="214"/>
      <c r="BI194" s="214"/>
      <c r="BJ194" s="214"/>
      <c r="BK194" s="214"/>
      <c r="BL194" s="214"/>
      <c r="BM194" s="214"/>
      <c r="BN194" s="214"/>
      <c r="BO194" s="214"/>
      <c r="BP194" s="214"/>
      <c r="BQ194" s="214"/>
      <c r="BR194" s="214"/>
      <c r="BS194" s="214"/>
      <c r="BT194" s="214"/>
      <c r="BU194" s="214"/>
      <c r="BV194" s="214"/>
      <c r="BW194" s="214"/>
      <c r="BX194" s="214"/>
      <c r="BY194" s="214"/>
      <c r="BZ194" s="214"/>
      <c r="CA194" s="214"/>
      <c r="CB194" s="214"/>
      <c r="CC194" s="214"/>
      <c r="CD194" s="214"/>
      <c r="CE194" s="214"/>
      <c r="CF194" s="214"/>
      <c r="CG194" s="214"/>
      <c r="CH194" s="214"/>
      <c r="CI194" s="214"/>
      <c r="AMB194" s="14"/>
      <c r="AMC194" s="14"/>
      <c r="AMD194" s="14"/>
      <c r="AME194" s="14"/>
      <c r="AMF194" s="14"/>
    </row>
    <row r="195" spans="1:1020" s="13" customFormat="1" ht="15.75" x14ac:dyDescent="0.25">
      <c r="E195" s="213"/>
      <c r="H195" s="214"/>
      <c r="I195" s="214"/>
      <c r="J195" s="214"/>
      <c r="K195" s="214"/>
      <c r="L195" s="214"/>
      <c r="M195" s="214"/>
      <c r="N195" s="214"/>
      <c r="O195" s="214"/>
      <c r="P195" s="214"/>
      <c r="Q195" s="214"/>
      <c r="R195" s="214"/>
      <c r="S195" s="214"/>
      <c r="T195" s="214"/>
      <c r="U195" s="214"/>
      <c r="V195" s="214"/>
      <c r="W195" s="214"/>
      <c r="X195" s="214"/>
      <c r="Y195" s="214"/>
      <c r="Z195" s="214"/>
      <c r="AA195" s="214"/>
      <c r="AB195" s="214"/>
      <c r="AC195" s="214"/>
      <c r="AD195" s="214"/>
      <c r="AE195" s="214"/>
      <c r="AF195" s="214"/>
      <c r="AG195" s="214"/>
      <c r="AH195" s="214"/>
      <c r="AI195" s="214"/>
      <c r="AJ195" s="214"/>
      <c r="AK195" s="214"/>
      <c r="AL195" s="214"/>
      <c r="AM195" s="214"/>
      <c r="AN195" s="214"/>
      <c r="AO195" s="214"/>
      <c r="AP195" s="214"/>
      <c r="AQ195" s="214"/>
      <c r="AR195" s="214"/>
      <c r="AS195" s="214"/>
      <c r="AT195" s="214"/>
      <c r="AU195" s="214"/>
      <c r="AV195" s="214"/>
      <c r="AW195" s="214"/>
      <c r="AX195" s="214"/>
      <c r="AY195" s="214"/>
      <c r="AZ195" s="214"/>
      <c r="BA195" s="214"/>
      <c r="BB195" s="214"/>
      <c r="BC195" s="214"/>
      <c r="BD195" s="214"/>
      <c r="BE195" s="214"/>
      <c r="BF195" s="214"/>
      <c r="BG195" s="214"/>
      <c r="BH195" s="214"/>
      <c r="BI195" s="214"/>
      <c r="BJ195" s="214"/>
      <c r="BK195" s="214"/>
      <c r="BL195" s="214"/>
      <c r="BM195" s="214"/>
      <c r="BN195" s="214"/>
      <c r="BO195" s="214"/>
      <c r="BP195" s="214"/>
      <c r="BQ195" s="214"/>
      <c r="BR195" s="214"/>
      <c r="BS195" s="214"/>
      <c r="BT195" s="214"/>
      <c r="BU195" s="214"/>
      <c r="BV195" s="214"/>
      <c r="BW195" s="214"/>
      <c r="BX195" s="214"/>
      <c r="BY195" s="214"/>
      <c r="BZ195" s="214"/>
      <c r="CA195" s="214"/>
      <c r="CB195" s="214"/>
      <c r="CC195" s="214"/>
      <c r="CD195" s="214"/>
      <c r="CE195" s="214"/>
      <c r="CF195" s="214"/>
      <c r="CG195" s="214"/>
      <c r="CH195" s="214"/>
      <c r="CI195" s="214"/>
      <c r="AMB195" s="14"/>
      <c r="AMC195" s="14"/>
      <c r="AMD195" s="14"/>
      <c r="AME195" s="14"/>
      <c r="AMF195" s="14"/>
    </row>
    <row r="196" spans="1:1020" s="13" customFormat="1" ht="15.75" x14ac:dyDescent="0.25">
      <c r="E196" s="213"/>
      <c r="H196" s="214"/>
      <c r="I196" s="214"/>
      <c r="J196" s="214"/>
      <c r="K196" s="214"/>
      <c r="L196" s="214"/>
      <c r="M196" s="214"/>
      <c r="N196" s="214"/>
      <c r="O196" s="214"/>
      <c r="P196" s="214"/>
      <c r="Q196" s="214"/>
      <c r="R196" s="214"/>
      <c r="S196" s="214"/>
      <c r="T196" s="214"/>
      <c r="U196" s="214"/>
      <c r="V196" s="214"/>
      <c r="W196" s="214"/>
      <c r="X196" s="214"/>
      <c r="Y196" s="214"/>
      <c r="Z196" s="214"/>
      <c r="AA196" s="214"/>
      <c r="AB196" s="214"/>
      <c r="AC196" s="214"/>
      <c r="AD196" s="214"/>
      <c r="AE196" s="214"/>
      <c r="AF196" s="214"/>
      <c r="AG196" s="214"/>
      <c r="AH196" s="214"/>
      <c r="AI196" s="214"/>
      <c r="AJ196" s="214"/>
      <c r="AK196" s="214"/>
      <c r="AL196" s="214"/>
      <c r="AM196" s="214"/>
      <c r="AN196" s="214"/>
      <c r="AO196" s="214"/>
      <c r="AP196" s="214"/>
      <c r="AQ196" s="214"/>
      <c r="AR196" s="214"/>
      <c r="AS196" s="214"/>
      <c r="AT196" s="214"/>
      <c r="AU196" s="214"/>
      <c r="AV196" s="214"/>
      <c r="AW196" s="214"/>
      <c r="AX196" s="214"/>
      <c r="AY196" s="214"/>
      <c r="AZ196" s="214"/>
      <c r="BA196" s="214"/>
      <c r="BB196" s="214"/>
      <c r="BC196" s="214"/>
      <c r="BD196" s="214"/>
      <c r="BE196" s="214"/>
      <c r="BF196" s="214"/>
      <c r="BG196" s="214"/>
      <c r="BH196" s="214"/>
      <c r="BI196" s="214"/>
      <c r="BJ196" s="214"/>
      <c r="BK196" s="214"/>
      <c r="BL196" s="214"/>
      <c r="BM196" s="214"/>
      <c r="BN196" s="214"/>
      <c r="BO196" s="214"/>
      <c r="BP196" s="214"/>
      <c r="BQ196" s="214"/>
      <c r="BR196" s="214"/>
      <c r="BS196" s="214"/>
      <c r="BT196" s="214"/>
      <c r="BU196" s="214"/>
      <c r="BV196" s="214"/>
      <c r="BW196" s="214"/>
      <c r="BX196" s="214"/>
      <c r="BY196" s="214"/>
      <c r="BZ196" s="214"/>
      <c r="CA196" s="214"/>
      <c r="CB196" s="214"/>
      <c r="CC196" s="214"/>
      <c r="CD196" s="214"/>
      <c r="CE196" s="214"/>
      <c r="CF196" s="214"/>
      <c r="CG196" s="214"/>
      <c r="CH196" s="214"/>
      <c r="CI196" s="214"/>
      <c r="AMB196" s="14"/>
      <c r="AMC196" s="14"/>
      <c r="AMD196" s="14"/>
      <c r="AME196" s="14"/>
      <c r="AMF196" s="14"/>
    </row>
    <row r="197" spans="1:1020" s="214" customFormat="1" ht="15.75" x14ac:dyDescent="0.25">
      <c r="A197" s="13"/>
      <c r="B197" s="13"/>
      <c r="C197" s="13"/>
      <c r="D197" s="13"/>
      <c r="E197" s="213"/>
      <c r="F197" s="13"/>
      <c r="G197" s="13"/>
    </row>
    <row r="198" spans="1:1020" s="13" customFormat="1" ht="15.75" x14ac:dyDescent="0.25">
      <c r="E198" s="213"/>
      <c r="H198" s="214"/>
      <c r="AMB198" s="14"/>
      <c r="AMC198" s="14"/>
      <c r="AMD198" s="14"/>
      <c r="AME198" s="14"/>
      <c r="AMF198" s="14"/>
    </row>
    <row r="199" spans="1:1020" s="13" customFormat="1" ht="15.75" x14ac:dyDescent="0.25">
      <c r="E199" s="213"/>
      <c r="H199" s="214"/>
      <c r="AMB199" s="14"/>
      <c r="AMC199" s="14"/>
      <c r="AMD199" s="14"/>
      <c r="AME199" s="14"/>
      <c r="AMF199" s="14"/>
    </row>
    <row r="200" spans="1:1020" s="13" customFormat="1" ht="15.75" x14ac:dyDescent="0.25">
      <c r="E200" s="213"/>
      <c r="H200" s="214"/>
      <c r="AMB200" s="14"/>
      <c r="AMC200" s="14"/>
      <c r="AMD200" s="14"/>
      <c r="AME200" s="14"/>
      <c r="AMF200" s="14"/>
    </row>
    <row r="201" spans="1:1020" s="13" customFormat="1" ht="15.75" x14ac:dyDescent="0.25">
      <c r="E201" s="213"/>
      <c r="H201" s="214"/>
      <c r="AMB201" s="14"/>
      <c r="AMC201" s="14"/>
      <c r="AMD201" s="14"/>
      <c r="AME201" s="14"/>
      <c r="AMF201" s="14"/>
    </row>
    <row r="202" spans="1:1020" s="13" customFormat="1" ht="15.75" x14ac:dyDescent="0.25">
      <c r="E202" s="213"/>
      <c r="H202" s="214"/>
      <c r="AMB202" s="14"/>
      <c r="AMC202" s="14"/>
      <c r="AMD202" s="14"/>
      <c r="AME202" s="14"/>
      <c r="AMF202" s="14"/>
    </row>
    <row r="203" spans="1:1020" s="13" customFormat="1" ht="15.75" x14ac:dyDescent="0.25">
      <c r="E203" s="213"/>
      <c r="H203" s="214"/>
      <c r="AMB203" s="14"/>
      <c r="AMC203" s="14"/>
      <c r="AMD203" s="14"/>
      <c r="AME203" s="14"/>
      <c r="AMF203" s="14"/>
    </row>
    <row r="204" spans="1:1020" s="13" customFormat="1" ht="15.75" x14ac:dyDescent="0.25">
      <c r="E204" s="213"/>
      <c r="H204" s="214"/>
      <c r="AMB204" s="14"/>
      <c r="AMC204" s="14"/>
      <c r="AMD204" s="14"/>
      <c r="AME204" s="14"/>
      <c r="AMF204" s="14"/>
    </row>
    <row r="205" spans="1:1020" s="214" customFormat="1" ht="15.75" x14ac:dyDescent="0.25">
      <c r="A205" s="13"/>
      <c r="B205" s="13"/>
      <c r="C205" s="13"/>
      <c r="D205" s="13"/>
      <c r="E205" s="213"/>
      <c r="F205" s="13"/>
      <c r="G205" s="13"/>
    </row>
    <row r="206" spans="1:1020" s="214" customFormat="1" ht="15.75" x14ac:dyDescent="0.25">
      <c r="A206" s="13"/>
      <c r="B206" s="13"/>
      <c r="C206" s="13"/>
      <c r="D206" s="13"/>
      <c r="E206" s="213"/>
      <c r="F206" s="13"/>
      <c r="G206" s="13"/>
    </row>
    <row r="207" spans="1:1020" s="13" customFormat="1" ht="15.75" x14ac:dyDescent="0.25">
      <c r="E207" s="213"/>
      <c r="H207" s="214"/>
      <c r="AMB207" s="14"/>
      <c r="AMC207" s="14"/>
      <c r="AMD207" s="14"/>
      <c r="AME207" s="14"/>
      <c r="AMF207" s="14"/>
    </row>
    <row r="208" spans="1:1020" s="13" customFormat="1" ht="16.5" thickBot="1" x14ac:dyDescent="0.3">
      <c r="E208" s="213"/>
      <c r="H208" s="214"/>
      <c r="AMB208" s="14"/>
      <c r="AMC208" s="14"/>
      <c r="AMD208" s="14"/>
      <c r="AME208" s="14"/>
      <c r="AMF208" s="14"/>
    </row>
    <row r="209" spans="1:1020" s="215" customFormat="1" ht="17.25" thickTop="1" thickBot="1" x14ac:dyDescent="0.3">
      <c r="A209" s="13"/>
      <c r="B209" s="13"/>
      <c r="C209" s="13"/>
      <c r="D209" s="13"/>
      <c r="E209" s="213"/>
      <c r="F209" s="13"/>
      <c r="G209" s="13"/>
      <c r="H209" s="214"/>
      <c r="I209" s="214"/>
      <c r="J209" s="214"/>
      <c r="K209" s="214"/>
      <c r="L209" s="214"/>
      <c r="M209" s="214"/>
      <c r="N209" s="214"/>
      <c r="O209" s="214"/>
      <c r="P209" s="214"/>
      <c r="Q209" s="214"/>
      <c r="R209" s="214"/>
      <c r="S209" s="214"/>
      <c r="T209" s="214"/>
      <c r="U209" s="214"/>
      <c r="V209" s="214"/>
    </row>
    <row r="210" spans="1:1020" s="13" customFormat="1" ht="16.5" thickTop="1" x14ac:dyDescent="0.25">
      <c r="E210" s="213"/>
      <c r="H210" s="214"/>
      <c r="AMB210" s="14"/>
      <c r="AMC210" s="14"/>
      <c r="AMD210" s="14"/>
      <c r="AME210" s="14"/>
      <c r="AMF210" s="14"/>
    </row>
    <row r="211" spans="1:1020" s="13" customFormat="1" ht="15.75" x14ac:dyDescent="0.25">
      <c r="E211" s="213"/>
      <c r="H211" s="214"/>
      <c r="AMB211" s="14"/>
      <c r="AMC211" s="14"/>
      <c r="AMD211" s="14"/>
      <c r="AME211" s="14"/>
      <c r="AMF211" s="14"/>
    </row>
    <row r="212" spans="1:1020" s="13" customFormat="1" ht="15.75" x14ac:dyDescent="0.25">
      <c r="E212" s="213"/>
      <c r="H212" s="214"/>
      <c r="AMB212" s="14"/>
      <c r="AMC212" s="14"/>
      <c r="AMD212" s="14"/>
      <c r="AME212" s="14"/>
      <c r="AMF212" s="14"/>
    </row>
    <row r="213" spans="1:1020" s="13" customFormat="1" ht="15.75" x14ac:dyDescent="0.25">
      <c r="E213" s="213"/>
      <c r="H213" s="214"/>
      <c r="AMB213" s="14"/>
      <c r="AMC213" s="14"/>
      <c r="AMD213" s="14"/>
      <c r="AME213" s="14"/>
      <c r="AMF213" s="14"/>
    </row>
    <row r="214" spans="1:1020" s="13" customFormat="1" ht="15.75" x14ac:dyDescent="0.25">
      <c r="E214" s="213"/>
      <c r="H214" s="214"/>
      <c r="AMB214" s="14"/>
      <c r="AMC214" s="14"/>
      <c r="AMD214" s="14"/>
      <c r="AME214" s="14"/>
      <c r="AMF214" s="14"/>
    </row>
    <row r="215" spans="1:1020" s="13" customFormat="1" ht="15.75" x14ac:dyDescent="0.25">
      <c r="E215" s="213"/>
      <c r="H215" s="214"/>
      <c r="AMB215" s="14"/>
      <c r="AMC215" s="14"/>
      <c r="AMD215" s="14"/>
      <c r="AME215" s="14"/>
      <c r="AMF215" s="14"/>
    </row>
    <row r="216" spans="1:1020" s="13" customFormat="1" ht="15.75" x14ac:dyDescent="0.25">
      <c r="E216" s="213"/>
      <c r="H216" s="214"/>
      <c r="AMB216" s="14"/>
      <c r="AMC216" s="14"/>
      <c r="AMD216" s="14"/>
      <c r="AME216" s="14"/>
      <c r="AMF216" s="14"/>
    </row>
    <row r="217" spans="1:1020" s="13" customFormat="1" ht="15.75" x14ac:dyDescent="0.25">
      <c r="E217" s="213"/>
      <c r="H217" s="214"/>
      <c r="AMB217" s="14"/>
      <c r="AMC217" s="14"/>
      <c r="AMD217" s="14"/>
      <c r="AME217" s="14"/>
      <c r="AMF217" s="14"/>
    </row>
    <row r="218" spans="1:1020" s="13" customFormat="1" ht="15.75" x14ac:dyDescent="0.25">
      <c r="E218" s="213"/>
      <c r="H218" s="214"/>
      <c r="AMB218" s="14"/>
      <c r="AMC218" s="14"/>
      <c r="AMD218" s="14"/>
      <c r="AME218" s="14"/>
      <c r="AMF218" s="14"/>
    </row>
    <row r="219" spans="1:1020" s="13" customFormat="1" ht="15.75" x14ac:dyDescent="0.25">
      <c r="E219" s="213"/>
      <c r="H219" s="214"/>
      <c r="AMB219" s="14"/>
      <c r="AMC219" s="14"/>
      <c r="AMD219" s="14"/>
      <c r="AME219" s="14"/>
      <c r="AMF219" s="14"/>
    </row>
    <row r="220" spans="1:1020" s="13" customFormat="1" ht="15.75" x14ac:dyDescent="0.25">
      <c r="E220" s="213"/>
      <c r="H220" s="214"/>
      <c r="AMB220" s="14"/>
      <c r="AMC220" s="14"/>
      <c r="AMD220" s="14"/>
      <c r="AME220" s="14"/>
      <c r="AMF220" s="14"/>
    </row>
    <row r="221" spans="1:1020" s="13" customFormat="1" ht="15.75" x14ac:dyDescent="0.25">
      <c r="E221" s="213"/>
      <c r="H221" s="214"/>
      <c r="AMB221" s="14"/>
      <c r="AMC221" s="14"/>
      <c r="AMD221" s="14"/>
      <c r="AME221" s="14"/>
      <c r="AMF221" s="14"/>
    </row>
  </sheetData>
  <mergeCells count="6">
    <mergeCell ref="B7:G7"/>
    <mergeCell ref="A1:G1"/>
    <mergeCell ref="A2:G2"/>
    <mergeCell ref="A3:G3"/>
    <mergeCell ref="B4:G4"/>
    <mergeCell ref="A6:G6"/>
  </mergeCells>
  <printOptions horizontalCentered="1"/>
  <pageMargins left="0.11811023622047245" right="0.19685039370078741" top="0.39370078740157483" bottom="1.5354330708661419" header="0.23622047244094491" footer="1.1811023622047245"/>
  <pageSetup scale="64" firstPageNumber="0" orientation="portrait" r:id="rId1"/>
  <headerFooter>
    <oddHeader>&amp;RFECHA DE IMPRESION:&amp;D</oddHeader>
    <oddFooter>&amp;RPAGINAS:&amp;P/&amp;N</oddFooter>
  </headerFooter>
  <rowBreaks count="5" manualBreakCount="5">
    <brk id="43" max="6" man="1"/>
    <brk id="76" max="6" man="1"/>
    <brk id="104" max="6" man="1"/>
    <brk id="159" max="16383" man="1"/>
    <brk id="18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PRESUPUESTO</vt:lpstr>
      <vt:lpstr>PRESUPUESTO!Print_Area</vt:lpstr>
      <vt:lpstr>PRESUPUESTO!Print_Titles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Marcelle Rios Diaz</dc:creator>
  <cp:lastModifiedBy>Marcelle Rios Diaz</cp:lastModifiedBy>
  <dcterms:created xsi:type="dcterms:W3CDTF">2022-02-09T16:48:18Z</dcterms:created>
  <dcterms:modified xsi:type="dcterms:W3CDTF">2022-02-09T16:50:09Z</dcterms:modified>
</cp:coreProperties>
</file>