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45" windowWidth="15480" windowHeight="7230"/>
  </bookViews>
  <sheets>
    <sheet name="resumen trimestral 2011 sigef" sheetId="1" r:id="rId1"/>
  </sheets>
  <externalReferences>
    <externalReference r:id="rId2"/>
  </externalReferences>
  <definedNames>
    <definedName name="_xlnm.Print_Area" localSheetId="0">'resumen trimestral 2011 sigef'!$A$1:$X$183</definedName>
    <definedName name="_xlnm.Print_Titles" localSheetId="0">'resumen trimestral 2011 sigef'!$1:$14</definedName>
  </definedNames>
  <calcPr calcId="125725"/>
</workbook>
</file>

<file path=xl/calcChain.xml><?xml version="1.0" encoding="utf-8"?>
<calcChain xmlns="http://schemas.openxmlformats.org/spreadsheetml/2006/main">
  <c r="V177" i="1"/>
  <c r="P177"/>
  <c r="J177"/>
  <c r="D177"/>
  <c r="B176"/>
  <c r="B175"/>
  <c r="V172"/>
  <c r="P172"/>
  <c r="J172"/>
  <c r="D172"/>
  <c r="B171"/>
  <c r="B170"/>
  <c r="V167"/>
  <c r="W167" s="1"/>
  <c r="P167"/>
  <c r="J167"/>
  <c r="D167"/>
  <c r="E166" s="1"/>
  <c r="B166"/>
  <c r="D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5"/>
  <c r="V142"/>
  <c r="P142"/>
  <c r="J142"/>
  <c r="D142"/>
  <c r="B141"/>
  <c r="B140"/>
  <c r="B139"/>
  <c r="B138"/>
  <c r="V135"/>
  <c r="W136" s="1"/>
  <c r="P135"/>
  <c r="J135"/>
  <c r="D135"/>
  <c r="B134"/>
  <c r="B133"/>
  <c r="B132"/>
  <c r="B131"/>
  <c r="B130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V97"/>
  <c r="P97"/>
  <c r="J97"/>
  <c r="D97"/>
  <c r="B96"/>
  <c r="B95"/>
  <c r="B94"/>
  <c r="B93"/>
  <c r="B91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6"/>
  <c r="B64"/>
  <c r="B63"/>
  <c r="V60"/>
  <c r="P60"/>
  <c r="J60"/>
  <c r="D60"/>
  <c r="B59"/>
  <c r="B58"/>
  <c r="B57"/>
  <c r="B56"/>
  <c r="B55"/>
  <c r="B54"/>
  <c r="B53"/>
  <c r="B52"/>
  <c r="B51"/>
  <c r="B50"/>
  <c r="B49"/>
  <c r="B48"/>
  <c r="B46"/>
  <c r="B45"/>
  <c r="B44"/>
  <c r="O43"/>
  <c r="B43"/>
  <c r="O42"/>
  <c r="B42"/>
  <c r="O41"/>
  <c r="B41"/>
  <c r="B40"/>
  <c r="B39"/>
  <c r="B38"/>
  <c r="V29"/>
  <c r="P29"/>
  <c r="J29"/>
  <c r="D29"/>
  <c r="V24"/>
  <c r="P24"/>
  <c r="J24"/>
  <c r="D24"/>
  <c r="C23"/>
  <c r="B22"/>
  <c r="E34" l="1"/>
  <c r="W34"/>
  <c r="E180"/>
  <c r="K180"/>
  <c r="Q180"/>
  <c r="W180"/>
  <c r="W183" l="1"/>
  <c r="E182"/>
  <c r="K19" s="1"/>
  <c r="K34" s="1"/>
  <c r="K182" s="1"/>
  <c r="Q19" s="1"/>
  <c r="Q34" s="1"/>
  <c r="Q182" s="1"/>
</calcChain>
</file>

<file path=xl/sharedStrings.xml><?xml version="1.0" encoding="utf-8"?>
<sst xmlns="http://schemas.openxmlformats.org/spreadsheetml/2006/main" count="497" uniqueCount="156">
  <si>
    <t>CORPORACION DEL ACUEDUCTO Y ALCANTARILLADO DE SANTO DOMINGO</t>
  </si>
  <si>
    <t>CAASD</t>
  </si>
  <si>
    <t>SUB-DIRECCION DE PLANIFICACION</t>
  </si>
  <si>
    <t>GERENCIA DE PLANIFICACION</t>
  </si>
  <si>
    <t>TRIMESTRE ENERO-MARZO 2013</t>
  </si>
  <si>
    <t>TRIMESTRE ABRIL-JUNIO 2013</t>
  </si>
  <si>
    <t>TRIMESTRE JULIO-SEPTIEMBRE 2013</t>
  </si>
  <si>
    <t>TRIMESTRE OCTUBRE-DICIEMBRE 2013</t>
  </si>
  <si>
    <t>EXPRESADO EN RD$</t>
  </si>
  <si>
    <t>Balance Inicial del Período</t>
  </si>
  <si>
    <t>Ingresos Propios</t>
  </si>
  <si>
    <t>ventas de servicios</t>
  </si>
  <si>
    <t>Otros Ingresos</t>
  </si>
  <si>
    <t>Total de Ingresos Propios</t>
  </si>
  <si>
    <t>Ingresos por Transferencia de Gobierno</t>
  </si>
  <si>
    <t>Transferencia Corriente</t>
  </si>
  <si>
    <t>Transferencia de Capital</t>
  </si>
  <si>
    <t>Total de Ingresos por Transferencia de Gobierno</t>
  </si>
  <si>
    <t>TOTAL DISPONIBLE</t>
  </si>
  <si>
    <t>Desembolsos Disponibles</t>
  </si>
  <si>
    <t>Servicios Personales</t>
  </si>
  <si>
    <t>Sueldos Fijos</t>
  </si>
  <si>
    <t>Sueldo personal contratado y/o igualado</t>
  </si>
  <si>
    <t>Sueldos personal nominal</t>
  </si>
  <si>
    <t>Suplencias</t>
  </si>
  <si>
    <t>Sueldos por servicios especiales.**</t>
  </si>
  <si>
    <t>Primas por antigüedad</t>
  </si>
  <si>
    <t>Compensación por gastos de alimentación</t>
  </si>
  <si>
    <t>Compensación por horas extraordinarias</t>
  </si>
  <si>
    <t>Primas de transporte</t>
  </si>
  <si>
    <t>Compensación de servicios prestados en vacaciones</t>
  </si>
  <si>
    <t>Compensación por servicio de seguridad</t>
  </si>
  <si>
    <t>Jornales</t>
  </si>
  <si>
    <t>Sobrejornales</t>
  </si>
  <si>
    <t xml:space="preserve">Honorarios profesionales  y técnicos </t>
  </si>
  <si>
    <t>Dietas en el país</t>
  </si>
  <si>
    <t>Gastos de representación</t>
  </si>
  <si>
    <t>Regalía pascual</t>
  </si>
  <si>
    <t>Bonificaciones</t>
  </si>
  <si>
    <t>Prestaciones laborales</t>
  </si>
  <si>
    <t>Pago de vacaciones</t>
  </si>
  <si>
    <t>Contribución al seguro de salud y riesgo laboral</t>
  </si>
  <si>
    <t>Contribuciones al seguro de pensiones</t>
  </si>
  <si>
    <t>Total Servicios Personales</t>
  </si>
  <si>
    <t xml:space="preserve">Servicios No Personales </t>
  </si>
  <si>
    <t>Servicio telefónico de larga distancia</t>
  </si>
  <si>
    <t>Teléfono local</t>
  </si>
  <si>
    <t>Telefax y correo</t>
  </si>
  <si>
    <t>Servicio de Internet y televisión por cable</t>
  </si>
  <si>
    <t>Electricidad</t>
  </si>
  <si>
    <t>Agua</t>
  </si>
  <si>
    <t>Limpieza e higiene</t>
  </si>
  <si>
    <t>Publicidad y propaganda</t>
  </si>
  <si>
    <t>Impresión y encuadernación</t>
  </si>
  <si>
    <t>Viáticos dentro del país</t>
  </si>
  <si>
    <t>Viáticos fuera  del país</t>
  </si>
  <si>
    <t>Pasajes</t>
  </si>
  <si>
    <t>Fletes</t>
  </si>
  <si>
    <t>Almacenaje</t>
  </si>
  <si>
    <t>Peaje</t>
  </si>
  <si>
    <t>Edificios y locales</t>
  </si>
  <si>
    <t>Equipo de producción</t>
  </si>
  <si>
    <t>Maquinaria y equipo de oficina</t>
  </si>
  <si>
    <t>Equipo de transporte, tracción y elevación</t>
  </si>
  <si>
    <t>Tierras y terrenos</t>
  </si>
  <si>
    <t>Otros alquileres</t>
  </si>
  <si>
    <t>Seguro de bienes inmuebles</t>
  </si>
  <si>
    <t>Seguro de bienes mueble</t>
  </si>
  <si>
    <t>Seguro de personas</t>
  </si>
  <si>
    <t>Obras menores</t>
  </si>
  <si>
    <t>Maquinarias y equipos</t>
  </si>
  <si>
    <t>Gastos judiciales</t>
  </si>
  <si>
    <t>Comisiones y gastos bancarios</t>
  </si>
  <si>
    <t>Auditorias y estudio financieros</t>
  </si>
  <si>
    <t>Servicios funerarios y gastos conexos</t>
  </si>
  <si>
    <t>Servicios especiales</t>
  </si>
  <si>
    <t>Servicios técnicos y profesionales</t>
  </si>
  <si>
    <t>Impuestos, derechos y tasas</t>
  </si>
  <si>
    <t>Otros servicios no personales</t>
  </si>
  <si>
    <t xml:space="preserve">Total Servicios No Personales </t>
  </si>
  <si>
    <t>Materiales y Suministro</t>
  </si>
  <si>
    <t>Alimentos y bebidas, para brigadas y estudiantes</t>
  </si>
  <si>
    <t>Productos agroforestales y pecuarios</t>
  </si>
  <si>
    <t>Hilados y telas</t>
  </si>
  <si>
    <t>Acabados textiles</t>
  </si>
  <si>
    <t xml:space="preserve">Prendas de vestir </t>
  </si>
  <si>
    <t>Calzados</t>
  </si>
  <si>
    <t>Papel de escritorio</t>
  </si>
  <si>
    <t xml:space="preserve">Producto de papel cartón </t>
  </si>
  <si>
    <t xml:space="preserve">Productos de artes gráficas </t>
  </si>
  <si>
    <t>Libros, revistas y periódicos</t>
  </si>
  <si>
    <t>Textos de enseñanzas</t>
  </si>
  <si>
    <t>Especies timbradas y valoradas</t>
  </si>
  <si>
    <t>Combustibles y lubricantes</t>
  </si>
  <si>
    <t>Productos químicos y conexos</t>
  </si>
  <si>
    <t>Productos farmacéuticos y conexos</t>
  </si>
  <si>
    <t>Cueros y Pieles</t>
  </si>
  <si>
    <t xml:space="preserve">Artículos de Cuero </t>
  </si>
  <si>
    <t>Llantas y Neumáticos</t>
  </si>
  <si>
    <t xml:space="preserve">Artículos de Caucho </t>
  </si>
  <si>
    <t>Artículos de Plástico</t>
  </si>
  <si>
    <t>Productos de Cemento y Asbesto</t>
  </si>
  <si>
    <t>Productos de Vidrio, Loza y Porcelana</t>
  </si>
  <si>
    <t>Cemento, cal y yeso</t>
  </si>
  <si>
    <t>Producto de arcilla</t>
  </si>
  <si>
    <t>Productos metálicos</t>
  </si>
  <si>
    <t>Minerales</t>
  </si>
  <si>
    <t xml:space="preserve">Material de limpieza </t>
  </si>
  <si>
    <t>Útiles de escritorios, oficina y enseñanza</t>
  </si>
  <si>
    <t>Útiles menores médico-quirúrgicos</t>
  </si>
  <si>
    <t>Útiles de deporte y recreativos</t>
  </si>
  <si>
    <t>Útiles de cocinas y comedor</t>
  </si>
  <si>
    <t>Productos eléctricos y afines</t>
  </si>
  <si>
    <t>Materiales y útiles relacionados con informática</t>
  </si>
  <si>
    <t>Equipo militar</t>
  </si>
  <si>
    <t>Útiles diversos</t>
  </si>
  <si>
    <t>Total Materiales y Suministro</t>
  </si>
  <si>
    <t>Transferencias Corrientes</t>
  </si>
  <si>
    <t>Pensiones y jubilaciones</t>
  </si>
  <si>
    <t>Indemnización laboral</t>
  </si>
  <si>
    <t>Ayuda y donaciones a personas</t>
  </si>
  <si>
    <t>Becas y viajes de estudios</t>
  </si>
  <si>
    <t>Total Transferencias Corrientes</t>
  </si>
  <si>
    <t>Activos Reales</t>
  </si>
  <si>
    <t>Maquinaria y equipo de producción</t>
  </si>
  <si>
    <t>Equipos Educacional y recreativos</t>
  </si>
  <si>
    <t>Equipos de transporte</t>
  </si>
  <si>
    <t>Equipos de computación y operaciones auxiliares</t>
  </si>
  <si>
    <t>Equipos médicos-sanitarios</t>
  </si>
  <si>
    <t>Equipo de comunicación y señalamiento</t>
  </si>
  <si>
    <t>Equipos y muebles de Oficina</t>
  </si>
  <si>
    <t>Herramientas y repuestos mayores</t>
  </si>
  <si>
    <t>Equipos Varios</t>
  </si>
  <si>
    <t>Terrenos</t>
  </si>
  <si>
    <t>Expropiación de bienes</t>
  </si>
  <si>
    <t>Vías de comunicación</t>
  </si>
  <si>
    <t xml:space="preserve">Obras y plantaciones agrícolas </t>
  </si>
  <si>
    <t>Obras urbanísticas</t>
  </si>
  <si>
    <t>Obras hidráulicas y sanitarias</t>
  </si>
  <si>
    <t xml:space="preserve">Edificaciones </t>
  </si>
  <si>
    <t xml:space="preserve">Obras de energía </t>
  </si>
  <si>
    <t xml:space="preserve">Supervisión e inspección de obras </t>
  </si>
  <si>
    <t>Programas de computación</t>
  </si>
  <si>
    <t>Equipo militar y seguridad</t>
  </si>
  <si>
    <t>Obras de arte y elementos coleccionables</t>
  </si>
  <si>
    <t>Estudios de preinversión</t>
  </si>
  <si>
    <t>Total Activos Reales</t>
  </si>
  <si>
    <t>Pasivos Financieros</t>
  </si>
  <si>
    <t>Amortización de préstamo a corto plazo del Sector Publico</t>
  </si>
  <si>
    <t>Disminución de cuentas por pagar internas de corto plazo</t>
  </si>
  <si>
    <t>Total Pasivos Financieros</t>
  </si>
  <si>
    <t>Gastos Financieros</t>
  </si>
  <si>
    <t>Intereses de la Deuda interna</t>
  </si>
  <si>
    <t>Comisiones y otros gastos de la deuda pública interna</t>
  </si>
  <si>
    <t>Total Gastos Financieros</t>
  </si>
  <si>
    <t>TOTAL GENERAL DE DESEMBOLSOS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</si>
</sst>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[$€-2]* #,##0.00_);_([$€-2]* \(#,##0.00\);_([$€-2]* &quot;-&quot;??_)"/>
  </numFmts>
  <fonts count="8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Cambria"/>
      <family val="1"/>
      <scheme val="major"/>
    </font>
    <font>
      <u val="singleAccounting"/>
      <sz val="10"/>
      <name val="Arial"/>
      <family val="2"/>
    </font>
    <font>
      <b/>
      <sz val="10"/>
      <color indexed="18"/>
      <name val="Bodoni MT Black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43" fontId="0" fillId="0" borderId="0" xfId="1" applyFont="1"/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/>
    <xf numFmtId="164" fontId="4" fillId="0" borderId="0" xfId="1" applyNumberFormat="1" applyFont="1"/>
    <xf numFmtId="164" fontId="4" fillId="0" borderId="0" xfId="0" applyNumberFormat="1" applyFont="1"/>
    <xf numFmtId="164" fontId="5" fillId="0" borderId="0" xfId="0" applyNumberFormat="1" applyFont="1" applyFill="1" applyBorder="1"/>
    <xf numFmtId="0" fontId="1" fillId="0" borderId="0" xfId="0" applyFont="1"/>
    <xf numFmtId="0" fontId="0" fillId="0" borderId="0" xfId="0" applyAlignment="1">
      <alignment horizontal="left" indent="1"/>
    </xf>
    <xf numFmtId="164" fontId="0" fillId="0" borderId="0" xfId="1" applyNumberFormat="1" applyFont="1" applyBorder="1"/>
    <xf numFmtId="164" fontId="0" fillId="0" borderId="1" xfId="1" applyNumberFormat="1" applyFont="1" applyBorder="1"/>
    <xf numFmtId="41" fontId="6" fillId="0" borderId="0" xfId="0" applyNumberFormat="1" applyFont="1" applyFill="1" applyBorder="1"/>
    <xf numFmtId="164" fontId="0" fillId="0" borderId="0" xfId="0" applyNumberFormat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indent="1"/>
    </xf>
    <xf numFmtId="43" fontId="1" fillId="2" borderId="0" xfId="1" applyFont="1" applyFill="1"/>
    <xf numFmtId="0" fontId="0" fillId="2" borderId="0" xfId="0" applyFill="1"/>
    <xf numFmtId="164" fontId="1" fillId="2" borderId="0" xfId="1" applyNumberFormat="1" applyFont="1" applyFill="1"/>
    <xf numFmtId="0" fontId="1" fillId="0" borderId="0" xfId="0" applyFont="1" applyAlignment="1">
      <alignment horizontal="left" indent="1"/>
    </xf>
    <xf numFmtId="164" fontId="1" fillId="0" borderId="0" xfId="1" applyNumberFormat="1" applyFont="1"/>
    <xf numFmtId="164" fontId="1" fillId="0" borderId="0" xfId="1" applyNumberFormat="1" applyFont="1" applyBorder="1"/>
    <xf numFmtId="43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164" fontId="6" fillId="0" borderId="0" xfId="1" applyNumberFormat="1" applyFont="1" applyBorder="1"/>
    <xf numFmtId="0" fontId="1" fillId="0" borderId="0" xfId="0" applyFont="1" applyFill="1" applyBorder="1" applyAlignment="1">
      <alignment horizontal="left" wrapText="1"/>
    </xf>
    <xf numFmtId="164" fontId="0" fillId="0" borderId="0" xfId="0" applyNumberFormat="1" applyAlignment="1">
      <alignment horizontal="center"/>
    </xf>
    <xf numFmtId="41" fontId="0" fillId="0" borderId="0" xfId="0" applyNumberFormat="1"/>
    <xf numFmtId="164" fontId="7" fillId="0" borderId="0" xfId="0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3" fontId="4" fillId="0" borderId="0" xfId="1" applyFont="1" applyBorder="1"/>
    <xf numFmtId="164" fontId="4" fillId="0" borderId="0" xfId="1" applyNumberFormat="1" applyFont="1" applyBorder="1"/>
    <xf numFmtId="0" fontId="1" fillId="0" borderId="0" xfId="0" applyFont="1" applyBorder="1"/>
    <xf numFmtId="0" fontId="0" fillId="0" borderId="0" xfId="0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9">
    <cellStyle name="Euro" xfId="2"/>
    <cellStyle name="Millares 2" xfId="1"/>
    <cellStyle name="Millares 3" xfId="3"/>
    <cellStyle name="Normal" xfId="0" builtinId="0"/>
    <cellStyle name="Normal 2" xfId="4"/>
    <cellStyle name="Normal 2 2" xfId="5"/>
    <cellStyle name="Normal 2 3" xfId="6"/>
    <cellStyle name="Normal 2 4" xfId="7"/>
    <cellStyle name="Porcentual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3495675</xdr:colOff>
      <xdr:row>0</xdr:row>
      <xdr:rowOff>142875</xdr:rowOff>
    </xdr:from>
    <xdr:to>
      <xdr:col>2</xdr:col>
      <xdr:colOff>304800</xdr:colOff>
      <xdr:row>4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42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3781425</xdr:colOff>
      <xdr:row>1</xdr:row>
      <xdr:rowOff>9525</xdr:rowOff>
    </xdr:from>
    <xdr:to>
      <xdr:col>8</xdr:col>
      <xdr:colOff>619125</xdr:colOff>
      <xdr:row>4</xdr:row>
      <xdr:rowOff>85725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14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2943225</xdr:colOff>
      <xdr:row>1</xdr:row>
      <xdr:rowOff>0</xdr:rowOff>
    </xdr:from>
    <xdr:to>
      <xdr:col>14</xdr:col>
      <xdr:colOff>285750</xdr:colOff>
      <xdr:row>4</xdr:row>
      <xdr:rowOff>76200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2741.CAASDRD/Escritorio/EJECUCIONES%20PARA%20EL%20SIGEF%20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trimestral 2010"/>
      <sheetName val="FORM. GASTO 2010 SIGEF"/>
      <sheetName val="Hoja1"/>
      <sheetName val="GASTO OPERC E INVERSION 2010"/>
      <sheetName val="ingreso vs gasto corriente"/>
      <sheetName val="Hoja2"/>
      <sheetName val="Hoja3"/>
      <sheetName val="Hoja4"/>
      <sheetName val="Hoja5"/>
    </sheetNames>
    <sheetDataSet>
      <sheetData sheetId="0" refreshError="1"/>
      <sheetData sheetId="1">
        <row r="17">
          <cell r="F17" t="str">
            <v>VENTA DE SERVICIOS</v>
          </cell>
        </row>
        <row r="23">
          <cell r="F23" t="str">
            <v>Sueldos Fijos</v>
          </cell>
        </row>
        <row r="28">
          <cell r="F28" t="str">
            <v>Sueldo personal contratado y/o igualado</v>
          </cell>
        </row>
        <row r="29">
          <cell r="F29" t="str">
            <v>Sueldos personal nominal</v>
          </cell>
        </row>
        <row r="30">
          <cell r="F30" t="str">
            <v>Suplencias</v>
          </cell>
        </row>
        <row r="31">
          <cell r="F31" t="str">
            <v>Sueldos por servicios especiales.**</v>
          </cell>
        </row>
        <row r="32">
          <cell r="F32" t="str">
            <v>Primas por antigüedad</v>
          </cell>
        </row>
        <row r="33">
          <cell r="F33" t="str">
            <v>Compensación por gastos de alimentación</v>
          </cell>
        </row>
        <row r="37">
          <cell r="F37" t="str">
            <v>Compensación por horas extraordinarias</v>
          </cell>
        </row>
        <row r="38">
          <cell r="F38" t="str">
            <v>Primas de transporte</v>
          </cell>
        </row>
        <row r="43">
          <cell r="F43" t="str">
            <v>Compensación por servicio de seguridad</v>
          </cell>
        </row>
        <row r="44">
          <cell r="F44" t="str">
            <v>Jornales</v>
          </cell>
        </row>
        <row r="45">
          <cell r="F45" t="str">
            <v>Sobrejornales</v>
          </cell>
        </row>
        <row r="46">
          <cell r="F46" t="str">
            <v xml:space="preserve">Honorarios profesionales  y técnicos </v>
          </cell>
        </row>
        <row r="49">
          <cell r="F49" t="str">
            <v>Dietas en el país</v>
          </cell>
        </row>
        <row r="50">
          <cell r="F50" t="str">
            <v>Gastos de representación</v>
          </cell>
        </row>
        <row r="51">
          <cell r="F51" t="str">
            <v>Regalía pascual</v>
          </cell>
        </row>
        <row r="52">
          <cell r="F52" t="str">
            <v>Bonificaciones</v>
          </cell>
        </row>
        <row r="53">
          <cell r="F53" t="str">
            <v>Prestaciones laborales</v>
          </cell>
        </row>
        <row r="54">
          <cell r="F54" t="str">
            <v>Pago de vacaciones</v>
          </cell>
        </row>
        <row r="55">
          <cell r="F55" t="str">
            <v>Contribución al seguro de salud y riesgo laboral</v>
          </cell>
        </row>
        <row r="56">
          <cell r="F56" t="str">
            <v>Contribuciones al seguro de pensiones</v>
          </cell>
        </row>
        <row r="61">
          <cell r="F61" t="str">
            <v>Servicio telefónico de larga distancia</v>
          </cell>
        </row>
        <row r="62">
          <cell r="F62" t="str">
            <v>Teléfono local</v>
          </cell>
        </row>
        <row r="66">
          <cell r="F66" t="str">
            <v>Servicio de Internet y televisión por cable</v>
          </cell>
        </row>
        <row r="68">
          <cell r="F68" t="str">
            <v>Agua</v>
          </cell>
        </row>
        <row r="69">
          <cell r="F69" t="str">
            <v>Limpieza e higiene</v>
          </cell>
        </row>
        <row r="71">
          <cell r="F71" t="str">
            <v>Publicidad y propaganda</v>
          </cell>
        </row>
        <row r="72">
          <cell r="F72" t="str">
            <v>Impresión y encuadernación</v>
          </cell>
        </row>
        <row r="73">
          <cell r="F73" t="str">
            <v>Viáticos dentro del país</v>
          </cell>
        </row>
        <row r="74">
          <cell r="F74" t="str">
            <v>Viáticos fuera  del país</v>
          </cell>
        </row>
        <row r="75">
          <cell r="F75" t="str">
            <v>Pasajes</v>
          </cell>
        </row>
        <row r="76">
          <cell r="F76" t="str">
            <v>Fletes</v>
          </cell>
        </row>
        <row r="77">
          <cell r="F77" t="str">
            <v>Almacenaje</v>
          </cell>
        </row>
        <row r="78">
          <cell r="F78" t="str">
            <v>Peaje</v>
          </cell>
        </row>
        <row r="79">
          <cell r="F79" t="str">
            <v>Edificios y locales</v>
          </cell>
        </row>
        <row r="80">
          <cell r="F80" t="str">
            <v>Equipo de producción</v>
          </cell>
        </row>
        <row r="81">
          <cell r="F81" t="str">
            <v>Maquinaria y equipo de oficina</v>
          </cell>
        </row>
        <row r="82">
          <cell r="F82" t="str">
            <v>Equipo de transporte, tracción y elevación</v>
          </cell>
        </row>
        <row r="83">
          <cell r="F83" t="str">
            <v>Tierras y terrenos</v>
          </cell>
        </row>
        <row r="84">
          <cell r="F84" t="str">
            <v>Otros alquileres</v>
          </cell>
        </row>
        <row r="85">
          <cell r="F85" t="str">
            <v>Seguro de bienes inmuebles</v>
          </cell>
        </row>
        <row r="86">
          <cell r="F86" t="str">
            <v>Seguro de bienes mueble</v>
          </cell>
        </row>
        <row r="87">
          <cell r="F87" t="str">
            <v>Seguro de personas</v>
          </cell>
        </row>
        <row r="88">
          <cell r="F88" t="str">
            <v>Obras menores</v>
          </cell>
        </row>
        <row r="89">
          <cell r="F89" t="str">
            <v>Maquinarias y equipos</v>
          </cell>
        </row>
        <row r="96">
          <cell r="F96" t="str">
            <v>Gastos judiciales</v>
          </cell>
        </row>
        <row r="98">
          <cell r="F98" t="str">
            <v>Auditorias y estudio financieros</v>
          </cell>
        </row>
        <row r="100">
          <cell r="F100" t="str">
            <v>Servicios especiales</v>
          </cell>
        </row>
        <row r="101">
          <cell r="F101" t="str">
            <v>Servicios técnicos y profesionales</v>
          </cell>
        </row>
        <row r="110">
          <cell r="F110" t="str">
            <v>Impuestos, derechos y tasas</v>
          </cell>
        </row>
        <row r="115">
          <cell r="F115" t="str">
            <v>Otros servicios no personales</v>
          </cell>
        </row>
        <row r="119">
          <cell r="F119" t="str">
            <v>Alimentos y bebidas, para brigadas y estudiantes</v>
          </cell>
        </row>
        <row r="121">
          <cell r="F121" t="str">
            <v>Productos agroforestales y pecuarios</v>
          </cell>
        </row>
        <row r="122">
          <cell r="F122" t="str">
            <v>Hilados y telas</v>
          </cell>
        </row>
        <row r="123">
          <cell r="F123" t="str">
            <v>Acabados textiles</v>
          </cell>
        </row>
        <row r="124">
          <cell r="F124" t="str">
            <v xml:space="preserve">Prendas de vestir </v>
          </cell>
        </row>
        <row r="125">
          <cell r="F125" t="str">
            <v>Calzados</v>
          </cell>
        </row>
        <row r="126">
          <cell r="F126" t="str">
            <v>Papel de escritorio</v>
          </cell>
        </row>
        <row r="127">
          <cell r="F127" t="str">
            <v xml:space="preserve">Producto de papel cartón </v>
          </cell>
        </row>
        <row r="128">
          <cell r="F128" t="str">
            <v xml:space="preserve">Productos de artes gráficas </v>
          </cell>
        </row>
        <row r="129">
          <cell r="F129" t="str">
            <v>Libros, revistas y periódicos</v>
          </cell>
        </row>
        <row r="130">
          <cell r="F130" t="str">
            <v>Textos de enseñanzas</v>
          </cell>
        </row>
        <row r="131">
          <cell r="F131" t="str">
            <v>Especies timbradas y valoradas</v>
          </cell>
        </row>
        <row r="132">
          <cell r="F132" t="str">
            <v>Combustibles y lubricantes</v>
          </cell>
        </row>
        <row r="140">
          <cell r="F140" t="str">
            <v>Productos químicos y conexos</v>
          </cell>
        </row>
        <row r="154">
          <cell r="F154" t="str">
            <v>Productos farmacéuticos y conexos</v>
          </cell>
        </row>
        <row r="155">
          <cell r="F155" t="str">
            <v>Cueros y Pieles</v>
          </cell>
        </row>
        <row r="156">
          <cell r="F156" t="str">
            <v xml:space="preserve">Artículos de Cuero </v>
          </cell>
        </row>
        <row r="157">
          <cell r="F157" t="str">
            <v>Llantas y Neumáticos</v>
          </cell>
        </row>
        <row r="158">
          <cell r="F158" t="str">
            <v xml:space="preserve">Artículos de Caucho </v>
          </cell>
        </row>
        <row r="159">
          <cell r="F159" t="str">
            <v>Artículos de Plástico</v>
          </cell>
        </row>
        <row r="163">
          <cell r="F163" t="str">
            <v>Productos de Cemento y Asbesto</v>
          </cell>
        </row>
        <row r="164">
          <cell r="F164" t="str">
            <v>Productos de Vidrio, Loza y Porcelana</v>
          </cell>
        </row>
        <row r="165">
          <cell r="F165" t="str">
            <v>Cemento, cal y yeso</v>
          </cell>
        </row>
        <row r="166">
          <cell r="F166" t="str">
            <v>Producto de arcilla</v>
          </cell>
        </row>
        <row r="167">
          <cell r="F167" t="str">
            <v>Productos metálicos</v>
          </cell>
        </row>
        <row r="176">
          <cell r="F176" t="str">
            <v>Minerales</v>
          </cell>
        </row>
        <row r="177">
          <cell r="F177" t="str">
            <v xml:space="preserve">Material de limpieza </v>
          </cell>
        </row>
        <row r="178">
          <cell r="F178" t="str">
            <v>Útiles de escritorios, oficina y enseñanza</v>
          </cell>
        </row>
        <row r="179">
          <cell r="F179" t="str">
            <v>Útiles menores médico-quirúrgicos</v>
          </cell>
        </row>
        <row r="181">
          <cell r="F181" t="str">
            <v>Útiles de cocinas y comedor</v>
          </cell>
        </row>
        <row r="182">
          <cell r="F182" t="str">
            <v>Productos eléctricos y afines</v>
          </cell>
        </row>
        <row r="183">
          <cell r="F183" t="str">
            <v>Materiales y útiles relacionados con informática</v>
          </cell>
        </row>
        <row r="188">
          <cell r="F188" t="str">
            <v>Equipo militar</v>
          </cell>
        </row>
        <row r="189">
          <cell r="F189" t="str">
            <v>Útiles diversos</v>
          </cell>
        </row>
        <row r="193">
          <cell r="F193" t="str">
            <v>Pensiones y jubilaciones</v>
          </cell>
        </row>
        <row r="194">
          <cell r="F194" t="str">
            <v>Indemnización laboral</v>
          </cell>
        </row>
        <row r="195">
          <cell r="F195" t="str">
            <v>Ayuda y donaciones a personas</v>
          </cell>
        </row>
        <row r="200">
          <cell r="F200" t="str">
            <v>Becas y viajes de estudios</v>
          </cell>
        </row>
        <row r="237">
          <cell r="F237" t="str">
            <v>Maquinaria y equipo de producción</v>
          </cell>
        </row>
        <row r="247">
          <cell r="F247" t="str">
            <v>Equipos de transporte</v>
          </cell>
        </row>
        <row r="250">
          <cell r="F250" t="str">
            <v>Equipos de computación y operaciones auxiliares</v>
          </cell>
        </row>
        <row r="251">
          <cell r="F251" t="str">
            <v>Equipos médicos-sanitarios</v>
          </cell>
        </row>
        <row r="252">
          <cell r="F252" t="str">
            <v>Equipo de comunicación y señalamiento</v>
          </cell>
        </row>
        <row r="253">
          <cell r="F253" t="str">
            <v>Equipos y muebles de Oficina</v>
          </cell>
        </row>
        <row r="254">
          <cell r="F254" t="str">
            <v>Herramientas y repuestos mayores</v>
          </cell>
        </row>
        <row r="258">
          <cell r="F258" t="str">
            <v>Equipos Varios</v>
          </cell>
        </row>
        <row r="259">
          <cell r="F259" t="str">
            <v>Terrenos</v>
          </cell>
        </row>
        <row r="261">
          <cell r="F261" t="str">
            <v>Expropiación de bienes</v>
          </cell>
        </row>
        <row r="262">
          <cell r="F262" t="str">
            <v>Vías de comunicación</v>
          </cell>
        </row>
        <row r="263">
          <cell r="F263" t="str">
            <v xml:space="preserve">Obras y plantaciones agrícolas </v>
          </cell>
        </row>
        <row r="264">
          <cell r="F264" t="str">
            <v>Obras urbanísticas</v>
          </cell>
        </row>
        <row r="265">
          <cell r="F265" t="str">
            <v>Obras hidráulicas y sanitarias</v>
          </cell>
        </row>
        <row r="269">
          <cell r="F269" t="str">
            <v xml:space="preserve">Edificaciones </v>
          </cell>
        </row>
        <row r="270">
          <cell r="F270" t="str">
            <v xml:space="preserve">Obras de energía </v>
          </cell>
        </row>
        <row r="272">
          <cell r="F272" t="str">
            <v xml:space="preserve">Supervisión e inspección de obras </v>
          </cell>
        </row>
        <row r="280">
          <cell r="F280" t="str">
            <v>Programas de computación</v>
          </cell>
        </row>
        <row r="283">
          <cell r="F283" t="str">
            <v>Estudios de preinversión</v>
          </cell>
        </row>
        <row r="311">
          <cell r="F311" t="str">
            <v>Amortización de préstamo a corto plazo del Sector Publico</v>
          </cell>
        </row>
        <row r="328">
          <cell r="F328" t="str">
            <v>Disminución de cuentas por pagar internas de corto plazo</v>
          </cell>
        </row>
        <row r="334">
          <cell r="F334" t="str">
            <v>Intereses de la Deuda interna</v>
          </cell>
        </row>
        <row r="337">
          <cell r="F337" t="str">
            <v>Comisiones y otros gastos de la deuda pública interna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377"/>
  <sheetViews>
    <sheetView showGridLines="0" tabSelected="1" topLeftCell="S1" zoomScale="62" zoomScaleNormal="62" workbookViewId="0">
      <selection activeCell="U142" sqref="U142"/>
    </sheetView>
  </sheetViews>
  <sheetFormatPr baseColWidth="10" defaultRowHeight="12.75"/>
  <cols>
    <col min="1" max="1" width="6.140625" style="1" hidden="1" customWidth="1"/>
    <col min="2" max="2" width="57.5703125" hidden="1" customWidth="1"/>
    <col min="3" max="3" width="21.85546875" style="2" hidden="1" customWidth="1"/>
    <col min="4" max="4" width="20.140625" style="3" hidden="1" customWidth="1"/>
    <col min="5" max="5" width="18.42578125" style="3" hidden="1" customWidth="1"/>
    <col min="6" max="6" width="1.5703125" hidden="1" customWidth="1"/>
    <col min="7" max="7" width="5.28515625" style="1" hidden="1" customWidth="1"/>
    <col min="8" max="8" width="57.140625" hidden="1" customWidth="1"/>
    <col min="9" max="9" width="21.85546875" hidden="1" customWidth="1"/>
    <col min="10" max="10" width="20.140625" hidden="1" customWidth="1"/>
    <col min="11" max="11" width="20" hidden="1" customWidth="1"/>
    <col min="12" max="12" width="1.42578125" hidden="1" customWidth="1"/>
    <col min="13" max="13" width="4.7109375" style="1" hidden="1" customWidth="1"/>
    <col min="14" max="14" width="49.5703125" hidden="1" customWidth="1"/>
    <col min="15" max="15" width="18" hidden="1" customWidth="1"/>
    <col min="16" max="16" width="19.42578125" hidden="1" customWidth="1"/>
    <col min="17" max="17" width="24.5703125" hidden="1" customWidth="1"/>
    <col min="18" max="18" width="15.140625" hidden="1" customWidth="1"/>
    <col min="19" max="19" width="7" style="1" customWidth="1"/>
    <col min="20" max="20" width="49.28515625" customWidth="1"/>
    <col min="21" max="21" width="16.7109375" customWidth="1"/>
    <col min="22" max="22" width="22" customWidth="1"/>
    <col min="23" max="23" width="18.7109375" customWidth="1"/>
    <col min="24" max="24" width="2.42578125" customWidth="1"/>
    <col min="25" max="25" width="17.7109375" customWidth="1"/>
  </cols>
  <sheetData>
    <row r="1" spans="1:24">
      <c r="C1"/>
      <c r="D1"/>
      <c r="E1"/>
    </row>
    <row r="2" spans="1:24">
      <c r="I2" s="2"/>
      <c r="J2" s="3"/>
      <c r="K2" s="3"/>
      <c r="O2" s="2"/>
      <c r="P2" s="3"/>
      <c r="Q2" s="3"/>
      <c r="U2" s="2"/>
      <c r="V2" s="3"/>
      <c r="W2" s="3"/>
    </row>
    <row r="3" spans="1:24">
      <c r="I3" s="2"/>
      <c r="J3" s="3"/>
      <c r="K3" s="3"/>
      <c r="O3" s="2"/>
      <c r="P3" s="3"/>
      <c r="Q3" s="3"/>
      <c r="U3" s="2"/>
      <c r="V3" s="3"/>
      <c r="W3" s="3"/>
    </row>
    <row r="4" spans="1:24">
      <c r="I4" s="2"/>
      <c r="J4" s="3"/>
      <c r="K4" s="3"/>
      <c r="O4" s="2"/>
      <c r="P4" s="3"/>
      <c r="Q4" s="3"/>
      <c r="U4" s="2"/>
      <c r="V4" s="3"/>
      <c r="W4" s="3"/>
    </row>
    <row r="5" spans="1:24">
      <c r="I5" s="2"/>
      <c r="J5" s="3"/>
      <c r="K5" s="3"/>
      <c r="O5" s="2"/>
      <c r="P5" s="3"/>
      <c r="Q5" s="3"/>
      <c r="U5" s="2"/>
      <c r="V5" s="3"/>
      <c r="W5" s="3"/>
    </row>
    <row r="6" spans="1:24" ht="15.75">
      <c r="A6" s="41" t="s">
        <v>0</v>
      </c>
      <c r="B6" s="41"/>
      <c r="C6" s="41"/>
      <c r="D6" s="41"/>
      <c r="E6" s="41"/>
      <c r="F6" s="41"/>
      <c r="G6" s="41" t="s">
        <v>0</v>
      </c>
      <c r="H6" s="41"/>
      <c r="I6" s="41"/>
      <c r="J6" s="41"/>
      <c r="K6" s="41"/>
      <c r="L6" s="41"/>
      <c r="M6" s="41" t="s">
        <v>0</v>
      </c>
      <c r="N6" s="41"/>
      <c r="O6" s="41"/>
      <c r="P6" s="41"/>
      <c r="Q6" s="41"/>
      <c r="R6" s="41"/>
      <c r="S6" s="41" t="s">
        <v>0</v>
      </c>
      <c r="T6" s="41"/>
      <c r="U6" s="41"/>
      <c r="V6" s="41"/>
      <c r="W6" s="41"/>
      <c r="X6" s="41"/>
    </row>
    <row r="7" spans="1:24" ht="20.25">
      <c r="A7" s="42" t="s">
        <v>1</v>
      </c>
      <c r="B7" s="42"/>
      <c r="C7" s="42"/>
      <c r="D7" s="42"/>
      <c r="E7" s="42"/>
      <c r="F7" s="42"/>
      <c r="G7" s="42" t="s">
        <v>1</v>
      </c>
      <c r="H7" s="42"/>
      <c r="I7" s="42"/>
      <c r="J7" s="42"/>
      <c r="K7" s="42"/>
      <c r="L7" s="42"/>
      <c r="M7" s="42" t="s">
        <v>1</v>
      </c>
      <c r="N7" s="42"/>
      <c r="O7" s="42"/>
      <c r="P7" s="42"/>
      <c r="Q7" s="42"/>
      <c r="R7" s="42"/>
      <c r="S7" s="42" t="s">
        <v>1</v>
      </c>
      <c r="T7" s="42"/>
      <c r="U7" s="42"/>
      <c r="V7" s="42"/>
      <c r="W7" s="42"/>
      <c r="X7" s="42"/>
    </row>
    <row r="8" spans="1:24" ht="15.75">
      <c r="A8" s="41" t="s">
        <v>2</v>
      </c>
      <c r="B8" s="41"/>
      <c r="C8" s="41"/>
      <c r="D8" s="41"/>
      <c r="E8" s="41"/>
      <c r="F8" s="41"/>
      <c r="G8" s="41" t="s">
        <v>2</v>
      </c>
      <c r="H8" s="41"/>
      <c r="I8" s="41"/>
      <c r="J8" s="41"/>
      <c r="K8" s="41"/>
      <c r="L8" s="41"/>
      <c r="M8" s="41" t="s">
        <v>2</v>
      </c>
      <c r="N8" s="41"/>
      <c r="O8" s="41"/>
      <c r="P8" s="41"/>
      <c r="Q8" s="41"/>
      <c r="R8" s="41"/>
      <c r="S8" s="41" t="s">
        <v>2</v>
      </c>
      <c r="T8" s="41"/>
      <c r="U8" s="41"/>
      <c r="V8" s="41"/>
      <c r="W8" s="41"/>
      <c r="X8" s="41"/>
    </row>
    <row r="9" spans="1:24" ht="15.75">
      <c r="A9" s="41" t="s">
        <v>3</v>
      </c>
      <c r="B9" s="41"/>
      <c r="C9" s="41"/>
      <c r="D9" s="41"/>
      <c r="E9" s="41"/>
      <c r="F9" s="41"/>
      <c r="G9" s="41" t="s">
        <v>3</v>
      </c>
      <c r="H9" s="41"/>
      <c r="I9" s="41"/>
      <c r="J9" s="41"/>
      <c r="K9" s="41"/>
      <c r="L9" s="41"/>
      <c r="M9" s="41" t="s">
        <v>3</v>
      </c>
      <c r="N9" s="41"/>
      <c r="O9" s="41"/>
      <c r="P9" s="41"/>
      <c r="Q9" s="41"/>
      <c r="R9" s="41"/>
      <c r="S9" s="41" t="s">
        <v>3</v>
      </c>
      <c r="T9" s="41"/>
      <c r="U9" s="41"/>
      <c r="V9" s="41"/>
      <c r="W9" s="41"/>
      <c r="X9" s="41"/>
    </row>
    <row r="10" spans="1:24" ht="20.25">
      <c r="A10" s="42"/>
      <c r="B10" s="42"/>
      <c r="C10" s="42"/>
      <c r="D10" s="42"/>
      <c r="E10" s="42"/>
      <c r="G10" s="42"/>
      <c r="H10" s="42"/>
      <c r="I10" s="42"/>
      <c r="J10" s="42"/>
      <c r="K10" s="42"/>
      <c r="M10" s="42"/>
      <c r="N10" s="42"/>
      <c r="O10" s="42"/>
      <c r="P10" s="42"/>
      <c r="Q10" s="42"/>
      <c r="S10" s="42"/>
      <c r="T10" s="42"/>
      <c r="U10" s="42"/>
      <c r="V10" s="42"/>
      <c r="W10" s="42"/>
    </row>
    <row r="11" spans="1:24" ht="15.75">
      <c r="A11" s="41" t="s">
        <v>4</v>
      </c>
      <c r="B11" s="41"/>
      <c r="C11" s="41"/>
      <c r="D11" s="41"/>
      <c r="E11" s="41"/>
      <c r="F11" s="41"/>
      <c r="G11" s="41" t="s">
        <v>5</v>
      </c>
      <c r="H11" s="41"/>
      <c r="I11" s="41"/>
      <c r="J11" s="41"/>
      <c r="K11" s="41"/>
      <c r="L11" s="41"/>
      <c r="M11" s="41" t="s">
        <v>6</v>
      </c>
      <c r="N11" s="41"/>
      <c r="O11" s="41"/>
      <c r="P11" s="41"/>
      <c r="Q11" s="41"/>
      <c r="R11" s="41"/>
      <c r="S11" s="41" t="s">
        <v>7</v>
      </c>
      <c r="T11" s="41"/>
      <c r="U11" s="41"/>
      <c r="V11" s="41"/>
      <c r="W11" s="41"/>
      <c r="X11" s="41"/>
    </row>
    <row r="12" spans="1:24" ht="15.75">
      <c r="A12" s="41" t="s">
        <v>8</v>
      </c>
      <c r="B12" s="41"/>
      <c r="C12" s="41"/>
      <c r="D12" s="41"/>
      <c r="E12" s="41"/>
      <c r="F12" s="41"/>
      <c r="G12" s="41" t="s">
        <v>8</v>
      </c>
      <c r="H12" s="41"/>
      <c r="I12" s="41"/>
      <c r="J12" s="41"/>
      <c r="K12" s="41"/>
      <c r="L12" s="41"/>
      <c r="M12" s="41" t="s">
        <v>8</v>
      </c>
      <c r="N12" s="41"/>
      <c r="O12" s="41"/>
      <c r="P12" s="41"/>
      <c r="Q12" s="41"/>
      <c r="R12" s="41"/>
      <c r="S12" s="41" t="s">
        <v>8</v>
      </c>
      <c r="T12" s="41"/>
      <c r="U12" s="41"/>
      <c r="V12" s="41"/>
      <c r="W12" s="41"/>
      <c r="X12" s="41"/>
    </row>
    <row r="13" spans="1:24" hidden="1">
      <c r="I13" s="2"/>
      <c r="J13" s="3"/>
      <c r="K13" s="3"/>
      <c r="O13" s="2"/>
      <c r="P13" s="3"/>
      <c r="Q13" s="3"/>
      <c r="U13" s="2"/>
      <c r="V13" s="3"/>
      <c r="W13" s="3"/>
    </row>
    <row r="14" spans="1:24" hidden="1"/>
    <row r="17" spans="1:23" ht="3" customHeight="1"/>
    <row r="18" spans="1:23" ht="22.5" customHeight="1"/>
    <row r="19" spans="1:23" s="5" customFormat="1">
      <c r="A19" s="4"/>
      <c r="B19" s="5" t="s">
        <v>9</v>
      </c>
      <c r="D19" s="6"/>
      <c r="E19" s="7">
        <v>33761893</v>
      </c>
      <c r="G19" s="4"/>
      <c r="H19" s="5" t="s">
        <v>9</v>
      </c>
      <c r="I19" s="8"/>
      <c r="J19" s="6"/>
      <c r="K19" s="7">
        <f>+E182</f>
        <v>31288166</v>
      </c>
      <c r="M19" s="4"/>
      <c r="N19" s="5" t="s">
        <v>9</v>
      </c>
      <c r="P19" s="6"/>
      <c r="Q19" s="9">
        <f>+K182</f>
        <v>47179343</v>
      </c>
      <c r="S19" s="4"/>
      <c r="T19" s="5" t="s">
        <v>9</v>
      </c>
      <c r="V19" s="6"/>
      <c r="W19" s="7">
        <v>85237202</v>
      </c>
    </row>
    <row r="20" spans="1:23">
      <c r="I20" s="2"/>
      <c r="J20" s="3"/>
      <c r="K20" s="3"/>
      <c r="O20" s="2"/>
      <c r="P20" s="3"/>
      <c r="Q20" s="3"/>
      <c r="U20" s="2"/>
      <c r="V20" s="3"/>
      <c r="W20" s="3"/>
    </row>
    <row r="21" spans="1:23">
      <c r="B21" s="10" t="s">
        <v>10</v>
      </c>
      <c r="H21" t="s">
        <v>10</v>
      </c>
      <c r="I21" s="2"/>
      <c r="J21" s="3"/>
      <c r="K21" s="3"/>
      <c r="N21" t="s">
        <v>10</v>
      </c>
      <c r="O21" s="2"/>
      <c r="P21" s="3"/>
      <c r="Q21" s="3"/>
      <c r="T21" t="s">
        <v>10</v>
      </c>
      <c r="U21" s="2"/>
      <c r="V21" s="3"/>
      <c r="W21" s="3"/>
    </row>
    <row r="22" spans="1:23">
      <c r="B22" s="11" t="str">
        <f>+'[1]FORM. GASTO 2010 SIGEF'!F17</f>
        <v>VENTA DE SERVICIOS</v>
      </c>
      <c r="C22" s="12">
        <v>240816682</v>
      </c>
      <c r="H22" t="s">
        <v>11</v>
      </c>
      <c r="I22" s="12">
        <v>243524896</v>
      </c>
      <c r="J22" s="3"/>
      <c r="K22" s="3"/>
      <c r="N22" t="s">
        <v>11</v>
      </c>
      <c r="O22" s="12">
        <v>252743131</v>
      </c>
      <c r="P22" s="3"/>
      <c r="Q22" s="3"/>
      <c r="T22" t="s">
        <v>11</v>
      </c>
      <c r="U22" s="12">
        <v>254654184</v>
      </c>
      <c r="V22" s="3"/>
      <c r="W22" s="3"/>
    </row>
    <row r="23" spans="1:23" ht="15">
      <c r="B23" s="11" t="s">
        <v>12</v>
      </c>
      <c r="C23" s="13">
        <f>10482946+39+3254748+120000000</f>
        <v>133737733</v>
      </c>
      <c r="H23" t="s">
        <v>12</v>
      </c>
      <c r="I23" s="13">
        <v>91983595</v>
      </c>
      <c r="J23" s="3"/>
      <c r="K23" s="3"/>
      <c r="N23" t="s">
        <v>12</v>
      </c>
      <c r="O23" s="13">
        <v>47873758</v>
      </c>
      <c r="P23" s="3"/>
      <c r="Q23" s="3"/>
      <c r="T23" t="s">
        <v>12</v>
      </c>
      <c r="U23" s="14">
        <v>63084619</v>
      </c>
      <c r="V23" s="3"/>
      <c r="W23" s="3"/>
    </row>
    <row r="24" spans="1:23" s="5" customFormat="1">
      <c r="A24" s="4"/>
      <c r="B24" s="5" t="s">
        <v>13</v>
      </c>
      <c r="D24" s="7">
        <f>SUM(C22:C23)</f>
        <v>374554415</v>
      </c>
      <c r="E24" s="6"/>
      <c r="G24" s="4"/>
      <c r="H24" s="5" t="s">
        <v>13</v>
      </c>
      <c r="J24" s="7">
        <f>SUM(I22:I23)</f>
        <v>335508491</v>
      </c>
      <c r="K24" s="6"/>
      <c r="M24" s="4"/>
      <c r="N24" s="5" t="s">
        <v>13</v>
      </c>
      <c r="P24" s="7">
        <f>SUM(O22:O23)</f>
        <v>300616889</v>
      </c>
      <c r="Q24" s="6"/>
      <c r="S24" s="4"/>
      <c r="T24" s="5" t="s">
        <v>13</v>
      </c>
      <c r="V24" s="7">
        <f>SUM(U22:U23)</f>
        <v>317738803</v>
      </c>
      <c r="W24" s="6"/>
    </row>
    <row r="25" spans="1:23">
      <c r="I25" s="2"/>
      <c r="J25" s="3"/>
      <c r="K25" s="3"/>
      <c r="O25" s="2"/>
      <c r="P25" s="3"/>
      <c r="Q25" s="3"/>
      <c r="U25" s="2"/>
      <c r="V25" s="3"/>
      <c r="W25" s="3"/>
    </row>
    <row r="26" spans="1:23">
      <c r="B26" t="s">
        <v>14</v>
      </c>
      <c r="H26" t="s">
        <v>14</v>
      </c>
      <c r="I26" s="2"/>
      <c r="J26" s="3"/>
      <c r="K26" s="3"/>
      <c r="N26" t="s">
        <v>14</v>
      </c>
      <c r="O26" s="2"/>
      <c r="P26" s="3"/>
      <c r="Q26" s="3"/>
      <c r="T26" t="s">
        <v>14</v>
      </c>
      <c r="U26" s="2"/>
      <c r="V26" s="3"/>
      <c r="W26" s="3"/>
    </row>
    <row r="27" spans="1:23">
      <c r="B27" s="11" t="s">
        <v>15</v>
      </c>
      <c r="C27" s="2">
        <v>90951089</v>
      </c>
      <c r="H27" t="s">
        <v>15</v>
      </c>
      <c r="I27" s="2">
        <v>129951089</v>
      </c>
      <c r="J27" s="3"/>
      <c r="K27" s="3"/>
      <c r="N27" t="s">
        <v>15</v>
      </c>
      <c r="O27" s="2">
        <v>175951089</v>
      </c>
      <c r="P27" s="3"/>
      <c r="Q27" s="3"/>
      <c r="T27" t="s">
        <v>15</v>
      </c>
      <c r="U27" s="2">
        <v>217601452</v>
      </c>
      <c r="V27" s="3"/>
      <c r="W27" s="3"/>
    </row>
    <row r="28" spans="1:23">
      <c r="B28" s="11" t="s">
        <v>16</v>
      </c>
      <c r="C28" s="13">
        <v>90000000</v>
      </c>
      <c r="H28" t="s">
        <v>16</v>
      </c>
      <c r="I28" s="13">
        <v>380000000</v>
      </c>
      <c r="J28" s="3"/>
      <c r="K28" s="3"/>
      <c r="N28" t="s">
        <v>16</v>
      </c>
      <c r="O28" s="13">
        <v>38870857</v>
      </c>
      <c r="P28" s="3"/>
      <c r="Q28" s="3"/>
      <c r="T28" t="s">
        <v>16</v>
      </c>
      <c r="U28" s="13">
        <v>333260000</v>
      </c>
      <c r="V28" s="3"/>
      <c r="W28" s="3"/>
    </row>
    <row r="29" spans="1:23" s="5" customFormat="1">
      <c r="A29" s="4"/>
      <c r="B29" s="5" t="s">
        <v>17</v>
      </c>
      <c r="D29" s="7">
        <f>SUM(C27:C28)</f>
        <v>180951089</v>
      </c>
      <c r="E29" s="6"/>
      <c r="G29" s="4"/>
      <c r="H29" s="5" t="s">
        <v>17</v>
      </c>
      <c r="J29" s="7">
        <f>SUM(I27:I28)</f>
        <v>509951089</v>
      </c>
      <c r="K29" s="6"/>
      <c r="M29" s="4"/>
      <c r="N29" s="5" t="s">
        <v>17</v>
      </c>
      <c r="P29" s="7">
        <f>SUM(O27:O28)</f>
        <v>214821946</v>
      </c>
      <c r="Q29" s="6"/>
      <c r="S29" s="4"/>
      <c r="T29" s="5" t="s">
        <v>17</v>
      </c>
      <c r="V29" s="7">
        <f>SUM(U27:U28)</f>
        <v>550861452</v>
      </c>
      <c r="W29" s="6"/>
    </row>
    <row r="30" spans="1:23" s="5" customFormat="1">
      <c r="A30" s="4"/>
      <c r="D30" s="7"/>
      <c r="E30" s="6"/>
      <c r="G30" s="4"/>
      <c r="J30" s="7"/>
      <c r="K30" s="6"/>
      <c r="M30" s="4"/>
      <c r="P30" s="7"/>
      <c r="Q30" s="6"/>
      <c r="S30" s="4"/>
      <c r="V30" s="7"/>
      <c r="W30" s="6"/>
    </row>
    <row r="31" spans="1:23" s="5" customFormat="1">
      <c r="A31" s="4"/>
      <c r="D31" s="7"/>
      <c r="E31" s="6"/>
      <c r="G31" s="4"/>
      <c r="J31" s="7"/>
      <c r="K31" s="6"/>
      <c r="M31" s="4"/>
      <c r="P31" s="7"/>
      <c r="Q31" s="6"/>
      <c r="S31" s="4"/>
      <c r="V31" s="7"/>
      <c r="W31" s="6"/>
    </row>
    <row r="32" spans="1:23" s="5" customFormat="1">
      <c r="A32" s="4"/>
      <c r="D32" s="7"/>
      <c r="E32" s="6"/>
      <c r="G32" s="4"/>
      <c r="J32" s="7"/>
      <c r="K32" s="6"/>
      <c r="M32" s="4"/>
      <c r="P32" s="7"/>
      <c r="Q32" s="6"/>
      <c r="S32" s="4"/>
      <c r="V32" s="7"/>
      <c r="W32" s="6"/>
    </row>
    <row r="33" spans="1:23">
      <c r="I33" s="2"/>
      <c r="J33" s="3"/>
      <c r="K33" s="3"/>
      <c r="O33" s="2"/>
      <c r="P33" s="3"/>
      <c r="Q33" s="3"/>
      <c r="U33" s="2"/>
      <c r="V33" s="3"/>
      <c r="W33" s="3"/>
    </row>
    <row r="34" spans="1:23" s="5" customFormat="1">
      <c r="A34" s="4"/>
      <c r="B34" s="5" t="s">
        <v>18</v>
      </c>
      <c r="D34" s="6"/>
      <c r="E34" s="7">
        <f>+D29+D24+E19</f>
        <v>589267397</v>
      </c>
      <c r="G34" s="4"/>
      <c r="H34" s="5" t="s">
        <v>18</v>
      </c>
      <c r="J34" s="6"/>
      <c r="K34" s="7">
        <f>+J29+J24+K19</f>
        <v>876747746</v>
      </c>
      <c r="M34" s="4"/>
      <c r="N34" s="5" t="s">
        <v>18</v>
      </c>
      <c r="P34" s="6"/>
      <c r="Q34" s="7">
        <f>+P29+P24+Q19</f>
        <v>562618178</v>
      </c>
      <c r="S34" s="4"/>
      <c r="T34" s="5" t="s">
        <v>18</v>
      </c>
      <c r="V34" s="6"/>
      <c r="W34" s="7">
        <f>+V29+V24+W19</f>
        <v>953837457</v>
      </c>
    </row>
    <row r="36" spans="1:23">
      <c r="B36" t="s">
        <v>19</v>
      </c>
      <c r="H36" t="s">
        <v>19</v>
      </c>
      <c r="N36" t="s">
        <v>19</v>
      </c>
      <c r="Q36" s="15"/>
      <c r="T36" t="s">
        <v>19</v>
      </c>
    </row>
    <row r="37" spans="1:23">
      <c r="B37" t="s">
        <v>20</v>
      </c>
      <c r="H37" t="s">
        <v>20</v>
      </c>
      <c r="N37" t="s">
        <v>20</v>
      </c>
      <c r="T37" t="s">
        <v>20</v>
      </c>
    </row>
    <row r="38" spans="1:23">
      <c r="A38" s="1">
        <v>111</v>
      </c>
      <c r="B38" s="11" t="str">
        <f>+'[1]FORM. GASTO 2010 SIGEF'!F23</f>
        <v>Sueldos Fijos</v>
      </c>
      <c r="C38" s="2">
        <v>175771746</v>
      </c>
      <c r="G38" s="1">
        <v>111</v>
      </c>
      <c r="H38" t="s">
        <v>21</v>
      </c>
      <c r="I38" s="2">
        <v>178655720</v>
      </c>
      <c r="J38" s="3"/>
      <c r="K38" s="3"/>
      <c r="M38" s="1">
        <v>111</v>
      </c>
      <c r="N38" t="s">
        <v>21</v>
      </c>
      <c r="O38" s="2">
        <v>163425722</v>
      </c>
      <c r="P38" s="3"/>
      <c r="Q38" s="3"/>
      <c r="S38" s="1">
        <v>111</v>
      </c>
      <c r="T38" t="s">
        <v>21</v>
      </c>
      <c r="U38" s="2">
        <v>190425213</v>
      </c>
      <c r="V38" s="3"/>
      <c r="W38" s="3"/>
    </row>
    <row r="39" spans="1:23">
      <c r="A39" s="1">
        <v>121</v>
      </c>
      <c r="B39" s="11" t="str">
        <f>+'[1]FORM. GASTO 2010 SIGEF'!F28</f>
        <v>Sueldo personal contratado y/o igualado</v>
      </c>
      <c r="C39" s="2">
        <v>1136167</v>
      </c>
      <c r="G39" s="1">
        <v>121</v>
      </c>
      <c r="H39" t="s">
        <v>22</v>
      </c>
      <c r="I39" s="2">
        <v>1069500</v>
      </c>
      <c r="J39" s="3"/>
      <c r="K39" s="3"/>
      <c r="M39" s="1">
        <v>121</v>
      </c>
      <c r="N39" t="s">
        <v>22</v>
      </c>
      <c r="O39" s="2">
        <v>464500</v>
      </c>
      <c r="P39" s="3"/>
      <c r="Q39" s="3"/>
      <c r="S39" s="1">
        <v>121</v>
      </c>
      <c r="T39" t="s">
        <v>22</v>
      </c>
      <c r="U39" s="2">
        <v>2034500</v>
      </c>
      <c r="V39" s="3"/>
      <c r="W39" s="3"/>
    </row>
    <row r="40" spans="1:23">
      <c r="A40" s="1">
        <v>122</v>
      </c>
      <c r="B40" s="11" t="str">
        <f>+'[1]FORM. GASTO 2010 SIGEF'!F29</f>
        <v>Sueldos personal nominal</v>
      </c>
      <c r="C40" s="2">
        <v>698000</v>
      </c>
      <c r="G40" s="1">
        <v>122</v>
      </c>
      <c r="H40" t="s">
        <v>23</v>
      </c>
      <c r="I40" s="2">
        <v>1369000</v>
      </c>
      <c r="J40" s="3"/>
      <c r="K40" s="3"/>
      <c r="M40" s="1">
        <v>122</v>
      </c>
      <c r="N40" t="s">
        <v>23</v>
      </c>
      <c r="O40" s="2">
        <v>1219500</v>
      </c>
      <c r="P40" s="3"/>
      <c r="Q40" s="3"/>
      <c r="S40" s="1">
        <v>122</v>
      </c>
      <c r="T40" t="s">
        <v>23</v>
      </c>
      <c r="U40" s="2">
        <v>2476000</v>
      </c>
      <c r="V40" s="3"/>
      <c r="W40" s="3"/>
    </row>
    <row r="41" spans="1:23" s="19" customFormat="1" hidden="1">
      <c r="A41" s="16">
        <v>123</v>
      </c>
      <c r="B41" s="17" t="str">
        <f>+'[1]FORM. GASTO 2010 SIGEF'!F30</f>
        <v>Suplencias</v>
      </c>
      <c r="C41" s="2"/>
      <c r="D41" s="18"/>
      <c r="E41" s="18"/>
      <c r="G41" s="16">
        <v>123</v>
      </c>
      <c r="H41" s="19" t="s">
        <v>24</v>
      </c>
      <c r="I41" s="20"/>
      <c r="J41" s="18"/>
      <c r="K41" s="18"/>
      <c r="M41" s="16">
        <v>123</v>
      </c>
      <c r="N41" s="19" t="s">
        <v>24</v>
      </c>
      <c r="O41" s="20" t="e">
        <f>SUM(#REF!)</f>
        <v>#REF!</v>
      </c>
      <c r="P41" s="18"/>
      <c r="Q41" s="18"/>
      <c r="S41" s="16">
        <v>123</v>
      </c>
      <c r="T41" s="19" t="s">
        <v>24</v>
      </c>
      <c r="U41" s="20"/>
      <c r="V41" s="18"/>
      <c r="W41" s="18"/>
    </row>
    <row r="42" spans="1:23" s="19" customFormat="1" hidden="1">
      <c r="A42" s="16">
        <v>124</v>
      </c>
      <c r="B42" s="17" t="str">
        <f>+'[1]FORM. GASTO 2010 SIGEF'!F31</f>
        <v>Sueldos por servicios especiales.**</v>
      </c>
      <c r="C42" s="2"/>
      <c r="D42" s="18"/>
      <c r="E42" s="18"/>
      <c r="G42" s="16">
        <v>124</v>
      </c>
      <c r="H42" s="19" t="s">
        <v>25</v>
      </c>
      <c r="I42" s="20"/>
      <c r="J42" s="18"/>
      <c r="K42" s="18"/>
      <c r="M42" s="16">
        <v>124</v>
      </c>
      <c r="N42" s="19" t="s">
        <v>25</v>
      </c>
      <c r="O42" s="20" t="e">
        <f>SUM(#REF!)</f>
        <v>#REF!</v>
      </c>
      <c r="P42" s="18"/>
      <c r="Q42" s="18"/>
      <c r="S42" s="16">
        <v>124</v>
      </c>
      <c r="T42" s="19" t="s">
        <v>25</v>
      </c>
      <c r="U42" s="20"/>
      <c r="V42" s="18"/>
      <c r="W42" s="18"/>
    </row>
    <row r="43" spans="1:23" s="19" customFormat="1" hidden="1">
      <c r="A43" s="16">
        <v>131</v>
      </c>
      <c r="B43" s="17" t="str">
        <f>+'[1]FORM. GASTO 2010 SIGEF'!F32</f>
        <v>Primas por antigüedad</v>
      </c>
      <c r="C43" s="2"/>
      <c r="D43" s="18"/>
      <c r="E43" s="18"/>
      <c r="G43" s="16">
        <v>131</v>
      </c>
      <c r="H43" s="19" t="s">
        <v>26</v>
      </c>
      <c r="I43" s="20"/>
      <c r="J43" s="18"/>
      <c r="K43" s="18"/>
      <c r="M43" s="16">
        <v>131</v>
      </c>
      <c r="N43" s="19" t="s">
        <v>26</v>
      </c>
      <c r="O43" s="20" t="e">
        <f>SUM(#REF!)</f>
        <v>#REF!</v>
      </c>
      <c r="P43" s="18"/>
      <c r="Q43" s="18"/>
      <c r="S43" s="16">
        <v>131</v>
      </c>
      <c r="T43" s="19" t="s">
        <v>26</v>
      </c>
      <c r="U43" s="20"/>
      <c r="V43" s="18"/>
      <c r="W43" s="18"/>
    </row>
    <row r="44" spans="1:23">
      <c r="A44" s="1">
        <v>132</v>
      </c>
      <c r="B44" s="11" t="str">
        <f>+'[1]FORM. GASTO 2010 SIGEF'!F33</f>
        <v>Compensación por gastos de alimentación</v>
      </c>
      <c r="C44" s="2">
        <v>154057</v>
      </c>
      <c r="G44" s="1">
        <v>132</v>
      </c>
      <c r="H44" t="s">
        <v>27</v>
      </c>
      <c r="I44" s="2">
        <v>88921</v>
      </c>
      <c r="J44" s="3"/>
      <c r="K44" s="3"/>
      <c r="M44" s="1">
        <v>132</v>
      </c>
      <c r="N44" t="s">
        <v>27</v>
      </c>
      <c r="O44" s="2">
        <v>187426</v>
      </c>
      <c r="P44" s="3"/>
      <c r="Q44" s="3"/>
      <c r="S44" s="1">
        <v>132</v>
      </c>
      <c r="T44" t="s">
        <v>27</v>
      </c>
      <c r="U44" s="2">
        <v>554590</v>
      </c>
      <c r="V44" s="3"/>
      <c r="W44" s="3"/>
    </row>
    <row r="45" spans="1:23">
      <c r="A45" s="1">
        <v>133</v>
      </c>
      <c r="B45" s="11" t="str">
        <f>+'[1]FORM. GASTO 2010 SIGEF'!F37</f>
        <v>Compensación por horas extraordinarias</v>
      </c>
      <c r="C45" s="2">
        <v>2276407</v>
      </c>
      <c r="G45" s="1">
        <v>133</v>
      </c>
      <c r="H45" t="s">
        <v>28</v>
      </c>
      <c r="I45" s="2">
        <v>925840</v>
      </c>
      <c r="J45" s="3"/>
      <c r="K45" s="3"/>
      <c r="M45" s="1">
        <v>133</v>
      </c>
      <c r="N45" t="s">
        <v>28</v>
      </c>
      <c r="O45" s="2">
        <v>2086005</v>
      </c>
      <c r="P45" s="3"/>
      <c r="Q45" s="3"/>
      <c r="S45" s="1">
        <v>133</v>
      </c>
      <c r="T45" t="s">
        <v>28</v>
      </c>
      <c r="U45" s="2">
        <v>1808042</v>
      </c>
      <c r="V45" s="3"/>
      <c r="W45" s="3"/>
    </row>
    <row r="46" spans="1:23">
      <c r="A46" s="1">
        <v>134</v>
      </c>
      <c r="B46" s="11" t="str">
        <f>+'[1]FORM. GASTO 2010 SIGEF'!F38</f>
        <v>Primas de transporte</v>
      </c>
      <c r="C46" s="2">
        <v>374493</v>
      </c>
      <c r="G46" s="1">
        <v>134</v>
      </c>
      <c r="H46" t="s">
        <v>29</v>
      </c>
      <c r="I46" s="2">
        <v>333077</v>
      </c>
      <c r="J46" s="3"/>
      <c r="K46" s="3"/>
      <c r="M46" s="1">
        <v>134</v>
      </c>
      <c r="N46" t="s">
        <v>29</v>
      </c>
      <c r="O46" s="2">
        <v>300869</v>
      </c>
      <c r="P46" s="3"/>
      <c r="Q46" s="3"/>
      <c r="S46" s="1">
        <v>134</v>
      </c>
      <c r="T46" t="s">
        <v>29</v>
      </c>
      <c r="U46" s="2">
        <v>419789</v>
      </c>
      <c r="V46" s="3"/>
      <c r="W46" s="3"/>
    </row>
    <row r="47" spans="1:23" hidden="1">
      <c r="A47" s="1">
        <v>136</v>
      </c>
      <c r="B47" s="21" t="s">
        <v>30</v>
      </c>
      <c r="G47" s="1">
        <v>136</v>
      </c>
      <c r="H47" s="21" t="s">
        <v>30</v>
      </c>
      <c r="I47" s="2"/>
      <c r="J47" s="3"/>
      <c r="K47" s="3"/>
      <c r="M47" s="1">
        <v>136</v>
      </c>
      <c r="N47" s="21" t="s">
        <v>30</v>
      </c>
      <c r="O47" s="2"/>
      <c r="P47" s="3"/>
      <c r="Q47" s="3"/>
      <c r="S47" s="1">
        <v>136</v>
      </c>
      <c r="T47" s="21" t="s">
        <v>30</v>
      </c>
      <c r="U47" s="2"/>
      <c r="V47" s="3"/>
      <c r="W47" s="3"/>
    </row>
    <row r="48" spans="1:23">
      <c r="A48" s="1">
        <v>137</v>
      </c>
      <c r="B48" s="11" t="str">
        <f>+'[1]FORM. GASTO 2010 SIGEF'!F43</f>
        <v>Compensación por servicio de seguridad</v>
      </c>
      <c r="C48" s="2">
        <v>7186904</v>
      </c>
      <c r="G48" s="1">
        <v>137</v>
      </c>
      <c r="H48" t="s">
        <v>31</v>
      </c>
      <c r="I48" s="2">
        <v>7262749</v>
      </c>
      <c r="J48" s="3"/>
      <c r="K48" s="3"/>
      <c r="M48" s="1">
        <v>137</v>
      </c>
      <c r="N48" t="s">
        <v>31</v>
      </c>
      <c r="O48" s="2">
        <v>5201686</v>
      </c>
      <c r="P48" s="3"/>
      <c r="Q48" s="3"/>
      <c r="S48" s="1">
        <v>137</v>
      </c>
      <c r="T48" t="s">
        <v>31</v>
      </c>
      <c r="U48" s="2">
        <v>7762487</v>
      </c>
      <c r="V48" s="3"/>
      <c r="W48" s="3"/>
    </row>
    <row r="49" spans="1:23">
      <c r="A49" s="1">
        <v>141</v>
      </c>
      <c r="B49" s="11" t="str">
        <f>+'[1]FORM. GASTO 2010 SIGEF'!F44</f>
        <v>Jornales</v>
      </c>
      <c r="C49" s="2">
        <v>456181</v>
      </c>
      <c r="G49" s="1">
        <v>141</v>
      </c>
      <c r="H49" t="s">
        <v>32</v>
      </c>
      <c r="I49" s="2">
        <v>352900</v>
      </c>
      <c r="J49" s="3"/>
      <c r="K49" s="3"/>
      <c r="M49" s="1">
        <v>141</v>
      </c>
      <c r="N49" t="s">
        <v>32</v>
      </c>
      <c r="O49" s="2">
        <v>1003533</v>
      </c>
      <c r="P49" s="3"/>
      <c r="Q49" s="3"/>
      <c r="S49" s="1">
        <v>141</v>
      </c>
      <c r="T49" t="s">
        <v>32</v>
      </c>
      <c r="U49" s="2">
        <v>1246164</v>
      </c>
      <c r="V49" s="3"/>
      <c r="W49" s="3"/>
    </row>
    <row r="50" spans="1:23" hidden="1">
      <c r="A50" s="1">
        <v>142</v>
      </c>
      <c r="B50" s="11" t="str">
        <f>+'[1]FORM. GASTO 2010 SIGEF'!F45</f>
        <v>Sobrejornales</v>
      </c>
      <c r="G50" s="1">
        <v>142</v>
      </c>
      <c r="H50" t="s">
        <v>33</v>
      </c>
      <c r="I50" s="2"/>
      <c r="J50" s="3"/>
      <c r="K50" s="3"/>
      <c r="M50" s="1">
        <v>142</v>
      </c>
      <c r="N50" t="s">
        <v>33</v>
      </c>
      <c r="O50" s="2"/>
      <c r="P50" s="3"/>
      <c r="Q50" s="3"/>
      <c r="S50" s="1">
        <v>142</v>
      </c>
      <c r="T50" t="s">
        <v>33</v>
      </c>
      <c r="U50" s="2"/>
      <c r="V50" s="3"/>
      <c r="W50" s="3"/>
    </row>
    <row r="51" spans="1:23">
      <c r="A51" s="1">
        <v>151</v>
      </c>
      <c r="B51" s="11" t="str">
        <f>+'[1]FORM. GASTO 2010 SIGEF'!F46</f>
        <v xml:space="preserve">Honorarios profesionales  y técnicos </v>
      </c>
      <c r="C51" s="2">
        <v>276772</v>
      </c>
      <c r="G51" s="1">
        <v>151</v>
      </c>
      <c r="H51" t="s">
        <v>34</v>
      </c>
      <c r="I51" s="2">
        <v>220271</v>
      </c>
      <c r="J51" s="3"/>
      <c r="K51" s="3"/>
      <c r="M51" s="1">
        <v>151</v>
      </c>
      <c r="N51" t="s">
        <v>34</v>
      </c>
      <c r="O51" s="2">
        <v>418425</v>
      </c>
      <c r="P51" s="3"/>
      <c r="Q51" s="3"/>
      <c r="S51" s="1">
        <v>151</v>
      </c>
      <c r="T51" t="s">
        <v>34</v>
      </c>
      <c r="U51" s="2">
        <v>779809</v>
      </c>
      <c r="V51" s="3"/>
      <c r="W51" s="3"/>
    </row>
    <row r="52" spans="1:23">
      <c r="A52" s="1">
        <v>161</v>
      </c>
      <c r="B52" s="11" t="str">
        <f>+'[1]FORM. GASTO 2010 SIGEF'!F49</f>
        <v>Dietas en el país</v>
      </c>
      <c r="C52" s="2">
        <v>70200</v>
      </c>
      <c r="G52" s="1">
        <v>161</v>
      </c>
      <c r="H52" t="s">
        <v>35</v>
      </c>
      <c r="I52" s="2">
        <v>143800</v>
      </c>
      <c r="J52" s="3"/>
      <c r="K52" s="3"/>
      <c r="M52" s="1">
        <v>161</v>
      </c>
      <c r="N52" t="s">
        <v>35</v>
      </c>
      <c r="O52" s="2">
        <v>507603</v>
      </c>
      <c r="P52" s="3"/>
      <c r="Q52" s="3"/>
      <c r="S52" s="1">
        <v>161</v>
      </c>
      <c r="T52" t="s">
        <v>35</v>
      </c>
      <c r="U52" s="2">
        <v>140400</v>
      </c>
      <c r="V52" s="3"/>
      <c r="W52" s="3"/>
    </row>
    <row r="53" spans="1:23">
      <c r="A53" s="1">
        <v>162</v>
      </c>
      <c r="B53" s="11" t="str">
        <f>+'[1]FORM. GASTO 2010 SIGEF'!F50</f>
        <v>Gastos de representación</v>
      </c>
      <c r="G53" s="1">
        <v>162</v>
      </c>
      <c r="H53" t="s">
        <v>36</v>
      </c>
      <c r="I53" s="2"/>
      <c r="J53" s="3"/>
      <c r="K53" s="3"/>
      <c r="M53" s="1">
        <v>162</v>
      </c>
      <c r="N53" t="s">
        <v>36</v>
      </c>
      <c r="O53" s="2"/>
      <c r="P53" s="3"/>
      <c r="Q53" s="3"/>
      <c r="S53" s="1">
        <v>162</v>
      </c>
      <c r="T53" t="s">
        <v>36</v>
      </c>
      <c r="U53" s="2">
        <v>98802</v>
      </c>
      <c r="V53" s="3"/>
      <c r="W53" s="3"/>
    </row>
    <row r="54" spans="1:23">
      <c r="A54" s="1">
        <v>181</v>
      </c>
      <c r="B54" s="11" t="str">
        <f>+'[1]FORM. GASTO 2010 SIGEF'!F51</f>
        <v>Regalía pascual</v>
      </c>
      <c r="G54" s="1">
        <v>181</v>
      </c>
      <c r="H54" t="s">
        <v>37</v>
      </c>
      <c r="I54" s="2"/>
      <c r="J54" s="3"/>
      <c r="K54" s="3"/>
      <c r="M54" s="1">
        <v>181</v>
      </c>
      <c r="N54" t="s">
        <v>37</v>
      </c>
      <c r="O54" s="2"/>
      <c r="P54" s="3"/>
      <c r="Q54" s="3"/>
      <c r="S54" s="1">
        <v>181</v>
      </c>
      <c r="T54" t="s">
        <v>37</v>
      </c>
      <c r="U54" s="2">
        <v>64108162</v>
      </c>
      <c r="V54" s="3"/>
      <c r="W54" s="3"/>
    </row>
    <row r="55" spans="1:23" hidden="1">
      <c r="A55" s="1">
        <v>182</v>
      </c>
      <c r="B55" s="11" t="str">
        <f>+'[1]FORM. GASTO 2010 SIGEF'!F52</f>
        <v>Bonificaciones</v>
      </c>
      <c r="G55" s="1">
        <v>182</v>
      </c>
      <c r="H55" t="s">
        <v>38</v>
      </c>
      <c r="I55" s="2"/>
      <c r="J55" s="3"/>
      <c r="K55" s="3"/>
      <c r="M55" s="1">
        <v>182</v>
      </c>
      <c r="N55" t="s">
        <v>38</v>
      </c>
      <c r="O55" s="2"/>
      <c r="P55" s="3"/>
      <c r="Q55" s="3"/>
      <c r="S55" s="1">
        <v>182</v>
      </c>
      <c r="T55" t="s">
        <v>38</v>
      </c>
      <c r="U55" s="2"/>
      <c r="V55" s="3"/>
      <c r="W55" s="3"/>
    </row>
    <row r="56" spans="1:23">
      <c r="A56" s="1">
        <v>183</v>
      </c>
      <c r="B56" s="11" t="str">
        <f>+'[1]FORM. GASTO 2010 SIGEF'!F53</f>
        <v>Prestaciones laborales</v>
      </c>
      <c r="C56" s="2">
        <v>1000883</v>
      </c>
      <c r="G56" s="1">
        <v>183</v>
      </c>
      <c r="H56" t="s">
        <v>39</v>
      </c>
      <c r="I56" s="2">
        <v>1270255</v>
      </c>
      <c r="J56" s="3"/>
      <c r="K56" s="3"/>
      <c r="M56" s="1">
        <v>183</v>
      </c>
      <c r="N56" t="s">
        <v>39</v>
      </c>
      <c r="O56" s="2">
        <v>1389421</v>
      </c>
      <c r="P56" s="3"/>
      <c r="Q56" s="3"/>
      <c r="S56" s="1">
        <v>183</v>
      </c>
      <c r="T56" t="s">
        <v>39</v>
      </c>
      <c r="U56" s="22">
        <v>4372765</v>
      </c>
      <c r="V56" s="3"/>
      <c r="W56" s="3"/>
    </row>
    <row r="57" spans="1:23">
      <c r="A57" s="1">
        <v>184</v>
      </c>
      <c r="B57" s="11" t="str">
        <f>+'[1]FORM. GASTO 2010 SIGEF'!F54</f>
        <v>Pago de vacaciones</v>
      </c>
      <c r="C57" s="2">
        <v>136743</v>
      </c>
      <c r="G57" s="1">
        <v>184</v>
      </c>
      <c r="H57" t="s">
        <v>40</v>
      </c>
      <c r="I57" s="12"/>
      <c r="J57" s="3"/>
      <c r="K57" s="3"/>
      <c r="M57" s="1">
        <v>184</v>
      </c>
      <c r="N57" t="s">
        <v>40</v>
      </c>
      <c r="O57" s="12">
        <v>54150</v>
      </c>
      <c r="P57" s="3"/>
      <c r="Q57" s="3"/>
      <c r="S57" s="1">
        <v>184</v>
      </c>
      <c r="T57" t="s">
        <v>40</v>
      </c>
      <c r="U57" s="23">
        <v>165008</v>
      </c>
      <c r="V57" s="3"/>
      <c r="W57" s="3"/>
    </row>
    <row r="58" spans="1:23">
      <c r="A58" s="1">
        <v>191</v>
      </c>
      <c r="B58" s="11" t="str">
        <f>+'[1]FORM. GASTO 2010 SIGEF'!F55</f>
        <v>Contribución al seguro de salud y riesgo laboral</v>
      </c>
      <c r="C58" s="2">
        <v>13092941</v>
      </c>
      <c r="G58" s="1">
        <v>191</v>
      </c>
      <c r="H58" t="s">
        <v>41</v>
      </c>
      <c r="I58" s="2">
        <v>34048147</v>
      </c>
      <c r="J58" s="3"/>
      <c r="K58" s="3"/>
      <c r="M58" s="1">
        <v>191</v>
      </c>
      <c r="N58" t="s">
        <v>41</v>
      </c>
      <c r="O58" s="2">
        <v>17784885</v>
      </c>
      <c r="P58" s="3"/>
      <c r="Q58" s="3"/>
      <c r="S58" s="1">
        <v>191</v>
      </c>
      <c r="T58" t="s">
        <v>41</v>
      </c>
      <c r="U58" s="2">
        <v>21027135</v>
      </c>
      <c r="V58" s="3"/>
      <c r="W58" s="3"/>
    </row>
    <row r="59" spans="1:23">
      <c r="A59" s="1">
        <v>192</v>
      </c>
      <c r="B59" s="11" t="str">
        <f>+'[1]FORM. GASTO 2010 SIGEF'!F56</f>
        <v>Contribuciones al seguro de pensiones</v>
      </c>
      <c r="C59" s="13">
        <v>11139907</v>
      </c>
      <c r="G59" s="1">
        <v>192</v>
      </c>
      <c r="H59" t="s">
        <v>42</v>
      </c>
      <c r="I59" s="13">
        <v>28924697</v>
      </c>
      <c r="J59" s="3"/>
      <c r="K59" s="3"/>
      <c r="M59" s="1">
        <v>192</v>
      </c>
      <c r="N59" t="s">
        <v>42</v>
      </c>
      <c r="O59" s="13">
        <v>16768140</v>
      </c>
      <c r="P59" s="3"/>
      <c r="Q59" s="3"/>
      <c r="S59" s="1">
        <v>192</v>
      </c>
      <c r="T59" t="s">
        <v>42</v>
      </c>
      <c r="U59" s="13">
        <v>17996691</v>
      </c>
      <c r="V59" s="3"/>
      <c r="W59" s="3"/>
    </row>
    <row r="60" spans="1:23" s="5" customFormat="1">
      <c r="A60" s="4"/>
      <c r="B60" s="5" t="s">
        <v>43</v>
      </c>
      <c r="C60" s="8"/>
      <c r="D60" s="7">
        <f>SUM(C38:C59)</f>
        <v>213771401</v>
      </c>
      <c r="E60" s="6"/>
      <c r="F60" s="24"/>
      <c r="G60" s="4"/>
      <c r="H60" s="5" t="s">
        <v>43</v>
      </c>
      <c r="I60" s="8"/>
      <c r="J60" s="7">
        <f>+I39+I38+I40+I44+I45+I46+I48+I49+I51+I52+I56+I57+I59+I58</f>
        <v>254664877</v>
      </c>
      <c r="K60" s="6"/>
      <c r="M60" s="4"/>
      <c r="N60" s="5" t="s">
        <v>43</v>
      </c>
      <c r="P60" s="7">
        <f>+O38+O39+O40+O44+O45+O46+O48+O49+O47+O50+O51+O52+O53+O54+O55+O56+O58+O57+O59</f>
        <v>210811865</v>
      </c>
      <c r="Q60" s="6"/>
      <c r="S60" s="4"/>
      <c r="T60" s="5" t="s">
        <v>43</v>
      </c>
      <c r="V60" s="7">
        <f>SUM(U38:U59)</f>
        <v>315415557</v>
      </c>
      <c r="W60" s="6"/>
    </row>
    <row r="61" spans="1:23">
      <c r="I61" s="2"/>
      <c r="J61" s="3"/>
      <c r="K61" s="3"/>
      <c r="O61" s="2"/>
      <c r="P61" s="3"/>
      <c r="Q61" s="3"/>
      <c r="U61" s="2"/>
      <c r="V61" s="3"/>
      <c r="W61" s="3"/>
    </row>
    <row r="62" spans="1:23">
      <c r="B62" t="s">
        <v>44</v>
      </c>
      <c r="H62" t="s">
        <v>44</v>
      </c>
      <c r="I62" s="2"/>
      <c r="J62" s="3"/>
      <c r="K62" s="3"/>
      <c r="N62" t="s">
        <v>44</v>
      </c>
      <c r="O62" s="2"/>
      <c r="P62" s="3"/>
      <c r="Q62" s="3"/>
      <c r="T62" t="s">
        <v>44</v>
      </c>
      <c r="U62" s="2"/>
      <c r="V62" s="3"/>
      <c r="W62" s="3"/>
    </row>
    <row r="63" spans="1:23" hidden="1">
      <c r="A63" s="1">
        <v>212</v>
      </c>
      <c r="B63" t="str">
        <f>+'[1]FORM. GASTO 2010 SIGEF'!F61</f>
        <v>Servicio telefónico de larga distancia</v>
      </c>
      <c r="C63" s="12"/>
      <c r="G63" s="1">
        <v>212</v>
      </c>
      <c r="H63" t="s">
        <v>45</v>
      </c>
      <c r="I63" s="2"/>
      <c r="J63" s="3"/>
      <c r="K63" s="3"/>
      <c r="M63" s="1">
        <v>212</v>
      </c>
      <c r="N63" t="s">
        <v>45</v>
      </c>
      <c r="O63" s="2"/>
      <c r="P63" s="3"/>
      <c r="Q63" s="3"/>
      <c r="S63" s="1">
        <v>212</v>
      </c>
      <c r="T63" t="s">
        <v>45</v>
      </c>
      <c r="U63" s="2"/>
      <c r="V63" s="3"/>
      <c r="W63" s="3"/>
    </row>
    <row r="64" spans="1:23">
      <c r="A64" s="1">
        <v>213</v>
      </c>
      <c r="B64" t="str">
        <f>+'[1]FORM. GASTO 2010 SIGEF'!F62</f>
        <v>Teléfono local</v>
      </c>
      <c r="C64" s="12">
        <v>2066834</v>
      </c>
      <c r="G64" s="1">
        <v>213</v>
      </c>
      <c r="H64" t="s">
        <v>46</v>
      </c>
      <c r="I64" s="2">
        <v>1977069</v>
      </c>
      <c r="J64" s="3"/>
      <c r="K64" s="3"/>
      <c r="M64" s="1">
        <v>213</v>
      </c>
      <c r="N64" t="s">
        <v>46</v>
      </c>
      <c r="O64" s="2">
        <v>1730044</v>
      </c>
      <c r="P64" s="3"/>
      <c r="Q64" s="3"/>
      <c r="S64" s="1">
        <v>213</v>
      </c>
      <c r="T64" t="s">
        <v>46</v>
      </c>
      <c r="U64" s="2">
        <v>2861627</v>
      </c>
      <c r="V64" s="3"/>
      <c r="W64" s="3"/>
    </row>
    <row r="65" spans="1:23" hidden="1">
      <c r="A65" s="1">
        <v>214</v>
      </c>
      <c r="B65" t="s">
        <v>47</v>
      </c>
      <c r="C65" s="12"/>
      <c r="G65" s="1">
        <v>214</v>
      </c>
      <c r="H65" t="s">
        <v>47</v>
      </c>
      <c r="I65" s="2"/>
      <c r="J65" s="3"/>
      <c r="K65" s="3"/>
      <c r="M65" s="1">
        <v>214</v>
      </c>
      <c r="N65" t="s">
        <v>47</v>
      </c>
      <c r="O65" s="2"/>
      <c r="P65" s="3"/>
      <c r="Q65" s="3"/>
      <c r="S65" s="1">
        <v>214</v>
      </c>
      <c r="T65" s="10" t="s">
        <v>47</v>
      </c>
      <c r="U65" s="2"/>
      <c r="V65" s="3"/>
      <c r="W65" s="3"/>
    </row>
    <row r="66" spans="1:23" hidden="1">
      <c r="A66" s="1">
        <v>215</v>
      </c>
      <c r="B66" t="str">
        <f>+'[1]FORM. GASTO 2010 SIGEF'!F66</f>
        <v>Servicio de Internet y televisión por cable</v>
      </c>
      <c r="C66" s="12">
        <v>174356</v>
      </c>
      <c r="G66" s="1">
        <v>215</v>
      </c>
      <c r="H66" t="s">
        <v>48</v>
      </c>
      <c r="I66" s="2"/>
      <c r="J66" s="3"/>
      <c r="K66" s="3"/>
      <c r="M66" s="1">
        <v>215</v>
      </c>
      <c r="N66" t="s">
        <v>48</v>
      </c>
      <c r="O66" s="2"/>
      <c r="P66" s="3"/>
      <c r="Q66" s="3"/>
      <c r="S66" s="1">
        <v>215</v>
      </c>
      <c r="T66" t="s">
        <v>48</v>
      </c>
      <c r="U66" s="2"/>
      <c r="V66" s="3"/>
      <c r="W66" s="3"/>
    </row>
    <row r="67" spans="1:23" hidden="1">
      <c r="A67" s="1">
        <v>221</v>
      </c>
      <c r="B67" s="10" t="s">
        <v>49</v>
      </c>
      <c r="C67" s="12"/>
      <c r="G67" s="1">
        <v>221</v>
      </c>
      <c r="H67" s="10" t="s">
        <v>49</v>
      </c>
      <c r="I67" s="2"/>
      <c r="J67" s="3"/>
      <c r="K67" s="3"/>
      <c r="M67" s="1">
        <v>221</v>
      </c>
      <c r="N67" s="10" t="s">
        <v>49</v>
      </c>
      <c r="O67" s="2"/>
      <c r="P67" s="3"/>
      <c r="Q67" s="3"/>
      <c r="S67" s="1">
        <v>221</v>
      </c>
      <c r="T67" s="10" t="s">
        <v>49</v>
      </c>
      <c r="U67" s="2"/>
      <c r="V67" s="3"/>
      <c r="W67" s="3"/>
    </row>
    <row r="68" spans="1:23" hidden="1">
      <c r="A68" s="1">
        <v>222</v>
      </c>
      <c r="B68" t="str">
        <f>+'[1]FORM. GASTO 2010 SIGEF'!F68</f>
        <v>Agua</v>
      </c>
      <c r="C68" s="12"/>
      <c r="G68" s="1">
        <v>222</v>
      </c>
      <c r="H68" t="s">
        <v>50</v>
      </c>
      <c r="I68" s="2"/>
      <c r="J68" s="3"/>
      <c r="K68" s="3"/>
      <c r="M68" s="1">
        <v>222</v>
      </c>
      <c r="N68" t="s">
        <v>50</v>
      </c>
      <c r="O68" s="2"/>
      <c r="P68" s="3"/>
      <c r="Q68" s="3"/>
      <c r="S68" s="1">
        <v>222</v>
      </c>
      <c r="T68" t="s">
        <v>50</v>
      </c>
      <c r="U68" s="2"/>
      <c r="V68" s="3"/>
      <c r="W68" s="3"/>
    </row>
    <row r="69" spans="1:23">
      <c r="A69" s="1">
        <v>223</v>
      </c>
      <c r="B69" t="str">
        <f>+'[1]FORM. GASTO 2010 SIGEF'!F69</f>
        <v>Limpieza e higiene</v>
      </c>
      <c r="C69" s="12">
        <v>260</v>
      </c>
      <c r="G69" s="1">
        <v>223</v>
      </c>
      <c r="H69" t="s">
        <v>51</v>
      </c>
      <c r="I69" s="2">
        <v>21337</v>
      </c>
      <c r="J69" s="3"/>
      <c r="K69" s="3"/>
      <c r="M69" s="1">
        <v>223</v>
      </c>
      <c r="N69" t="s">
        <v>51</v>
      </c>
      <c r="O69" s="2"/>
      <c r="P69" s="3"/>
      <c r="Q69" s="3"/>
      <c r="S69" s="1">
        <v>223</v>
      </c>
      <c r="T69" t="s">
        <v>51</v>
      </c>
      <c r="U69" s="2">
        <v>4980</v>
      </c>
      <c r="V69" s="3"/>
      <c r="W69" s="3"/>
    </row>
    <row r="70" spans="1:23">
      <c r="A70" s="1">
        <v>231</v>
      </c>
      <c r="B70" t="str">
        <f>+'[1]FORM. GASTO 2010 SIGEF'!F71</f>
        <v>Publicidad y propaganda</v>
      </c>
      <c r="C70" s="12">
        <v>274008</v>
      </c>
      <c r="G70" s="1">
        <v>231</v>
      </c>
      <c r="H70" t="s">
        <v>52</v>
      </c>
      <c r="I70" s="2">
        <v>1494313</v>
      </c>
      <c r="J70" s="3"/>
      <c r="K70" s="3"/>
      <c r="M70" s="1">
        <v>231</v>
      </c>
      <c r="N70" t="s">
        <v>52</v>
      </c>
      <c r="O70" s="2">
        <v>1723241</v>
      </c>
      <c r="P70" s="3"/>
      <c r="Q70" s="3"/>
      <c r="S70" s="1">
        <v>231</v>
      </c>
      <c r="T70" t="s">
        <v>52</v>
      </c>
      <c r="U70" s="2">
        <v>566812</v>
      </c>
      <c r="V70" s="3"/>
      <c r="W70" s="3"/>
    </row>
    <row r="71" spans="1:23">
      <c r="A71" s="1">
        <v>232</v>
      </c>
      <c r="B71" t="str">
        <f>+'[1]FORM. GASTO 2010 SIGEF'!F72</f>
        <v>Impresión y encuadernación</v>
      </c>
      <c r="C71" s="12">
        <v>38928</v>
      </c>
      <c r="G71" s="1">
        <v>232</v>
      </c>
      <c r="H71" t="s">
        <v>53</v>
      </c>
      <c r="I71" s="2">
        <v>88846</v>
      </c>
      <c r="J71" s="3"/>
      <c r="K71" s="3"/>
      <c r="M71" s="1">
        <v>232</v>
      </c>
      <c r="N71" t="s">
        <v>53</v>
      </c>
      <c r="O71" s="2">
        <v>7687</v>
      </c>
      <c r="P71" s="3"/>
      <c r="Q71" s="3"/>
      <c r="S71" s="1">
        <v>232</v>
      </c>
      <c r="T71" t="s">
        <v>53</v>
      </c>
      <c r="U71" s="2">
        <v>173081</v>
      </c>
      <c r="V71" s="3"/>
      <c r="W71" s="3"/>
    </row>
    <row r="72" spans="1:23" hidden="1">
      <c r="A72" s="1">
        <v>241</v>
      </c>
      <c r="B72" t="str">
        <f>+'[1]FORM. GASTO 2010 SIGEF'!F73</f>
        <v>Viáticos dentro del país</v>
      </c>
      <c r="C72" s="12"/>
      <c r="G72" s="1">
        <v>241</v>
      </c>
      <c r="H72" t="s">
        <v>54</v>
      </c>
      <c r="I72" s="2"/>
      <c r="J72" s="3"/>
      <c r="K72" s="3"/>
      <c r="M72" s="1">
        <v>241</v>
      </c>
      <c r="N72" t="s">
        <v>54</v>
      </c>
      <c r="O72" s="2">
        <v>17300</v>
      </c>
      <c r="P72" s="3"/>
      <c r="Q72" s="3"/>
      <c r="S72" s="1">
        <v>241</v>
      </c>
      <c r="T72" t="s">
        <v>54</v>
      </c>
      <c r="U72" s="2"/>
      <c r="V72" s="3"/>
      <c r="W72" s="3"/>
    </row>
    <row r="73" spans="1:23">
      <c r="A73" s="1">
        <v>242</v>
      </c>
      <c r="B73" t="str">
        <f>+'[1]FORM. GASTO 2010 SIGEF'!F74</f>
        <v>Viáticos fuera  del país</v>
      </c>
      <c r="C73" s="12">
        <v>98310</v>
      </c>
      <c r="G73" s="1">
        <v>242</v>
      </c>
      <c r="H73" t="s">
        <v>55</v>
      </c>
      <c r="I73" s="2"/>
      <c r="J73" s="3"/>
      <c r="K73" s="3"/>
      <c r="M73" s="1">
        <v>242</v>
      </c>
      <c r="N73" t="s">
        <v>55</v>
      </c>
      <c r="O73" s="2">
        <v>72349</v>
      </c>
      <c r="P73" s="3"/>
      <c r="Q73" s="3"/>
      <c r="S73" s="1">
        <v>242</v>
      </c>
      <c r="T73" t="s">
        <v>55</v>
      </c>
      <c r="U73" s="2">
        <v>128417</v>
      </c>
      <c r="V73" s="3"/>
      <c r="W73" s="3"/>
    </row>
    <row r="74" spans="1:23">
      <c r="A74" s="1">
        <v>251</v>
      </c>
      <c r="B74" t="str">
        <f>+'[1]FORM. GASTO 2010 SIGEF'!F75</f>
        <v>Pasajes</v>
      </c>
      <c r="C74" s="12">
        <v>28900</v>
      </c>
      <c r="G74" s="1">
        <v>251</v>
      </c>
      <c r="H74" t="s">
        <v>56</v>
      </c>
      <c r="I74" s="2">
        <v>5095</v>
      </c>
      <c r="J74" s="3"/>
      <c r="K74" s="3"/>
      <c r="M74" s="1">
        <v>251</v>
      </c>
      <c r="N74" t="s">
        <v>56</v>
      </c>
      <c r="O74" s="2"/>
      <c r="P74" s="3"/>
      <c r="Q74" s="3"/>
      <c r="S74" s="1">
        <v>251</v>
      </c>
      <c r="T74" t="s">
        <v>56</v>
      </c>
      <c r="U74" s="2">
        <v>9790</v>
      </c>
      <c r="V74" s="3"/>
      <c r="W74" s="3"/>
    </row>
    <row r="75" spans="1:23">
      <c r="A75" s="1">
        <v>252</v>
      </c>
      <c r="B75" t="str">
        <f>+'[1]FORM. GASTO 2010 SIGEF'!F76</f>
        <v>Fletes</v>
      </c>
      <c r="C75" s="12"/>
      <c r="G75" s="1">
        <v>252</v>
      </c>
      <c r="H75" t="s">
        <v>57</v>
      </c>
      <c r="I75" s="2"/>
      <c r="J75" s="3"/>
      <c r="K75" s="3"/>
      <c r="M75" s="1">
        <v>252</v>
      </c>
      <c r="N75" t="s">
        <v>57</v>
      </c>
      <c r="O75" s="2">
        <v>104450</v>
      </c>
      <c r="P75" s="3"/>
      <c r="Q75" s="3"/>
      <c r="S75" s="1">
        <v>252</v>
      </c>
      <c r="T75" t="s">
        <v>57</v>
      </c>
      <c r="U75" s="2">
        <v>400</v>
      </c>
      <c r="V75" s="3"/>
      <c r="W75" s="3"/>
    </row>
    <row r="76" spans="1:23" hidden="1">
      <c r="A76" s="1">
        <v>253</v>
      </c>
      <c r="B76" t="str">
        <f>+'[1]FORM. GASTO 2010 SIGEF'!F77</f>
        <v>Almacenaje</v>
      </c>
      <c r="C76" s="12"/>
      <c r="G76" s="1">
        <v>253</v>
      </c>
      <c r="H76" t="s">
        <v>58</v>
      </c>
      <c r="I76" s="2"/>
      <c r="J76" s="3"/>
      <c r="K76" s="3"/>
      <c r="M76" s="1">
        <v>253</v>
      </c>
      <c r="N76" t="s">
        <v>58</v>
      </c>
      <c r="O76" s="2"/>
      <c r="P76" s="3"/>
      <c r="Q76" s="3"/>
      <c r="S76" s="1">
        <v>253</v>
      </c>
      <c r="T76" t="s">
        <v>58</v>
      </c>
      <c r="U76" s="2"/>
      <c r="V76" s="3"/>
      <c r="W76" s="3"/>
    </row>
    <row r="77" spans="1:23">
      <c r="A77" s="1">
        <v>254</v>
      </c>
      <c r="B77" t="str">
        <f>+'[1]FORM. GASTO 2010 SIGEF'!F78</f>
        <v>Peaje</v>
      </c>
      <c r="C77" s="12">
        <v>12480</v>
      </c>
      <c r="G77" s="1">
        <v>254</v>
      </c>
      <c r="H77" t="s">
        <v>59</v>
      </c>
      <c r="I77" s="2">
        <v>9206</v>
      </c>
      <c r="J77" s="3"/>
      <c r="K77" s="3"/>
      <c r="M77" s="1">
        <v>254</v>
      </c>
      <c r="N77" t="s">
        <v>59</v>
      </c>
      <c r="O77" s="2">
        <v>21832</v>
      </c>
      <c r="P77" s="3"/>
      <c r="Q77" s="3"/>
      <c r="S77" s="1">
        <v>254</v>
      </c>
      <c r="T77" t="s">
        <v>59</v>
      </c>
      <c r="U77" s="2">
        <v>5876</v>
      </c>
      <c r="V77" s="3"/>
      <c r="W77" s="3"/>
    </row>
    <row r="78" spans="1:23" hidden="1">
      <c r="A78" s="1">
        <v>261</v>
      </c>
      <c r="B78" t="str">
        <f>+'[1]FORM. GASTO 2010 SIGEF'!F79</f>
        <v>Edificios y locales</v>
      </c>
      <c r="C78" s="12">
        <v>41234</v>
      </c>
      <c r="G78" s="1">
        <v>261</v>
      </c>
      <c r="H78" t="s">
        <v>60</v>
      </c>
      <c r="I78" s="2"/>
      <c r="J78" s="3"/>
      <c r="K78" s="3"/>
      <c r="M78" s="1">
        <v>261</v>
      </c>
      <c r="N78" t="s">
        <v>60</v>
      </c>
      <c r="O78" s="2"/>
      <c r="P78" s="3"/>
      <c r="Q78" s="3"/>
      <c r="S78" s="1">
        <v>261</v>
      </c>
      <c r="T78" t="s">
        <v>60</v>
      </c>
      <c r="U78" s="2"/>
      <c r="V78" s="3"/>
      <c r="W78" s="3"/>
    </row>
    <row r="79" spans="1:23">
      <c r="A79" s="1">
        <v>262</v>
      </c>
      <c r="B79" t="str">
        <f>+'[1]FORM. GASTO 2010 SIGEF'!F80</f>
        <v>Equipo de producción</v>
      </c>
      <c r="C79" s="12"/>
      <c r="G79" s="1">
        <v>262</v>
      </c>
      <c r="H79" t="s">
        <v>61</v>
      </c>
      <c r="I79" s="2">
        <v>460223</v>
      </c>
      <c r="J79" s="3"/>
      <c r="K79" s="3"/>
      <c r="M79" s="1">
        <v>262</v>
      </c>
      <c r="N79" t="s">
        <v>61</v>
      </c>
      <c r="O79" s="2"/>
      <c r="P79" s="3"/>
      <c r="Q79" s="3"/>
      <c r="S79" s="1">
        <v>262</v>
      </c>
      <c r="T79" t="s">
        <v>61</v>
      </c>
      <c r="U79" s="2">
        <v>275200</v>
      </c>
      <c r="V79" s="3"/>
      <c r="W79" s="3"/>
    </row>
    <row r="80" spans="1:23" hidden="1">
      <c r="A80" s="1">
        <v>263</v>
      </c>
      <c r="B80" t="str">
        <f>+'[1]FORM. GASTO 2010 SIGEF'!F81</f>
        <v>Maquinaria y equipo de oficina</v>
      </c>
      <c r="C80" s="12"/>
      <c r="G80" s="1">
        <v>263</v>
      </c>
      <c r="H80" t="s">
        <v>62</v>
      </c>
      <c r="I80" s="2"/>
      <c r="J80" s="3"/>
      <c r="K80" s="3"/>
      <c r="M80" s="1">
        <v>263</v>
      </c>
      <c r="N80" t="s">
        <v>62</v>
      </c>
      <c r="O80" s="2"/>
      <c r="P80" s="3"/>
      <c r="Q80" s="3"/>
      <c r="S80" s="1">
        <v>263</v>
      </c>
      <c r="T80" t="s">
        <v>62</v>
      </c>
      <c r="U80" s="2"/>
      <c r="V80" s="3"/>
      <c r="W80" s="3"/>
    </row>
    <row r="81" spans="1:23">
      <c r="A81" s="1">
        <v>264</v>
      </c>
      <c r="B81" t="str">
        <f>+'[1]FORM. GASTO 2010 SIGEF'!F82</f>
        <v>Equipo de transporte, tracción y elevación</v>
      </c>
      <c r="C81" s="12">
        <v>611257</v>
      </c>
      <c r="G81" s="1">
        <v>264</v>
      </c>
      <c r="H81" t="s">
        <v>63</v>
      </c>
      <c r="I81" s="2">
        <v>2435486</v>
      </c>
      <c r="J81" s="3"/>
      <c r="K81" s="3"/>
      <c r="M81" s="1">
        <v>264</v>
      </c>
      <c r="N81" t="s">
        <v>63</v>
      </c>
      <c r="O81" s="2">
        <v>2454100</v>
      </c>
      <c r="P81" s="3"/>
      <c r="Q81" s="3"/>
      <c r="S81" s="1">
        <v>264</v>
      </c>
      <c r="T81" t="s">
        <v>63</v>
      </c>
      <c r="U81" s="2">
        <v>4202361</v>
      </c>
      <c r="V81" s="3"/>
      <c r="W81" s="3"/>
    </row>
    <row r="82" spans="1:23" hidden="1">
      <c r="A82" s="1">
        <v>265</v>
      </c>
      <c r="B82" t="str">
        <f>+'[1]FORM. GASTO 2010 SIGEF'!F83</f>
        <v>Tierras y terrenos</v>
      </c>
      <c r="C82" s="12"/>
      <c r="G82" s="1">
        <v>265</v>
      </c>
      <c r="H82" t="s">
        <v>64</v>
      </c>
      <c r="I82" s="2"/>
      <c r="J82" s="3"/>
      <c r="K82" s="3"/>
      <c r="M82" s="1">
        <v>265</v>
      </c>
      <c r="N82" t="s">
        <v>64</v>
      </c>
      <c r="O82" s="2"/>
      <c r="P82" s="3"/>
      <c r="Q82" s="3"/>
      <c r="S82" s="1">
        <v>265</v>
      </c>
      <c r="T82" t="s">
        <v>64</v>
      </c>
      <c r="U82" s="2"/>
      <c r="V82" s="3"/>
      <c r="W82" s="3"/>
    </row>
    <row r="83" spans="1:23">
      <c r="A83" s="1">
        <v>269</v>
      </c>
      <c r="B83" t="str">
        <f>+'[1]FORM. GASTO 2010 SIGEF'!F84</f>
        <v>Otros alquileres</v>
      </c>
      <c r="C83" s="12"/>
      <c r="G83" s="1">
        <v>269</v>
      </c>
      <c r="H83" t="s">
        <v>65</v>
      </c>
      <c r="I83" s="2"/>
      <c r="J83" s="3"/>
      <c r="K83" s="3"/>
      <c r="M83" s="1">
        <v>269</v>
      </c>
      <c r="N83" t="s">
        <v>65</v>
      </c>
      <c r="O83" s="2">
        <v>738740</v>
      </c>
      <c r="P83" s="3"/>
      <c r="Q83" s="3"/>
      <c r="S83" s="1">
        <v>269</v>
      </c>
      <c r="T83" t="s">
        <v>65</v>
      </c>
      <c r="U83" s="2">
        <v>19855</v>
      </c>
      <c r="V83" s="3"/>
      <c r="W83" s="3"/>
    </row>
    <row r="84" spans="1:23">
      <c r="A84" s="1">
        <v>271</v>
      </c>
      <c r="B84" t="str">
        <f>+'[1]FORM. GASTO 2010 SIGEF'!F85</f>
        <v>Seguro de bienes inmuebles</v>
      </c>
      <c r="C84" s="12"/>
      <c r="G84" s="1">
        <v>271</v>
      </c>
      <c r="H84" t="s">
        <v>66</v>
      </c>
      <c r="I84" s="2"/>
      <c r="J84" s="3"/>
      <c r="K84" s="3"/>
      <c r="M84" s="1">
        <v>271</v>
      </c>
      <c r="N84" t="s">
        <v>66</v>
      </c>
      <c r="O84" s="2"/>
      <c r="P84" s="3"/>
      <c r="Q84" s="3"/>
      <c r="S84" s="1">
        <v>271</v>
      </c>
      <c r="T84" t="s">
        <v>66</v>
      </c>
      <c r="U84" s="2">
        <v>1435345</v>
      </c>
      <c r="V84" s="3"/>
      <c r="W84" s="3"/>
    </row>
    <row r="85" spans="1:23" hidden="1">
      <c r="A85" s="1">
        <v>272</v>
      </c>
      <c r="B85" t="str">
        <f>+'[1]FORM. GASTO 2010 SIGEF'!F86</f>
        <v>Seguro de bienes mueble</v>
      </c>
      <c r="C85" s="12"/>
      <c r="G85" s="1">
        <v>272</v>
      </c>
      <c r="H85" t="s">
        <v>67</v>
      </c>
      <c r="I85" s="2"/>
      <c r="J85" s="3"/>
      <c r="K85" s="3"/>
      <c r="M85" s="1">
        <v>272</v>
      </c>
      <c r="N85" t="s">
        <v>67</v>
      </c>
      <c r="O85" s="2">
        <v>1948276</v>
      </c>
      <c r="P85" s="3"/>
      <c r="Q85" s="3"/>
      <c r="S85" s="1">
        <v>272</v>
      </c>
      <c r="T85" t="s">
        <v>67</v>
      </c>
      <c r="U85" s="2"/>
      <c r="V85" s="3"/>
      <c r="W85" s="3"/>
    </row>
    <row r="86" spans="1:23">
      <c r="A86" s="1">
        <v>273</v>
      </c>
      <c r="B86" t="str">
        <f>+'[1]FORM. GASTO 2010 SIGEF'!F87</f>
        <v>Seguro de personas</v>
      </c>
      <c r="C86" s="12">
        <v>12146705</v>
      </c>
      <c r="G86" s="1">
        <v>273</v>
      </c>
      <c r="H86" t="s">
        <v>68</v>
      </c>
      <c r="I86" s="2">
        <v>4978817</v>
      </c>
      <c r="J86" s="3"/>
      <c r="K86" s="3"/>
      <c r="M86" s="1">
        <v>273</v>
      </c>
      <c r="N86" t="s">
        <v>68</v>
      </c>
      <c r="O86" s="2">
        <v>17991054</v>
      </c>
      <c r="P86" s="3"/>
      <c r="Q86" s="3"/>
      <c r="S86" s="1">
        <v>273</v>
      </c>
      <c r="T86" t="s">
        <v>68</v>
      </c>
      <c r="U86" s="2">
        <v>2147084</v>
      </c>
      <c r="V86" s="3"/>
      <c r="W86" s="3"/>
    </row>
    <row r="87" spans="1:23">
      <c r="A87" s="1">
        <v>281</v>
      </c>
      <c r="B87" t="str">
        <f>+'[1]FORM. GASTO 2010 SIGEF'!F88</f>
        <v>Obras menores</v>
      </c>
      <c r="C87" s="12"/>
      <c r="G87" s="1">
        <v>281</v>
      </c>
      <c r="H87" t="s">
        <v>69</v>
      </c>
      <c r="I87" s="2"/>
      <c r="J87" s="3"/>
      <c r="K87" s="3"/>
      <c r="M87" s="1">
        <v>281</v>
      </c>
      <c r="N87" t="s">
        <v>69</v>
      </c>
      <c r="O87" s="2"/>
      <c r="P87" s="3"/>
      <c r="Q87" s="3"/>
      <c r="S87" s="1">
        <v>281</v>
      </c>
      <c r="T87" t="s">
        <v>69</v>
      </c>
      <c r="U87" s="2">
        <v>117011</v>
      </c>
      <c r="V87" s="3"/>
      <c r="W87" s="3"/>
    </row>
    <row r="88" spans="1:23">
      <c r="A88" s="1">
        <v>282</v>
      </c>
      <c r="B88" t="str">
        <f>+'[1]FORM. GASTO 2010 SIGEF'!F89</f>
        <v>Maquinarias y equipos</v>
      </c>
      <c r="C88" s="12">
        <v>850974</v>
      </c>
      <c r="G88" s="1">
        <v>282</v>
      </c>
      <c r="H88" t="s">
        <v>70</v>
      </c>
      <c r="I88" s="2">
        <v>753262</v>
      </c>
      <c r="J88" s="3"/>
      <c r="K88" s="3"/>
      <c r="M88" s="1">
        <v>282</v>
      </c>
      <c r="N88" t="s">
        <v>70</v>
      </c>
      <c r="O88" s="2">
        <v>2823480</v>
      </c>
      <c r="P88" s="3"/>
      <c r="Q88" s="3"/>
      <c r="S88" s="1">
        <v>282</v>
      </c>
      <c r="T88" t="s">
        <v>70</v>
      </c>
      <c r="U88" s="2">
        <v>1938137</v>
      </c>
      <c r="V88" s="3"/>
      <c r="W88" s="3"/>
    </row>
    <row r="89" spans="1:23" hidden="1">
      <c r="A89" s="1">
        <v>291</v>
      </c>
      <c r="B89" t="str">
        <f>+'[1]FORM. GASTO 2010 SIGEF'!F96</f>
        <v>Gastos judiciales</v>
      </c>
      <c r="C89" s="12">
        <v>207000</v>
      </c>
      <c r="G89" s="1">
        <v>291</v>
      </c>
      <c r="H89" t="s">
        <v>71</v>
      </c>
      <c r="I89" s="2">
        <v>1700</v>
      </c>
      <c r="J89" s="3"/>
      <c r="K89" s="3"/>
      <c r="M89" s="1">
        <v>291</v>
      </c>
      <c r="N89" t="s">
        <v>71</v>
      </c>
      <c r="O89" s="2"/>
      <c r="P89" s="3"/>
      <c r="Q89" s="3"/>
      <c r="S89" s="1">
        <v>291</v>
      </c>
      <c r="T89" t="s">
        <v>71</v>
      </c>
      <c r="U89" s="2"/>
      <c r="V89" s="3"/>
      <c r="W89" s="3"/>
    </row>
    <row r="90" spans="1:23" hidden="1">
      <c r="A90" s="1">
        <v>292</v>
      </c>
      <c r="B90" s="10" t="s">
        <v>72</v>
      </c>
      <c r="C90" s="12"/>
      <c r="G90" s="1">
        <v>292</v>
      </c>
      <c r="H90" s="10" t="s">
        <v>72</v>
      </c>
      <c r="I90" s="2">
        <v>1450</v>
      </c>
      <c r="J90" s="3"/>
      <c r="K90" s="3"/>
      <c r="M90" s="1">
        <v>292</v>
      </c>
      <c r="N90" s="10" t="s">
        <v>72</v>
      </c>
      <c r="O90" s="2"/>
      <c r="P90" s="3"/>
      <c r="Q90" s="3"/>
      <c r="S90" s="1">
        <v>292</v>
      </c>
      <c r="T90" s="10" t="s">
        <v>72</v>
      </c>
      <c r="U90" s="2"/>
      <c r="V90" s="3"/>
      <c r="W90" s="3"/>
    </row>
    <row r="91" spans="1:23" hidden="1">
      <c r="A91" s="1">
        <v>293</v>
      </c>
      <c r="B91" t="str">
        <f>+'[1]FORM. GASTO 2010 SIGEF'!F98</f>
        <v>Auditorias y estudio financieros</v>
      </c>
      <c r="C91" s="12"/>
      <c r="G91" s="1">
        <v>293</v>
      </c>
      <c r="H91" t="s">
        <v>73</v>
      </c>
      <c r="I91" s="2"/>
      <c r="J91" s="3"/>
      <c r="K91" s="3"/>
      <c r="M91" s="1">
        <v>293</v>
      </c>
      <c r="N91" t="s">
        <v>73</v>
      </c>
      <c r="O91" s="2"/>
      <c r="P91" s="3"/>
      <c r="Q91" s="3"/>
      <c r="S91" s="1">
        <v>293</v>
      </c>
      <c r="T91" t="s">
        <v>73</v>
      </c>
      <c r="U91" s="2"/>
      <c r="V91" s="3"/>
      <c r="W91" s="3"/>
    </row>
    <row r="92" spans="1:23">
      <c r="A92" s="1">
        <v>294</v>
      </c>
      <c r="B92" t="s">
        <v>74</v>
      </c>
      <c r="C92" s="12"/>
      <c r="G92" s="1">
        <v>294</v>
      </c>
      <c r="H92" t="s">
        <v>74</v>
      </c>
      <c r="I92" s="2"/>
      <c r="J92" s="3"/>
      <c r="K92" s="3"/>
      <c r="M92" s="1">
        <v>294</v>
      </c>
      <c r="N92" t="s">
        <v>74</v>
      </c>
      <c r="O92" s="2"/>
      <c r="P92" s="3"/>
      <c r="Q92" s="3"/>
      <c r="S92" s="1">
        <v>294</v>
      </c>
      <c r="T92" t="s">
        <v>74</v>
      </c>
      <c r="U92" s="2">
        <v>28000</v>
      </c>
      <c r="V92" s="3"/>
      <c r="W92" s="3"/>
    </row>
    <row r="93" spans="1:23" hidden="1">
      <c r="A93" s="1">
        <v>295</v>
      </c>
      <c r="B93" t="str">
        <f>+'[1]FORM. GASTO 2010 SIGEF'!F100</f>
        <v>Servicios especiales</v>
      </c>
      <c r="C93" s="12"/>
      <c r="G93" s="1">
        <v>295</v>
      </c>
      <c r="H93" t="s">
        <v>75</v>
      </c>
      <c r="I93" s="2">
        <v>30240</v>
      </c>
      <c r="J93" s="3"/>
      <c r="K93" s="3"/>
      <c r="M93" s="1">
        <v>295</v>
      </c>
      <c r="N93" t="s">
        <v>75</v>
      </c>
      <c r="O93" s="2"/>
      <c r="P93" s="3"/>
      <c r="Q93" s="3"/>
      <c r="S93" s="1">
        <v>295</v>
      </c>
      <c r="T93" t="s">
        <v>75</v>
      </c>
      <c r="U93" s="2"/>
      <c r="V93" s="3"/>
      <c r="W93" s="3"/>
    </row>
    <row r="94" spans="1:23">
      <c r="A94" s="1">
        <v>296</v>
      </c>
      <c r="B94" t="str">
        <f>+'[1]FORM. GASTO 2010 SIGEF'!F101</f>
        <v>Servicios técnicos y profesionales</v>
      </c>
      <c r="C94" s="12">
        <v>20704198</v>
      </c>
      <c r="G94" s="1">
        <v>296</v>
      </c>
      <c r="H94" t="s">
        <v>76</v>
      </c>
      <c r="I94" s="2">
        <v>574300</v>
      </c>
      <c r="J94" s="3"/>
      <c r="K94" s="3"/>
      <c r="M94" s="1">
        <v>296</v>
      </c>
      <c r="N94" t="s">
        <v>76</v>
      </c>
      <c r="O94" s="2">
        <v>1211372</v>
      </c>
      <c r="P94" s="3"/>
      <c r="Q94" s="3"/>
      <c r="S94" s="1">
        <v>296</v>
      </c>
      <c r="T94" t="s">
        <v>76</v>
      </c>
      <c r="U94" s="2">
        <v>23932354</v>
      </c>
      <c r="V94" s="3"/>
      <c r="W94" s="3"/>
    </row>
    <row r="95" spans="1:23">
      <c r="A95" s="1">
        <v>297</v>
      </c>
      <c r="B95" t="str">
        <f>+'[1]FORM. GASTO 2010 SIGEF'!F110</f>
        <v>Impuestos, derechos y tasas</v>
      </c>
      <c r="C95" s="12">
        <v>1513129</v>
      </c>
      <c r="G95" s="1">
        <v>297</v>
      </c>
      <c r="H95" t="s">
        <v>77</v>
      </c>
      <c r="I95" s="2">
        <v>12073266</v>
      </c>
      <c r="J95" s="3"/>
      <c r="K95" s="3"/>
      <c r="M95" s="1">
        <v>297</v>
      </c>
      <c r="N95" t="s">
        <v>77</v>
      </c>
      <c r="O95" s="2">
        <v>3910844</v>
      </c>
      <c r="P95" s="3"/>
      <c r="Q95" s="3"/>
      <c r="S95" s="1">
        <v>297</v>
      </c>
      <c r="T95" t="s">
        <v>77</v>
      </c>
      <c r="U95" s="2">
        <v>13908952</v>
      </c>
      <c r="V95" s="3"/>
      <c r="W95" s="3"/>
    </row>
    <row r="96" spans="1:23">
      <c r="A96" s="1">
        <v>299</v>
      </c>
      <c r="B96" t="str">
        <f>+'[1]FORM. GASTO 2010 SIGEF'!F115</f>
        <v>Otros servicios no personales</v>
      </c>
      <c r="C96" s="12">
        <v>13976</v>
      </c>
      <c r="G96" s="1">
        <v>299</v>
      </c>
      <c r="H96" t="s">
        <v>78</v>
      </c>
      <c r="I96" s="13">
        <v>5000</v>
      </c>
      <c r="J96" s="3"/>
      <c r="K96" s="3"/>
      <c r="M96" s="1">
        <v>299</v>
      </c>
      <c r="N96" t="s">
        <v>78</v>
      </c>
      <c r="O96" s="13">
        <v>545618</v>
      </c>
      <c r="P96" s="3"/>
      <c r="Q96" s="3"/>
      <c r="S96" s="1">
        <v>299</v>
      </c>
      <c r="T96" t="s">
        <v>78</v>
      </c>
      <c r="U96" s="13">
        <v>4374525</v>
      </c>
      <c r="V96" s="3"/>
      <c r="W96" s="3"/>
    </row>
    <row r="97" spans="1:24" s="5" customFormat="1">
      <c r="A97" s="4"/>
      <c r="B97" s="5" t="s">
        <v>79</v>
      </c>
      <c r="D97" s="7">
        <f>SUM(C63:C96)</f>
        <v>38782549</v>
      </c>
      <c r="E97" s="6"/>
      <c r="F97" s="24"/>
      <c r="G97" s="4"/>
      <c r="H97" s="5" t="s">
        <v>79</v>
      </c>
      <c r="J97" s="7">
        <f>SUM(I63:I96)</f>
        <v>24909610</v>
      </c>
      <c r="K97" s="6"/>
      <c r="M97" s="4"/>
      <c r="N97" s="5" t="s">
        <v>79</v>
      </c>
      <c r="P97" s="7">
        <f>SUM(O63:O96)</f>
        <v>35300387</v>
      </c>
      <c r="Q97" s="6"/>
      <c r="S97" s="4"/>
      <c r="T97" s="5" t="s">
        <v>79</v>
      </c>
      <c r="V97" s="7">
        <f>SUM(U63:U96)</f>
        <v>56129807</v>
      </c>
      <c r="W97" s="6"/>
    </row>
    <row r="98" spans="1:24">
      <c r="I98" s="2"/>
      <c r="J98" s="3"/>
      <c r="K98" s="3"/>
      <c r="O98" s="2"/>
      <c r="P98" s="3"/>
      <c r="Q98" s="3"/>
      <c r="U98" s="2"/>
      <c r="V98" s="3"/>
      <c r="W98" s="3"/>
    </row>
    <row r="99" spans="1:24">
      <c r="B99" s="10" t="s">
        <v>80</v>
      </c>
      <c r="H99" t="s">
        <v>80</v>
      </c>
      <c r="I99" s="2"/>
      <c r="J99" s="3"/>
      <c r="K99" s="3"/>
      <c r="N99" t="s">
        <v>80</v>
      </c>
      <c r="O99" s="2"/>
      <c r="P99" s="3"/>
      <c r="Q99" s="3"/>
      <c r="T99" t="s">
        <v>80</v>
      </c>
      <c r="U99" s="2"/>
      <c r="V99" s="3"/>
      <c r="W99" s="3"/>
    </row>
    <row r="100" spans="1:24">
      <c r="A100" s="1">
        <v>311</v>
      </c>
      <c r="B100" t="str">
        <f>+'[1]FORM. GASTO 2010 SIGEF'!F119</f>
        <v>Alimentos y bebidas, para brigadas y estudiantes</v>
      </c>
      <c r="C100" s="12">
        <v>792414</v>
      </c>
      <c r="G100" s="1">
        <v>311</v>
      </c>
      <c r="H100" t="s">
        <v>81</v>
      </c>
      <c r="I100" s="2">
        <v>1068807</v>
      </c>
      <c r="J100" s="3"/>
      <c r="K100" s="3"/>
      <c r="M100" s="1">
        <v>311</v>
      </c>
      <c r="N100" t="s">
        <v>81</v>
      </c>
      <c r="O100" s="2">
        <v>1290992</v>
      </c>
      <c r="P100" s="3"/>
      <c r="Q100" s="3"/>
      <c r="S100" s="1">
        <v>311</v>
      </c>
      <c r="T100" t="s">
        <v>81</v>
      </c>
      <c r="U100" s="2">
        <v>474127</v>
      </c>
      <c r="V100" s="3"/>
      <c r="W100" s="3"/>
    </row>
    <row r="101" spans="1:24">
      <c r="A101" s="1">
        <v>313</v>
      </c>
      <c r="B101" t="str">
        <f>+'[1]FORM. GASTO 2010 SIGEF'!F121</f>
        <v>Productos agroforestales y pecuarios</v>
      </c>
      <c r="C101" s="12">
        <v>6700</v>
      </c>
      <c r="G101" s="1">
        <v>313</v>
      </c>
      <c r="H101" t="s">
        <v>82</v>
      </c>
      <c r="I101" s="2">
        <v>7987</v>
      </c>
      <c r="J101" s="3"/>
      <c r="K101" s="3"/>
      <c r="M101" s="1">
        <v>313</v>
      </c>
      <c r="N101" t="s">
        <v>82</v>
      </c>
      <c r="O101" s="2">
        <v>42206</v>
      </c>
      <c r="P101" s="3"/>
      <c r="Q101" s="3"/>
      <c r="S101" s="1">
        <v>313</v>
      </c>
      <c r="T101" t="s">
        <v>82</v>
      </c>
      <c r="U101" s="2">
        <v>48985</v>
      </c>
      <c r="V101" s="3"/>
      <c r="W101" s="3"/>
    </row>
    <row r="102" spans="1:24" hidden="1">
      <c r="A102" s="1">
        <v>321</v>
      </c>
      <c r="B102" t="str">
        <f>+'[1]FORM. GASTO 2010 SIGEF'!F122</f>
        <v>Hilados y telas</v>
      </c>
      <c r="C102" s="12">
        <v>509</v>
      </c>
      <c r="G102" s="1">
        <v>321</v>
      </c>
      <c r="H102" t="s">
        <v>83</v>
      </c>
      <c r="I102" s="2"/>
      <c r="J102" s="3"/>
      <c r="K102" s="3"/>
      <c r="M102" s="1">
        <v>321</v>
      </c>
      <c r="N102" t="s">
        <v>83</v>
      </c>
      <c r="O102" s="2"/>
      <c r="P102" s="3"/>
      <c r="Q102" s="3"/>
      <c r="S102" s="1">
        <v>321</v>
      </c>
      <c r="T102" t="s">
        <v>83</v>
      </c>
      <c r="U102" s="2"/>
      <c r="V102" s="3"/>
      <c r="W102" s="3"/>
    </row>
    <row r="103" spans="1:24">
      <c r="A103" s="1">
        <v>322</v>
      </c>
      <c r="B103" t="str">
        <f>+'[1]FORM. GASTO 2010 SIGEF'!F123</f>
        <v>Acabados textiles</v>
      </c>
      <c r="C103" s="12">
        <v>1831</v>
      </c>
      <c r="G103" s="1">
        <v>322</v>
      </c>
      <c r="H103" t="s">
        <v>84</v>
      </c>
      <c r="I103" s="2">
        <v>1603</v>
      </c>
      <c r="J103" s="3"/>
      <c r="K103" s="3"/>
      <c r="M103" s="1">
        <v>322</v>
      </c>
      <c r="N103" t="s">
        <v>84</v>
      </c>
      <c r="O103" s="2">
        <v>2367</v>
      </c>
      <c r="P103" s="3"/>
      <c r="Q103" s="3"/>
      <c r="S103" s="1">
        <v>322</v>
      </c>
      <c r="T103" t="s">
        <v>84</v>
      </c>
      <c r="U103" s="2">
        <v>239</v>
      </c>
      <c r="V103" s="3"/>
      <c r="W103" s="3"/>
    </row>
    <row r="104" spans="1:24">
      <c r="A104" s="1">
        <v>323</v>
      </c>
      <c r="B104" t="str">
        <f>+'[1]FORM. GASTO 2010 SIGEF'!F124</f>
        <v xml:space="preserve">Prendas de vestir </v>
      </c>
      <c r="C104" s="12">
        <v>173529</v>
      </c>
      <c r="G104" s="1">
        <v>323</v>
      </c>
      <c r="H104" t="s">
        <v>85</v>
      </c>
      <c r="I104" s="2"/>
      <c r="J104" s="3"/>
      <c r="K104" s="3"/>
      <c r="M104" s="1">
        <v>323</v>
      </c>
      <c r="N104" t="s">
        <v>85</v>
      </c>
      <c r="O104" s="2">
        <v>8494</v>
      </c>
      <c r="P104" s="3"/>
      <c r="Q104" s="3"/>
      <c r="S104" s="1">
        <v>323</v>
      </c>
      <c r="T104" t="s">
        <v>85</v>
      </c>
      <c r="U104" s="2">
        <v>105372</v>
      </c>
      <c r="V104" s="3"/>
      <c r="W104" s="3"/>
    </row>
    <row r="105" spans="1:24">
      <c r="A105" s="1">
        <v>324</v>
      </c>
      <c r="B105" t="str">
        <f>+'[1]FORM. GASTO 2010 SIGEF'!F125</f>
        <v>Calzados</v>
      </c>
      <c r="C105" s="12">
        <v>3348</v>
      </c>
      <c r="G105" s="1">
        <v>324</v>
      </c>
      <c r="H105" t="s">
        <v>86</v>
      </c>
      <c r="I105" s="2">
        <v>168132</v>
      </c>
      <c r="J105" s="3"/>
      <c r="K105" s="3"/>
      <c r="M105" s="1">
        <v>324</v>
      </c>
      <c r="N105" t="s">
        <v>86</v>
      </c>
      <c r="O105" s="2">
        <v>14640</v>
      </c>
      <c r="P105" s="3"/>
      <c r="Q105" s="3"/>
      <c r="S105" s="1">
        <v>324</v>
      </c>
      <c r="T105" t="s">
        <v>86</v>
      </c>
      <c r="U105" s="2">
        <v>112547</v>
      </c>
      <c r="V105" s="3"/>
      <c r="W105" s="3"/>
    </row>
    <row r="106" spans="1:24">
      <c r="A106" s="1">
        <v>331</v>
      </c>
      <c r="B106" t="str">
        <f>+'[1]FORM. GASTO 2010 SIGEF'!F126</f>
        <v>Papel de escritorio</v>
      </c>
      <c r="C106" s="12">
        <v>268360</v>
      </c>
      <c r="G106" s="1">
        <v>331</v>
      </c>
      <c r="H106" t="s">
        <v>87</v>
      </c>
      <c r="I106" s="2"/>
      <c r="J106" s="3"/>
      <c r="K106" s="3"/>
      <c r="M106" s="1">
        <v>331</v>
      </c>
      <c r="N106" t="s">
        <v>87</v>
      </c>
      <c r="O106" s="2">
        <v>207920</v>
      </c>
      <c r="P106" s="3"/>
      <c r="Q106" s="3"/>
      <c r="S106" s="1">
        <v>331</v>
      </c>
      <c r="T106" t="s">
        <v>87</v>
      </c>
      <c r="U106" s="2">
        <v>465123</v>
      </c>
      <c r="V106" s="3"/>
      <c r="W106" s="3"/>
    </row>
    <row r="107" spans="1:24">
      <c r="A107" s="1">
        <v>332</v>
      </c>
      <c r="B107" t="str">
        <f>+'[1]FORM. GASTO 2010 SIGEF'!F127</f>
        <v xml:space="preserve">Producto de papel cartón </v>
      </c>
      <c r="C107" s="12">
        <v>9324</v>
      </c>
      <c r="G107" s="1">
        <v>332</v>
      </c>
      <c r="H107" t="s">
        <v>88</v>
      </c>
      <c r="I107" s="2">
        <v>19121</v>
      </c>
      <c r="J107" s="3"/>
      <c r="K107" s="3"/>
      <c r="M107" s="1">
        <v>332</v>
      </c>
      <c r="N107" t="s">
        <v>88</v>
      </c>
      <c r="O107" s="2">
        <v>4275</v>
      </c>
      <c r="P107" s="3"/>
      <c r="Q107" s="3"/>
      <c r="S107" s="1">
        <v>332</v>
      </c>
      <c r="T107" t="s">
        <v>88</v>
      </c>
      <c r="U107" s="2">
        <v>30586</v>
      </c>
      <c r="V107" s="3"/>
      <c r="W107" s="3"/>
    </row>
    <row r="108" spans="1:24">
      <c r="A108" s="1">
        <v>333</v>
      </c>
      <c r="B108" t="str">
        <f>+'[1]FORM. GASTO 2010 SIGEF'!F128</f>
        <v xml:space="preserve">Productos de artes gráficas </v>
      </c>
      <c r="C108" s="12">
        <v>2073</v>
      </c>
      <c r="G108" s="1">
        <v>333</v>
      </c>
      <c r="H108" t="s">
        <v>89</v>
      </c>
      <c r="I108" s="2">
        <v>184472</v>
      </c>
      <c r="J108" s="3"/>
      <c r="K108" s="3"/>
      <c r="M108" s="1">
        <v>333</v>
      </c>
      <c r="N108" t="s">
        <v>89</v>
      </c>
      <c r="O108" s="2">
        <v>636404</v>
      </c>
      <c r="P108" s="3"/>
      <c r="Q108" s="3"/>
      <c r="S108" s="1">
        <v>333</v>
      </c>
      <c r="T108" t="s">
        <v>89</v>
      </c>
      <c r="U108" s="2">
        <v>575</v>
      </c>
      <c r="V108" s="3"/>
      <c r="W108" s="3"/>
    </row>
    <row r="109" spans="1:24">
      <c r="A109" s="1">
        <v>334</v>
      </c>
      <c r="B109" t="str">
        <f>+'[1]FORM. GASTO 2010 SIGEF'!F129</f>
        <v>Libros, revistas y periódicos</v>
      </c>
      <c r="C109" s="12">
        <v>855</v>
      </c>
      <c r="G109" s="1">
        <v>334</v>
      </c>
      <c r="H109" t="s">
        <v>90</v>
      </c>
      <c r="I109" s="2">
        <v>41171</v>
      </c>
      <c r="J109" s="3"/>
      <c r="K109" s="3"/>
      <c r="M109" s="1">
        <v>334</v>
      </c>
      <c r="N109" t="s">
        <v>90</v>
      </c>
      <c r="O109" s="2">
        <v>32967</v>
      </c>
      <c r="P109" s="3"/>
      <c r="Q109" s="3"/>
      <c r="S109" s="1">
        <v>334</v>
      </c>
      <c r="T109" t="s">
        <v>90</v>
      </c>
      <c r="U109" s="2">
        <v>209665</v>
      </c>
      <c r="V109" s="3"/>
      <c r="W109" s="3"/>
    </row>
    <row r="110" spans="1:24" hidden="1">
      <c r="A110" s="1">
        <v>335</v>
      </c>
      <c r="B110" t="str">
        <f>+'[1]FORM. GASTO 2010 SIGEF'!F130</f>
        <v>Textos de enseñanzas</v>
      </c>
      <c r="C110" s="12"/>
      <c r="G110" s="1">
        <v>335</v>
      </c>
      <c r="H110" t="s">
        <v>91</v>
      </c>
      <c r="I110" s="2"/>
      <c r="J110" s="3"/>
      <c r="K110" s="3"/>
      <c r="M110" s="1">
        <v>335</v>
      </c>
      <c r="N110" t="s">
        <v>91</v>
      </c>
      <c r="O110" s="2"/>
      <c r="P110" s="3"/>
      <c r="Q110" s="3"/>
      <c r="S110" s="25">
        <v>335</v>
      </c>
      <c r="T110" s="26" t="s">
        <v>91</v>
      </c>
      <c r="U110" s="12"/>
      <c r="V110" s="27"/>
      <c r="W110" s="27"/>
      <c r="X110" s="26"/>
    </row>
    <row r="111" spans="1:24" hidden="1">
      <c r="A111" s="1">
        <v>336</v>
      </c>
      <c r="B111" t="str">
        <f>+'[1]FORM. GASTO 2010 SIGEF'!F131</f>
        <v>Especies timbradas y valoradas</v>
      </c>
      <c r="C111" s="12"/>
      <c r="G111" s="1">
        <v>336</v>
      </c>
      <c r="H111" t="s">
        <v>92</v>
      </c>
      <c r="I111" s="2">
        <v>2348</v>
      </c>
      <c r="J111" s="3"/>
      <c r="K111" s="3"/>
      <c r="M111" s="1">
        <v>336</v>
      </c>
      <c r="N111" t="s">
        <v>92</v>
      </c>
      <c r="O111" s="2"/>
      <c r="P111" s="3"/>
      <c r="Q111" s="3"/>
      <c r="S111" s="1">
        <v>336</v>
      </c>
      <c r="T111" t="s">
        <v>92</v>
      </c>
      <c r="U111" s="2"/>
      <c r="V111" s="3"/>
      <c r="W111" s="3"/>
    </row>
    <row r="112" spans="1:24">
      <c r="A112" s="1">
        <v>341</v>
      </c>
      <c r="B112" t="str">
        <f>+'[1]FORM. GASTO 2010 SIGEF'!F132</f>
        <v>Combustibles y lubricantes</v>
      </c>
      <c r="C112" s="12">
        <v>9232651</v>
      </c>
      <c r="G112" s="1">
        <v>341</v>
      </c>
      <c r="H112" t="s">
        <v>93</v>
      </c>
      <c r="I112" s="2">
        <v>17061707</v>
      </c>
      <c r="J112" s="3"/>
      <c r="K112" s="3"/>
      <c r="M112" s="1">
        <v>341</v>
      </c>
      <c r="N112" t="s">
        <v>93</v>
      </c>
      <c r="O112" s="2">
        <v>18761697</v>
      </c>
      <c r="P112" s="3"/>
      <c r="Q112" s="3"/>
      <c r="S112" s="1">
        <v>341</v>
      </c>
      <c r="T112" t="s">
        <v>93</v>
      </c>
      <c r="U112" s="2">
        <v>24973461</v>
      </c>
      <c r="V112" s="3"/>
      <c r="W112" s="3"/>
    </row>
    <row r="113" spans="1:23">
      <c r="A113" s="1">
        <v>342</v>
      </c>
      <c r="B113" t="str">
        <f>+'[1]FORM. GASTO 2010 SIGEF'!F140</f>
        <v>Productos químicos y conexos</v>
      </c>
      <c r="C113" s="12">
        <v>8989228</v>
      </c>
      <c r="G113" s="1">
        <v>342</v>
      </c>
      <c r="H113" t="s">
        <v>94</v>
      </c>
      <c r="I113" s="2">
        <v>16762811</v>
      </c>
      <c r="J113" s="3"/>
      <c r="K113" s="3"/>
      <c r="M113" s="1">
        <v>342</v>
      </c>
      <c r="N113" t="s">
        <v>94</v>
      </c>
      <c r="O113" s="2">
        <v>45522534</v>
      </c>
      <c r="P113" s="3"/>
      <c r="Q113" s="3"/>
      <c r="S113" s="1">
        <v>342</v>
      </c>
      <c r="T113" t="s">
        <v>94</v>
      </c>
      <c r="U113" s="2">
        <v>17305285</v>
      </c>
      <c r="V113" s="3"/>
      <c r="W113" s="3"/>
    </row>
    <row r="114" spans="1:23">
      <c r="A114" s="1">
        <v>343</v>
      </c>
      <c r="B114" t="str">
        <f>+'[1]FORM. GASTO 2010 SIGEF'!F154</f>
        <v>Productos farmacéuticos y conexos</v>
      </c>
      <c r="C114" s="12">
        <v>406</v>
      </c>
      <c r="G114" s="1">
        <v>343</v>
      </c>
      <c r="H114" t="s">
        <v>95</v>
      </c>
      <c r="I114" s="2"/>
      <c r="J114" s="3"/>
      <c r="K114" s="3"/>
      <c r="M114" s="1">
        <v>343</v>
      </c>
      <c r="N114" t="s">
        <v>95</v>
      </c>
      <c r="O114" s="2">
        <v>1309</v>
      </c>
      <c r="P114" s="3"/>
      <c r="Q114" s="3"/>
      <c r="S114" s="1">
        <v>343</v>
      </c>
      <c r="T114" t="s">
        <v>95</v>
      </c>
      <c r="U114" s="2">
        <v>314663</v>
      </c>
      <c r="V114" s="3"/>
      <c r="W114" s="3"/>
    </row>
    <row r="115" spans="1:23" hidden="1">
      <c r="A115" s="1">
        <v>351</v>
      </c>
      <c r="B115" t="str">
        <f>+'[1]FORM. GASTO 2010 SIGEF'!F155</f>
        <v>Cueros y Pieles</v>
      </c>
      <c r="C115" s="12"/>
      <c r="G115" s="1">
        <v>351</v>
      </c>
      <c r="H115" t="s">
        <v>96</v>
      </c>
      <c r="I115" s="2">
        <v>300</v>
      </c>
      <c r="J115" s="3"/>
      <c r="K115" s="3"/>
      <c r="M115" s="1">
        <v>351</v>
      </c>
      <c r="N115" t="s">
        <v>96</v>
      </c>
      <c r="O115" s="2"/>
      <c r="P115" s="3"/>
      <c r="Q115" s="3"/>
      <c r="S115" s="1">
        <v>351</v>
      </c>
      <c r="T115" t="s">
        <v>96</v>
      </c>
      <c r="U115" s="2"/>
      <c r="V115" s="3"/>
      <c r="W115" s="3"/>
    </row>
    <row r="116" spans="1:23">
      <c r="A116" s="1">
        <v>352</v>
      </c>
      <c r="B116" t="str">
        <f>+'[1]FORM. GASTO 2010 SIGEF'!F156</f>
        <v xml:space="preserve">Artículos de Cuero </v>
      </c>
      <c r="C116" s="12">
        <v>3984</v>
      </c>
      <c r="G116" s="1">
        <v>352</v>
      </c>
      <c r="H116" t="s">
        <v>97</v>
      </c>
      <c r="I116" s="2">
        <v>5455</v>
      </c>
      <c r="J116" s="3"/>
      <c r="K116" s="3"/>
      <c r="M116" s="1">
        <v>352</v>
      </c>
      <c r="N116" t="s">
        <v>97</v>
      </c>
      <c r="O116" s="2">
        <v>1006</v>
      </c>
      <c r="P116" s="3"/>
      <c r="Q116" s="3"/>
      <c r="S116" s="1">
        <v>352</v>
      </c>
      <c r="T116" t="s">
        <v>97</v>
      </c>
      <c r="U116" s="2">
        <v>3840</v>
      </c>
      <c r="V116" s="3"/>
      <c r="W116" s="3"/>
    </row>
    <row r="117" spans="1:23">
      <c r="A117" s="1">
        <v>353</v>
      </c>
      <c r="B117" t="str">
        <f>+'[1]FORM. GASTO 2010 SIGEF'!F157</f>
        <v>Llantas y Neumáticos</v>
      </c>
      <c r="C117" s="12">
        <v>27247</v>
      </c>
      <c r="G117" s="1">
        <v>353</v>
      </c>
      <c r="H117" t="s">
        <v>98</v>
      </c>
      <c r="I117" s="2">
        <v>466117</v>
      </c>
      <c r="J117" s="3"/>
      <c r="K117" s="3"/>
      <c r="M117" s="1">
        <v>353</v>
      </c>
      <c r="N117" t="s">
        <v>98</v>
      </c>
      <c r="O117" s="2">
        <v>554530</v>
      </c>
      <c r="P117" s="3"/>
      <c r="Q117" s="3"/>
      <c r="S117" s="1">
        <v>353</v>
      </c>
      <c r="T117" t="s">
        <v>98</v>
      </c>
      <c r="U117" s="2">
        <v>1440922</v>
      </c>
      <c r="V117" s="3"/>
      <c r="W117" s="3"/>
    </row>
    <row r="118" spans="1:23">
      <c r="A118" s="1">
        <v>354</v>
      </c>
      <c r="B118" t="str">
        <f>+'[1]FORM. GASTO 2010 SIGEF'!F158</f>
        <v xml:space="preserve">Artículos de Caucho </v>
      </c>
      <c r="C118" s="12">
        <v>13879</v>
      </c>
      <c r="G118" s="1">
        <v>354</v>
      </c>
      <c r="H118" t="s">
        <v>99</v>
      </c>
      <c r="I118" s="2">
        <v>65130</v>
      </c>
      <c r="J118" s="3"/>
      <c r="K118" s="3"/>
      <c r="M118" s="1">
        <v>354</v>
      </c>
      <c r="N118" t="s">
        <v>99</v>
      </c>
      <c r="O118" s="2">
        <v>19331</v>
      </c>
      <c r="P118" s="3"/>
      <c r="Q118" s="3"/>
      <c r="S118" s="1">
        <v>354</v>
      </c>
      <c r="T118" t="s">
        <v>99</v>
      </c>
      <c r="U118" s="2">
        <v>18124</v>
      </c>
      <c r="V118" s="3"/>
      <c r="W118" s="3"/>
    </row>
    <row r="119" spans="1:23">
      <c r="A119" s="1">
        <v>355</v>
      </c>
      <c r="B119" t="str">
        <f>+'[1]FORM. GASTO 2010 SIGEF'!F159</f>
        <v>Artículos de Plástico</v>
      </c>
      <c r="C119" s="12">
        <v>58034</v>
      </c>
      <c r="G119" s="1">
        <v>355</v>
      </c>
      <c r="H119" t="s">
        <v>100</v>
      </c>
      <c r="I119" s="2">
        <v>1380507</v>
      </c>
      <c r="J119" s="3"/>
      <c r="K119" s="3"/>
      <c r="M119" s="1">
        <v>355</v>
      </c>
      <c r="N119" t="s">
        <v>100</v>
      </c>
      <c r="O119" s="2">
        <v>168262</v>
      </c>
      <c r="P119" s="3"/>
      <c r="Q119" s="3"/>
      <c r="S119" s="1">
        <v>355</v>
      </c>
      <c r="T119" t="s">
        <v>100</v>
      </c>
      <c r="U119" s="2">
        <v>1235469</v>
      </c>
      <c r="V119" s="3"/>
      <c r="W119" s="3"/>
    </row>
    <row r="120" spans="1:23" hidden="1">
      <c r="A120" s="1">
        <v>361</v>
      </c>
      <c r="B120" t="str">
        <f>+'[1]FORM. GASTO 2010 SIGEF'!F163</f>
        <v>Productos de Cemento y Asbesto</v>
      </c>
      <c r="C120" s="12"/>
      <c r="G120" s="1">
        <v>361</v>
      </c>
      <c r="H120" t="s">
        <v>101</v>
      </c>
      <c r="I120" s="2">
        <v>2400</v>
      </c>
      <c r="J120" s="3"/>
      <c r="K120" s="3"/>
      <c r="M120" s="1">
        <v>361</v>
      </c>
      <c r="N120" t="s">
        <v>101</v>
      </c>
      <c r="O120" s="2">
        <v>14457</v>
      </c>
      <c r="P120" s="3"/>
      <c r="Q120" s="3"/>
      <c r="S120" s="1">
        <v>361</v>
      </c>
      <c r="T120" t="s">
        <v>101</v>
      </c>
      <c r="U120" s="2"/>
      <c r="V120" s="3"/>
      <c r="W120" s="3"/>
    </row>
    <row r="121" spans="1:23">
      <c r="A121" s="1">
        <v>362</v>
      </c>
      <c r="B121" t="str">
        <f>+'[1]FORM. GASTO 2010 SIGEF'!F164</f>
        <v>Productos de Vidrio, Loza y Porcelana</v>
      </c>
      <c r="C121" s="12">
        <v>5017</v>
      </c>
      <c r="G121" s="1">
        <v>362</v>
      </c>
      <c r="H121" t="s">
        <v>102</v>
      </c>
      <c r="I121" s="2">
        <v>3781</v>
      </c>
      <c r="J121" s="3"/>
      <c r="K121" s="3"/>
      <c r="M121" s="1">
        <v>362</v>
      </c>
      <c r="N121" t="s">
        <v>102</v>
      </c>
      <c r="O121" s="2">
        <v>4599</v>
      </c>
      <c r="P121" s="3"/>
      <c r="Q121" s="3"/>
      <c r="S121" s="1">
        <v>362</v>
      </c>
      <c r="T121" t="s">
        <v>102</v>
      </c>
      <c r="U121" s="2">
        <v>3191</v>
      </c>
      <c r="V121" s="3"/>
      <c r="W121" s="3"/>
    </row>
    <row r="122" spans="1:23">
      <c r="A122" s="1">
        <v>363</v>
      </c>
      <c r="B122" t="str">
        <f>+'[1]FORM. GASTO 2010 SIGEF'!F165</f>
        <v>Cemento, cal y yeso</v>
      </c>
      <c r="C122" s="12">
        <v>12993</v>
      </c>
      <c r="G122" s="1">
        <v>363</v>
      </c>
      <c r="H122" t="s">
        <v>103</v>
      </c>
      <c r="I122" s="2">
        <v>114762</v>
      </c>
      <c r="J122" s="3"/>
      <c r="K122" s="3"/>
      <c r="M122" s="1">
        <v>363</v>
      </c>
      <c r="N122" t="s">
        <v>103</v>
      </c>
      <c r="O122" s="2">
        <v>1505</v>
      </c>
      <c r="P122" s="3"/>
      <c r="Q122" s="3"/>
      <c r="S122" s="1">
        <v>363</v>
      </c>
      <c r="T122" t="s">
        <v>103</v>
      </c>
      <c r="U122" s="2">
        <v>154638</v>
      </c>
      <c r="V122" s="3"/>
      <c r="W122" s="3"/>
    </row>
    <row r="123" spans="1:23">
      <c r="A123" s="1">
        <v>364</v>
      </c>
      <c r="B123" t="str">
        <f>+'[1]FORM. GASTO 2010 SIGEF'!F166</f>
        <v>Producto de arcilla</v>
      </c>
      <c r="C123" s="12"/>
      <c r="G123" s="1">
        <v>364</v>
      </c>
      <c r="H123" t="s">
        <v>104</v>
      </c>
      <c r="I123" s="2">
        <v>2950</v>
      </c>
      <c r="J123" s="3"/>
      <c r="K123" s="3"/>
      <c r="M123" s="1">
        <v>364</v>
      </c>
      <c r="N123" t="s">
        <v>104</v>
      </c>
      <c r="O123" s="2"/>
      <c r="P123" s="3"/>
      <c r="Q123" s="3"/>
      <c r="S123" s="1">
        <v>364</v>
      </c>
      <c r="T123" t="s">
        <v>104</v>
      </c>
      <c r="U123" s="2">
        <v>3572</v>
      </c>
      <c r="V123" s="3"/>
      <c r="W123" s="3"/>
    </row>
    <row r="124" spans="1:23">
      <c r="A124" s="1">
        <v>365</v>
      </c>
      <c r="B124" t="str">
        <f>+'[1]FORM. GASTO 2010 SIGEF'!F167</f>
        <v>Productos metálicos</v>
      </c>
      <c r="C124" s="12">
        <v>335217</v>
      </c>
      <c r="G124" s="1">
        <v>365</v>
      </c>
      <c r="H124" t="s">
        <v>105</v>
      </c>
      <c r="I124" s="2">
        <v>1286653</v>
      </c>
      <c r="J124" s="3"/>
      <c r="K124" s="3"/>
      <c r="M124" s="1">
        <v>365</v>
      </c>
      <c r="N124" t="s">
        <v>105</v>
      </c>
      <c r="O124" s="2">
        <v>2301217</v>
      </c>
      <c r="P124" s="3"/>
      <c r="Q124" s="3"/>
      <c r="S124" s="1">
        <v>365</v>
      </c>
      <c r="T124" t="s">
        <v>105</v>
      </c>
      <c r="U124" s="2">
        <v>1791753</v>
      </c>
      <c r="V124" s="3"/>
      <c r="W124" s="3"/>
    </row>
    <row r="125" spans="1:23">
      <c r="A125" s="1">
        <v>366</v>
      </c>
      <c r="B125" t="str">
        <f>+'[1]FORM. GASTO 2010 SIGEF'!F176</f>
        <v>Minerales</v>
      </c>
      <c r="C125" s="12">
        <v>222359</v>
      </c>
      <c r="G125" s="1">
        <v>366</v>
      </c>
      <c r="H125" t="s">
        <v>106</v>
      </c>
      <c r="I125" s="2">
        <v>101547</v>
      </c>
      <c r="J125" s="3"/>
      <c r="K125" s="3"/>
      <c r="M125" s="1">
        <v>366</v>
      </c>
      <c r="N125" t="s">
        <v>106</v>
      </c>
      <c r="O125" s="2">
        <v>139106</v>
      </c>
      <c r="P125" s="3"/>
      <c r="Q125" s="3"/>
      <c r="S125" s="1">
        <v>366</v>
      </c>
      <c r="T125" t="s">
        <v>106</v>
      </c>
      <c r="U125" s="2">
        <v>81176</v>
      </c>
      <c r="V125" s="3"/>
      <c r="W125" s="3"/>
    </row>
    <row r="126" spans="1:23">
      <c r="A126" s="1">
        <v>391</v>
      </c>
      <c r="B126" t="str">
        <f>+'[1]FORM. GASTO 2010 SIGEF'!F177</f>
        <v xml:space="preserve">Material de limpieza </v>
      </c>
      <c r="C126" s="12">
        <v>29548</v>
      </c>
      <c r="G126" s="1">
        <v>391</v>
      </c>
      <c r="H126" t="s">
        <v>107</v>
      </c>
      <c r="I126" s="2">
        <v>189577</v>
      </c>
      <c r="J126" s="3"/>
      <c r="K126" s="3"/>
      <c r="M126" s="1">
        <v>391</v>
      </c>
      <c r="N126" t="s">
        <v>107</v>
      </c>
      <c r="O126" s="2">
        <v>179767</v>
      </c>
      <c r="P126" s="3"/>
      <c r="Q126" s="3"/>
      <c r="S126" s="1">
        <v>391</v>
      </c>
      <c r="T126" t="s">
        <v>107</v>
      </c>
      <c r="U126" s="2">
        <v>72210</v>
      </c>
      <c r="V126" s="3"/>
      <c r="W126" s="3"/>
    </row>
    <row r="127" spans="1:23">
      <c r="A127" s="1">
        <v>392</v>
      </c>
      <c r="B127" t="str">
        <f>+'[1]FORM. GASTO 2010 SIGEF'!F178</f>
        <v>Útiles de escritorios, oficina y enseñanza</v>
      </c>
      <c r="C127" s="12">
        <v>33579</v>
      </c>
      <c r="G127" s="1">
        <v>392</v>
      </c>
      <c r="H127" t="s">
        <v>108</v>
      </c>
      <c r="I127" s="2">
        <v>295098</v>
      </c>
      <c r="J127" s="3"/>
      <c r="K127" s="3"/>
      <c r="M127" s="1">
        <v>392</v>
      </c>
      <c r="N127" t="s">
        <v>108</v>
      </c>
      <c r="O127" s="2">
        <v>102078</v>
      </c>
      <c r="P127" s="3"/>
      <c r="Q127" s="3"/>
      <c r="S127" s="1">
        <v>392</v>
      </c>
      <c r="T127" t="s">
        <v>108</v>
      </c>
      <c r="U127" s="2">
        <v>552086</v>
      </c>
      <c r="V127" s="3"/>
      <c r="W127" s="3"/>
    </row>
    <row r="128" spans="1:23">
      <c r="A128" s="1">
        <v>393</v>
      </c>
      <c r="B128" t="str">
        <f>+'[1]FORM. GASTO 2010 SIGEF'!F179</f>
        <v>Útiles menores médico-quirúrgicos</v>
      </c>
      <c r="C128" s="12">
        <v>11712</v>
      </c>
      <c r="G128" s="1">
        <v>393</v>
      </c>
      <c r="H128" t="s">
        <v>109</v>
      </c>
      <c r="I128" s="2">
        <v>17392</v>
      </c>
      <c r="J128" s="3"/>
      <c r="K128" s="3"/>
      <c r="M128" s="1">
        <v>393</v>
      </c>
      <c r="N128" t="s">
        <v>109</v>
      </c>
      <c r="O128" s="2">
        <v>12787</v>
      </c>
      <c r="P128" s="3"/>
      <c r="Q128" s="3"/>
      <c r="S128" s="1">
        <v>393</v>
      </c>
      <c r="T128" t="s">
        <v>109</v>
      </c>
      <c r="U128" s="2">
        <v>5042</v>
      </c>
      <c r="V128" s="3"/>
      <c r="W128" s="3"/>
    </row>
    <row r="129" spans="1:23" hidden="1">
      <c r="A129" s="1">
        <v>394</v>
      </c>
      <c r="B129" t="s">
        <v>110</v>
      </c>
      <c r="C129" s="12"/>
      <c r="G129" s="1">
        <v>394</v>
      </c>
      <c r="H129" t="s">
        <v>110</v>
      </c>
      <c r="I129" s="2"/>
      <c r="J129" s="3"/>
      <c r="K129" s="3"/>
      <c r="M129" s="1">
        <v>394</v>
      </c>
      <c r="N129" t="s">
        <v>110</v>
      </c>
      <c r="O129" s="2"/>
      <c r="P129" s="3"/>
      <c r="Q129" s="3"/>
      <c r="S129" s="1">
        <v>394</v>
      </c>
      <c r="T129" t="s">
        <v>110</v>
      </c>
      <c r="U129" s="2"/>
      <c r="V129" s="3"/>
      <c r="W129" s="3"/>
    </row>
    <row r="130" spans="1:23">
      <c r="A130" s="1">
        <v>395</v>
      </c>
      <c r="B130" t="str">
        <f>+'[1]FORM. GASTO 2010 SIGEF'!F181</f>
        <v>Útiles de cocinas y comedor</v>
      </c>
      <c r="C130" s="12">
        <v>12049</v>
      </c>
      <c r="G130" s="1">
        <v>395</v>
      </c>
      <c r="H130" t="s">
        <v>111</v>
      </c>
      <c r="I130" s="2">
        <v>6976</v>
      </c>
      <c r="J130" s="3"/>
      <c r="K130" s="3"/>
      <c r="M130" s="1">
        <v>395</v>
      </c>
      <c r="N130" t="s">
        <v>111</v>
      </c>
      <c r="O130" s="2">
        <v>732</v>
      </c>
      <c r="P130" s="3"/>
      <c r="Q130" s="3"/>
      <c r="S130" s="1">
        <v>395</v>
      </c>
      <c r="T130" t="s">
        <v>111</v>
      </c>
      <c r="U130" s="2">
        <v>4020</v>
      </c>
      <c r="V130" s="3"/>
      <c r="W130" s="3"/>
    </row>
    <row r="131" spans="1:23">
      <c r="A131" s="1">
        <v>396</v>
      </c>
      <c r="B131" t="str">
        <f>+'[1]FORM. GASTO 2010 SIGEF'!F182</f>
        <v>Productos eléctricos y afines</v>
      </c>
      <c r="C131" s="12">
        <v>323058</v>
      </c>
      <c r="G131" s="1">
        <v>396</v>
      </c>
      <c r="H131" t="s">
        <v>112</v>
      </c>
      <c r="I131" s="2">
        <v>521555</v>
      </c>
      <c r="J131" s="3"/>
      <c r="K131" s="3"/>
      <c r="M131" s="1">
        <v>396</v>
      </c>
      <c r="N131" t="s">
        <v>112</v>
      </c>
      <c r="O131" s="2">
        <v>552041</v>
      </c>
      <c r="P131" s="3"/>
      <c r="Q131" s="3"/>
      <c r="S131" s="1">
        <v>396</v>
      </c>
      <c r="T131" t="s">
        <v>112</v>
      </c>
      <c r="U131" s="2">
        <v>1514995</v>
      </c>
      <c r="V131" s="3"/>
      <c r="W131" s="3"/>
    </row>
    <row r="132" spans="1:23">
      <c r="A132" s="1">
        <v>397</v>
      </c>
      <c r="B132" t="str">
        <f>+'[1]FORM. GASTO 2010 SIGEF'!F183</f>
        <v>Materiales y útiles relacionados con informática</v>
      </c>
      <c r="C132" s="12">
        <v>74300</v>
      </c>
      <c r="G132" s="1">
        <v>397</v>
      </c>
      <c r="H132" t="s">
        <v>113</v>
      </c>
      <c r="I132" s="2">
        <v>535449</v>
      </c>
      <c r="J132" s="3"/>
      <c r="K132" s="3"/>
      <c r="M132" s="1">
        <v>397</v>
      </c>
      <c r="N132" t="s">
        <v>113</v>
      </c>
      <c r="O132" s="2">
        <v>1059052</v>
      </c>
      <c r="P132" s="3"/>
      <c r="Q132" s="3"/>
      <c r="S132" s="1">
        <v>397</v>
      </c>
      <c r="T132" t="s">
        <v>113</v>
      </c>
      <c r="U132" s="2">
        <v>521959</v>
      </c>
      <c r="V132" s="3"/>
      <c r="W132" s="3"/>
    </row>
    <row r="133" spans="1:23" hidden="1">
      <c r="A133" s="1">
        <v>398</v>
      </c>
      <c r="B133" t="str">
        <f>+'[1]FORM. GASTO 2010 SIGEF'!F188</f>
        <v>Equipo militar</v>
      </c>
      <c r="C133" s="12"/>
      <c r="G133" s="1">
        <v>398</v>
      </c>
      <c r="H133" t="s">
        <v>114</v>
      </c>
      <c r="I133" s="2"/>
      <c r="J133" s="3"/>
      <c r="K133" s="3"/>
      <c r="M133" s="1">
        <v>398</v>
      </c>
      <c r="N133" t="s">
        <v>114</v>
      </c>
      <c r="O133" s="2"/>
      <c r="P133" s="3"/>
      <c r="Q133" s="3"/>
      <c r="S133" s="1">
        <v>398</v>
      </c>
      <c r="T133" t="s">
        <v>114</v>
      </c>
      <c r="U133" s="2"/>
      <c r="V133" s="3"/>
      <c r="W133" s="3"/>
    </row>
    <row r="134" spans="1:23">
      <c r="A134" s="1">
        <v>399</v>
      </c>
      <c r="B134" t="str">
        <f>+'[1]FORM. GASTO 2010 SIGEF'!F189</f>
        <v>Útiles diversos</v>
      </c>
      <c r="C134" s="12">
        <v>5989</v>
      </c>
      <c r="G134" s="1">
        <v>399</v>
      </c>
      <c r="H134" t="s">
        <v>115</v>
      </c>
      <c r="I134" s="13"/>
      <c r="J134" s="3"/>
      <c r="K134" s="3"/>
      <c r="M134" s="1">
        <v>399</v>
      </c>
      <c r="N134" t="s">
        <v>115</v>
      </c>
      <c r="O134" s="13"/>
      <c r="P134" s="3"/>
      <c r="Q134" s="3"/>
      <c r="S134" s="1">
        <v>399</v>
      </c>
      <c r="T134" t="s">
        <v>115</v>
      </c>
      <c r="U134" s="13">
        <v>47979</v>
      </c>
      <c r="V134" s="3"/>
      <c r="W134" s="3"/>
    </row>
    <row r="135" spans="1:23">
      <c r="B135" s="5" t="s">
        <v>116</v>
      </c>
      <c r="D135" s="7">
        <f>SUM(C100:C134)</f>
        <v>20650193</v>
      </c>
      <c r="F135" s="24"/>
      <c r="H135" t="s">
        <v>116</v>
      </c>
      <c r="I135" s="2"/>
      <c r="J135" s="7">
        <f>SUM(I100:I134)</f>
        <v>40313808</v>
      </c>
      <c r="K135" s="3"/>
      <c r="N135" t="s">
        <v>116</v>
      </c>
      <c r="O135" s="2"/>
      <c r="P135" s="7">
        <f>SUM(O100:O134)</f>
        <v>71636275</v>
      </c>
      <c r="Q135" s="3"/>
      <c r="T135" t="s">
        <v>116</v>
      </c>
      <c r="U135" s="2"/>
      <c r="V135" s="7">
        <f>SUM(U100:U134)</f>
        <v>51491604</v>
      </c>
      <c r="W135" s="3"/>
    </row>
    <row r="136" spans="1:23">
      <c r="I136" s="2"/>
      <c r="J136" s="3"/>
      <c r="K136" s="3"/>
      <c r="O136" s="2"/>
      <c r="P136" s="3"/>
      <c r="Q136" s="3"/>
      <c r="U136" s="2"/>
      <c r="V136" s="3"/>
      <c r="W136" s="3">
        <f>+V135-51491604</f>
        <v>0</v>
      </c>
    </row>
    <row r="137" spans="1:23">
      <c r="B137" t="s">
        <v>117</v>
      </c>
      <c r="H137" t="s">
        <v>117</v>
      </c>
      <c r="I137" s="2"/>
      <c r="J137" s="3"/>
      <c r="K137" s="3"/>
      <c r="N137" t="s">
        <v>117</v>
      </c>
      <c r="O137" s="2"/>
      <c r="P137" s="3"/>
      <c r="Q137" s="3"/>
      <c r="T137" t="s">
        <v>117</v>
      </c>
      <c r="U137" s="2"/>
      <c r="V137" s="3"/>
      <c r="W137" s="3"/>
    </row>
    <row r="138" spans="1:23">
      <c r="A138" s="1">
        <v>411</v>
      </c>
      <c r="B138" t="str">
        <f>+'[1]FORM. GASTO 2010 SIGEF'!F193</f>
        <v>Pensiones y jubilaciones</v>
      </c>
      <c r="C138" s="12">
        <v>10145843</v>
      </c>
      <c r="G138" s="1">
        <v>411</v>
      </c>
      <c r="H138" t="s">
        <v>118</v>
      </c>
      <c r="I138" s="2">
        <v>10084434</v>
      </c>
      <c r="J138" s="3"/>
      <c r="K138" s="3"/>
      <c r="M138" s="1">
        <v>411</v>
      </c>
      <c r="N138" t="s">
        <v>118</v>
      </c>
      <c r="O138" s="2">
        <v>10331776</v>
      </c>
      <c r="P138" s="3"/>
      <c r="Q138" s="3"/>
      <c r="S138" s="1">
        <v>411</v>
      </c>
      <c r="T138" t="s">
        <v>118</v>
      </c>
      <c r="U138" s="2">
        <v>9951803</v>
      </c>
      <c r="V138" s="3"/>
      <c r="W138" s="3"/>
    </row>
    <row r="139" spans="1:23" ht="12.75" hidden="1" customHeight="1">
      <c r="A139" s="1">
        <v>412</v>
      </c>
      <c r="B139" t="str">
        <f>+'[1]FORM. GASTO 2010 SIGEF'!F194</f>
        <v>Indemnización laboral</v>
      </c>
      <c r="C139" s="12"/>
      <c r="G139" s="1">
        <v>412</v>
      </c>
      <c r="H139" t="s">
        <v>119</v>
      </c>
      <c r="I139" s="2"/>
      <c r="J139" s="3"/>
      <c r="K139" s="3"/>
      <c r="M139" s="1">
        <v>412</v>
      </c>
      <c r="N139" t="s">
        <v>119</v>
      </c>
      <c r="O139" s="2"/>
      <c r="P139" s="3"/>
      <c r="Q139" s="3"/>
      <c r="S139" s="1">
        <v>412</v>
      </c>
      <c r="T139" t="s">
        <v>119</v>
      </c>
      <c r="U139" s="2"/>
      <c r="V139" s="3"/>
      <c r="W139" s="3"/>
    </row>
    <row r="140" spans="1:23">
      <c r="A140" s="1">
        <v>421</v>
      </c>
      <c r="B140" t="str">
        <f>+'[1]FORM. GASTO 2010 SIGEF'!F195</f>
        <v>Ayuda y donaciones a personas</v>
      </c>
      <c r="C140" s="12"/>
      <c r="G140" s="1">
        <v>421</v>
      </c>
      <c r="H140" t="s">
        <v>120</v>
      </c>
      <c r="I140" s="2">
        <v>15000</v>
      </c>
      <c r="J140" s="3"/>
      <c r="K140" s="3"/>
      <c r="M140" s="1">
        <v>421</v>
      </c>
      <c r="N140" t="s">
        <v>120</v>
      </c>
      <c r="O140" s="2">
        <v>109225</v>
      </c>
      <c r="P140" s="3"/>
      <c r="Q140" s="3"/>
      <c r="S140" s="1">
        <v>421</v>
      </c>
      <c r="T140" t="s">
        <v>120</v>
      </c>
      <c r="U140" s="2">
        <v>42500</v>
      </c>
      <c r="V140" s="3"/>
      <c r="W140" s="3"/>
    </row>
    <row r="141" spans="1:23" ht="15" hidden="1">
      <c r="A141" s="1">
        <v>424</v>
      </c>
      <c r="B141" t="str">
        <f>+'[1]FORM. GASTO 2010 SIGEF'!F200</f>
        <v>Becas y viajes de estudios</v>
      </c>
      <c r="C141" s="28"/>
      <c r="G141" s="1">
        <v>424</v>
      </c>
      <c r="H141" t="s">
        <v>121</v>
      </c>
      <c r="I141" s="13"/>
      <c r="J141" s="3"/>
      <c r="K141" s="3"/>
      <c r="M141" s="1">
        <v>424</v>
      </c>
      <c r="N141" t="s">
        <v>121</v>
      </c>
      <c r="O141" s="13"/>
      <c r="P141" s="3"/>
      <c r="Q141" s="3"/>
      <c r="S141" s="1">
        <v>424</v>
      </c>
      <c r="T141" t="s">
        <v>121</v>
      </c>
      <c r="U141" s="13"/>
      <c r="V141" s="3"/>
      <c r="W141" s="3"/>
    </row>
    <row r="142" spans="1:23">
      <c r="B142" s="5" t="s">
        <v>122</v>
      </c>
      <c r="D142" s="7">
        <f>SUM(C138:C141)</f>
        <v>10145843</v>
      </c>
      <c r="F142" s="24"/>
      <c r="H142" t="s">
        <v>122</v>
      </c>
      <c r="I142" s="2"/>
      <c r="J142" s="7">
        <f>SUM(I138:I141)</f>
        <v>10099434</v>
      </c>
      <c r="K142" s="3"/>
      <c r="N142" t="s">
        <v>122</v>
      </c>
      <c r="O142" s="2"/>
      <c r="P142" s="7">
        <f>SUM(O138:O141)</f>
        <v>10441001</v>
      </c>
      <c r="Q142" s="3"/>
      <c r="T142" t="s">
        <v>122</v>
      </c>
      <c r="U142" s="2"/>
      <c r="V142" s="7">
        <f>SUM(U138:U141)</f>
        <v>9994303</v>
      </c>
      <c r="W142" s="3"/>
    </row>
    <row r="143" spans="1:23">
      <c r="I143" s="2"/>
      <c r="J143" s="3"/>
      <c r="K143" s="3"/>
      <c r="O143" s="2"/>
      <c r="P143" s="3"/>
      <c r="Q143" s="3"/>
      <c r="U143" s="2"/>
      <c r="V143" s="3"/>
      <c r="W143" s="3"/>
    </row>
    <row r="144" spans="1:23" ht="15" customHeight="1">
      <c r="B144" t="s">
        <v>123</v>
      </c>
      <c r="H144" t="s">
        <v>123</v>
      </c>
      <c r="I144" s="2"/>
      <c r="J144" s="3"/>
      <c r="K144" s="3"/>
      <c r="N144" t="s">
        <v>123</v>
      </c>
      <c r="O144" s="2"/>
      <c r="P144" s="3"/>
      <c r="Q144" s="3"/>
      <c r="T144" t="s">
        <v>123</v>
      </c>
      <c r="V144" s="3"/>
      <c r="W144" s="3"/>
    </row>
    <row r="145" spans="1:23">
      <c r="A145" s="1">
        <v>611</v>
      </c>
      <c r="B145" t="str">
        <f>+'[1]FORM. GASTO 2010 SIGEF'!F237</f>
        <v>Maquinaria y equipo de producción</v>
      </c>
      <c r="C145" s="12">
        <v>100588</v>
      </c>
      <c r="G145" s="1">
        <v>611</v>
      </c>
      <c r="H145" t="s">
        <v>124</v>
      </c>
      <c r="I145" s="2">
        <v>5768695</v>
      </c>
      <c r="J145" s="3"/>
      <c r="K145" s="3"/>
      <c r="M145" s="1">
        <v>611</v>
      </c>
      <c r="N145" t="s">
        <v>124</v>
      </c>
      <c r="O145" s="2">
        <v>23445027</v>
      </c>
      <c r="P145" s="3"/>
      <c r="Q145" s="3"/>
      <c r="S145" s="1">
        <v>611</v>
      </c>
      <c r="T145" t="s">
        <v>124</v>
      </c>
      <c r="U145" s="2">
        <v>19608217</v>
      </c>
      <c r="V145" s="3"/>
      <c r="W145" s="3"/>
    </row>
    <row r="146" spans="1:23">
      <c r="A146" s="1">
        <v>612</v>
      </c>
      <c r="B146" t="s">
        <v>125</v>
      </c>
      <c r="C146" s="12"/>
      <c r="G146" s="1">
        <v>612</v>
      </c>
      <c r="H146" t="s">
        <v>125</v>
      </c>
      <c r="I146" s="2"/>
      <c r="J146" s="3"/>
      <c r="K146" s="3"/>
      <c r="M146" s="1">
        <v>612</v>
      </c>
      <c r="N146" t="s">
        <v>125</v>
      </c>
      <c r="O146" s="2"/>
      <c r="P146" s="3"/>
      <c r="Q146" s="3"/>
      <c r="S146" s="1">
        <v>612</v>
      </c>
      <c r="T146" t="s">
        <v>125</v>
      </c>
      <c r="U146" s="2">
        <v>292076</v>
      </c>
      <c r="V146" s="3"/>
      <c r="W146" s="3"/>
    </row>
    <row r="147" spans="1:23">
      <c r="A147" s="1">
        <v>613</v>
      </c>
      <c r="B147" t="str">
        <f>+'[1]FORM. GASTO 2010 SIGEF'!F247</f>
        <v>Equipos de transporte</v>
      </c>
      <c r="C147" s="12">
        <v>104050</v>
      </c>
      <c r="G147" s="1">
        <v>613</v>
      </c>
      <c r="H147" t="s">
        <v>126</v>
      </c>
      <c r="I147" s="2"/>
      <c r="J147" s="3"/>
      <c r="K147" s="3"/>
      <c r="M147" s="1">
        <v>613</v>
      </c>
      <c r="N147" t="s">
        <v>126</v>
      </c>
      <c r="O147" s="2">
        <v>348444</v>
      </c>
      <c r="P147" s="3"/>
      <c r="Q147" s="3"/>
      <c r="S147" s="1">
        <v>613</v>
      </c>
      <c r="T147" t="s">
        <v>126</v>
      </c>
      <c r="U147" s="2">
        <v>15311077</v>
      </c>
      <c r="V147" s="3"/>
      <c r="W147" s="3"/>
    </row>
    <row r="148" spans="1:23">
      <c r="A148" s="1">
        <v>614</v>
      </c>
      <c r="B148" t="str">
        <f>+'[1]FORM. GASTO 2010 SIGEF'!F250</f>
        <v>Equipos de computación y operaciones auxiliares</v>
      </c>
      <c r="C148" s="12"/>
      <c r="G148" s="1">
        <v>614</v>
      </c>
      <c r="H148" t="s">
        <v>127</v>
      </c>
      <c r="I148" s="2">
        <v>4361</v>
      </c>
      <c r="J148" s="3"/>
      <c r="K148" s="3"/>
      <c r="M148" s="1">
        <v>614</v>
      </c>
      <c r="N148" t="s">
        <v>127</v>
      </c>
      <c r="O148" s="2">
        <v>117737</v>
      </c>
      <c r="P148" s="3"/>
      <c r="Q148" s="3"/>
      <c r="S148" s="1">
        <v>614</v>
      </c>
      <c r="T148" t="s">
        <v>127</v>
      </c>
      <c r="U148" s="2">
        <v>139007</v>
      </c>
      <c r="V148" s="3"/>
      <c r="W148" s="3"/>
    </row>
    <row r="149" spans="1:23" hidden="1">
      <c r="A149" s="1">
        <v>615</v>
      </c>
      <c r="B149" t="str">
        <f>+'[1]FORM. GASTO 2010 SIGEF'!F251</f>
        <v>Equipos médicos-sanitarios</v>
      </c>
      <c r="C149" s="12"/>
      <c r="G149" s="1">
        <v>615</v>
      </c>
      <c r="H149" t="s">
        <v>128</v>
      </c>
      <c r="I149" s="2">
        <v>58894</v>
      </c>
      <c r="J149" s="3"/>
      <c r="K149" s="3"/>
      <c r="M149" s="1">
        <v>615</v>
      </c>
      <c r="N149" t="s">
        <v>128</v>
      </c>
      <c r="O149" s="2"/>
      <c r="P149" s="3"/>
      <c r="Q149" s="3"/>
      <c r="S149" s="1">
        <v>615</v>
      </c>
      <c r="T149" t="s">
        <v>128</v>
      </c>
      <c r="U149" s="2"/>
      <c r="V149" s="3"/>
      <c r="W149" s="3"/>
    </row>
    <row r="150" spans="1:23">
      <c r="A150" s="1">
        <v>616</v>
      </c>
      <c r="B150" t="str">
        <f>+'[1]FORM. GASTO 2010 SIGEF'!F252</f>
        <v>Equipo de comunicación y señalamiento</v>
      </c>
      <c r="C150" s="12">
        <v>204260</v>
      </c>
      <c r="G150" s="1">
        <v>616</v>
      </c>
      <c r="H150" t="s">
        <v>129</v>
      </c>
      <c r="I150" s="2"/>
      <c r="J150" s="3"/>
      <c r="K150" s="3"/>
      <c r="M150" s="1">
        <v>616</v>
      </c>
      <c r="N150" t="s">
        <v>129</v>
      </c>
      <c r="O150" s="2">
        <v>1637282</v>
      </c>
      <c r="P150" s="3"/>
      <c r="Q150" s="3"/>
      <c r="S150" s="1">
        <v>616</v>
      </c>
      <c r="T150" t="s">
        <v>129</v>
      </c>
      <c r="U150" s="2">
        <v>314626</v>
      </c>
      <c r="V150" s="3"/>
      <c r="W150" s="3"/>
    </row>
    <row r="151" spans="1:23">
      <c r="A151" s="1">
        <v>617</v>
      </c>
      <c r="B151" t="str">
        <f>+'[1]FORM. GASTO 2010 SIGEF'!F253</f>
        <v>Equipos y muebles de Oficina</v>
      </c>
      <c r="C151" s="12">
        <v>23454</v>
      </c>
      <c r="G151" s="1">
        <v>617</v>
      </c>
      <c r="H151" t="s">
        <v>130</v>
      </c>
      <c r="I151" s="2">
        <v>197399</v>
      </c>
      <c r="J151" s="3"/>
      <c r="K151" s="3"/>
      <c r="M151" s="1">
        <v>617</v>
      </c>
      <c r="N151" t="s">
        <v>130</v>
      </c>
      <c r="O151" s="2">
        <v>216885</v>
      </c>
      <c r="P151" s="3"/>
      <c r="Q151" s="3"/>
      <c r="S151" s="1">
        <v>617</v>
      </c>
      <c r="T151" t="s">
        <v>130</v>
      </c>
      <c r="U151" s="2">
        <v>576644</v>
      </c>
      <c r="V151" s="3"/>
      <c r="W151" s="3"/>
    </row>
    <row r="152" spans="1:23">
      <c r="A152" s="1">
        <v>618</v>
      </c>
      <c r="B152" t="str">
        <f>+'[1]FORM. GASTO 2010 SIGEF'!F254</f>
        <v>Herramientas y repuestos mayores</v>
      </c>
      <c r="C152" s="12">
        <v>66183</v>
      </c>
      <c r="G152" s="1">
        <v>618</v>
      </c>
      <c r="H152" t="s">
        <v>131</v>
      </c>
      <c r="I152" s="2">
        <v>914338</v>
      </c>
      <c r="J152" s="3"/>
      <c r="K152" s="3"/>
      <c r="M152" s="1">
        <v>618</v>
      </c>
      <c r="N152" t="s">
        <v>131</v>
      </c>
      <c r="O152" s="2">
        <v>569295</v>
      </c>
      <c r="P152" s="3"/>
      <c r="Q152" s="3"/>
      <c r="S152" s="1">
        <v>618</v>
      </c>
      <c r="T152" t="s">
        <v>131</v>
      </c>
      <c r="U152" s="2">
        <v>1206825</v>
      </c>
      <c r="V152" s="3"/>
      <c r="W152" s="3"/>
    </row>
    <row r="153" spans="1:23" ht="15" customHeight="1">
      <c r="A153" s="1">
        <v>619</v>
      </c>
      <c r="B153" t="str">
        <f>+'[1]FORM. GASTO 2010 SIGEF'!F258</f>
        <v>Equipos Varios</v>
      </c>
      <c r="C153" s="12"/>
      <c r="G153" s="1">
        <v>619</v>
      </c>
      <c r="H153" t="s">
        <v>132</v>
      </c>
      <c r="I153" s="2"/>
      <c r="J153" s="3"/>
      <c r="K153" s="3"/>
      <c r="M153" s="1">
        <v>619</v>
      </c>
      <c r="N153" t="s">
        <v>132</v>
      </c>
      <c r="O153" s="2"/>
      <c r="P153" s="3"/>
      <c r="Q153" s="3"/>
      <c r="S153" s="1">
        <v>619</v>
      </c>
      <c r="T153" t="s">
        <v>132</v>
      </c>
      <c r="U153" s="2">
        <v>28320</v>
      </c>
      <c r="V153" s="3"/>
      <c r="W153" s="3"/>
    </row>
    <row r="154" spans="1:23" hidden="1">
      <c r="A154" s="1">
        <v>621</v>
      </c>
      <c r="B154" t="str">
        <f>+'[1]FORM. GASTO 2010 SIGEF'!F259</f>
        <v>Terrenos</v>
      </c>
      <c r="C154" s="12"/>
      <c r="G154" s="1">
        <v>621</v>
      </c>
      <c r="H154" t="s">
        <v>133</v>
      </c>
      <c r="I154" s="2"/>
      <c r="J154" s="3"/>
      <c r="K154" s="3"/>
      <c r="M154" s="1">
        <v>621</v>
      </c>
      <c r="N154" t="s">
        <v>133</v>
      </c>
      <c r="O154" s="2">
        <v>16307140</v>
      </c>
      <c r="P154" s="3"/>
      <c r="Q154" s="3"/>
      <c r="S154" s="1">
        <v>621</v>
      </c>
      <c r="T154" t="s">
        <v>133</v>
      </c>
      <c r="U154" s="2"/>
      <c r="V154" s="3"/>
      <c r="W154" s="3"/>
    </row>
    <row r="155" spans="1:23" hidden="1">
      <c r="A155" s="1">
        <v>623</v>
      </c>
      <c r="B155" t="str">
        <f>+'[1]FORM. GASTO 2010 SIGEF'!F261</f>
        <v>Expropiación de bienes</v>
      </c>
      <c r="C155" s="12"/>
      <c r="G155" s="1">
        <v>623</v>
      </c>
      <c r="H155" t="s">
        <v>134</v>
      </c>
      <c r="I155" s="2"/>
      <c r="J155" s="3"/>
      <c r="K155" s="3"/>
      <c r="M155" s="1">
        <v>623</v>
      </c>
      <c r="N155" t="s">
        <v>134</v>
      </c>
      <c r="O155" s="2"/>
      <c r="P155" s="3"/>
      <c r="Q155" s="3"/>
      <c r="S155" s="1">
        <v>623</v>
      </c>
      <c r="T155" t="s">
        <v>134</v>
      </c>
      <c r="U155" s="2"/>
      <c r="V155" s="3"/>
      <c r="W155" s="3"/>
    </row>
    <row r="156" spans="1:23">
      <c r="A156" s="1">
        <v>631</v>
      </c>
      <c r="B156" t="str">
        <f>+'[1]FORM. GASTO 2010 SIGEF'!F262</f>
        <v>Vías de comunicación</v>
      </c>
      <c r="C156" s="12">
        <v>1346161</v>
      </c>
      <c r="G156" s="1">
        <v>631</v>
      </c>
      <c r="H156" t="s">
        <v>135</v>
      </c>
      <c r="I156" s="2">
        <v>4304861</v>
      </c>
      <c r="J156" s="3"/>
      <c r="K156" s="3"/>
      <c r="M156" s="1">
        <v>631</v>
      </c>
      <c r="N156" t="s">
        <v>135</v>
      </c>
      <c r="O156" s="2"/>
      <c r="P156" s="3"/>
      <c r="Q156" s="3"/>
      <c r="S156" s="1">
        <v>631</v>
      </c>
      <c r="T156" t="s">
        <v>135</v>
      </c>
      <c r="U156" s="2">
        <v>12313449</v>
      </c>
      <c r="V156" s="3"/>
      <c r="W156" s="3"/>
    </row>
    <row r="157" spans="1:23" ht="15.75" hidden="1" customHeight="1">
      <c r="A157" s="1">
        <v>632</v>
      </c>
      <c r="B157" t="str">
        <f>+'[1]FORM. GASTO 2010 SIGEF'!F263</f>
        <v xml:space="preserve">Obras y plantaciones agrícolas </v>
      </c>
      <c r="C157" s="12"/>
      <c r="G157" s="1">
        <v>632</v>
      </c>
      <c r="H157" t="s">
        <v>136</v>
      </c>
      <c r="I157" s="2"/>
      <c r="J157" s="3"/>
      <c r="K157" s="3"/>
      <c r="M157" s="1">
        <v>632</v>
      </c>
      <c r="N157" t="s">
        <v>136</v>
      </c>
      <c r="O157" s="2"/>
      <c r="P157" s="3"/>
      <c r="Q157" s="3"/>
      <c r="S157" s="1">
        <v>632</v>
      </c>
      <c r="T157" t="s">
        <v>136</v>
      </c>
      <c r="U157" s="2"/>
      <c r="V157" s="3"/>
      <c r="W157" s="3"/>
    </row>
    <row r="158" spans="1:23" hidden="1">
      <c r="A158" s="1">
        <v>633</v>
      </c>
      <c r="B158" t="str">
        <f>+'[1]FORM. GASTO 2010 SIGEF'!F264</f>
        <v>Obras urbanísticas</v>
      </c>
      <c r="C158" s="12"/>
      <c r="G158" s="1">
        <v>633</v>
      </c>
      <c r="H158" t="s">
        <v>137</v>
      </c>
      <c r="I158" s="2"/>
      <c r="J158" s="3"/>
      <c r="K158" s="3"/>
      <c r="M158" s="1">
        <v>633</v>
      </c>
      <c r="N158" t="s">
        <v>137</v>
      </c>
      <c r="O158" s="2"/>
      <c r="P158" s="3"/>
      <c r="Q158" s="3"/>
      <c r="S158" s="1">
        <v>633</v>
      </c>
      <c r="T158" t="s">
        <v>137</v>
      </c>
      <c r="U158" s="2"/>
      <c r="V158" s="3"/>
      <c r="W158" s="3"/>
    </row>
    <row r="159" spans="1:23">
      <c r="A159" s="1">
        <v>634</v>
      </c>
      <c r="B159" t="str">
        <f>+'[1]FORM. GASTO 2010 SIGEF'!F265</f>
        <v>Obras hidráulicas y sanitarias</v>
      </c>
      <c r="C159" s="12">
        <v>29324436</v>
      </c>
      <c r="G159" s="1">
        <v>634</v>
      </c>
      <c r="H159" t="s">
        <v>138</v>
      </c>
      <c r="I159" s="2">
        <v>82407283</v>
      </c>
      <c r="J159" s="3"/>
      <c r="K159" s="3"/>
      <c r="M159" s="1">
        <v>634</v>
      </c>
      <c r="N159" t="s">
        <v>138</v>
      </c>
      <c r="O159" s="2">
        <v>498147546</v>
      </c>
      <c r="P159" s="3"/>
      <c r="Q159" s="3"/>
      <c r="S159" s="1">
        <v>634</v>
      </c>
      <c r="T159" t="s">
        <v>138</v>
      </c>
      <c r="U159" s="2">
        <v>172107133</v>
      </c>
      <c r="V159" s="3"/>
      <c r="W159" s="3"/>
    </row>
    <row r="160" spans="1:23">
      <c r="A160" s="1">
        <v>635</v>
      </c>
      <c r="B160" t="str">
        <f>+'[1]FORM. GASTO 2010 SIGEF'!F269</f>
        <v xml:space="preserve">Edificaciones </v>
      </c>
      <c r="C160" s="12"/>
      <c r="G160" s="1">
        <v>635</v>
      </c>
      <c r="H160" t="s">
        <v>139</v>
      </c>
      <c r="I160" s="2">
        <v>13085621</v>
      </c>
      <c r="J160" s="3"/>
      <c r="K160" s="3"/>
      <c r="M160" s="1">
        <v>635</v>
      </c>
      <c r="N160" t="s">
        <v>139</v>
      </c>
      <c r="O160" s="2">
        <v>1133119</v>
      </c>
      <c r="P160" s="3"/>
      <c r="Q160" s="3"/>
      <c r="S160" s="1">
        <v>635</v>
      </c>
      <c r="T160" t="s">
        <v>139</v>
      </c>
      <c r="U160" s="2">
        <v>2956813</v>
      </c>
      <c r="V160" s="3"/>
      <c r="W160" s="3"/>
    </row>
    <row r="161" spans="1:23" hidden="1">
      <c r="A161" s="1">
        <v>636</v>
      </c>
      <c r="B161" t="str">
        <f>+'[1]FORM. GASTO 2010 SIGEF'!F270</f>
        <v xml:space="preserve">Obras de energía </v>
      </c>
      <c r="C161" s="12"/>
      <c r="G161" s="1">
        <v>636</v>
      </c>
      <c r="H161" t="s">
        <v>140</v>
      </c>
      <c r="I161" s="2"/>
      <c r="J161" s="3"/>
      <c r="K161" s="3"/>
      <c r="M161" s="1">
        <v>636</v>
      </c>
      <c r="N161" t="s">
        <v>140</v>
      </c>
      <c r="O161" s="2"/>
      <c r="P161" s="3"/>
      <c r="Q161" s="3"/>
      <c r="S161" s="1">
        <v>636</v>
      </c>
      <c r="T161" t="s">
        <v>140</v>
      </c>
      <c r="U161" s="2"/>
      <c r="V161" s="3"/>
      <c r="W161" s="3"/>
    </row>
    <row r="162" spans="1:23">
      <c r="A162" s="1">
        <v>638</v>
      </c>
      <c r="B162" t="str">
        <f>+'[1]FORM. GASTO 2010 SIGEF'!F272</f>
        <v xml:space="preserve">Supervisión e inspección de obras </v>
      </c>
      <c r="C162" s="12">
        <v>58924</v>
      </c>
      <c r="G162" s="1">
        <v>638</v>
      </c>
      <c r="H162" t="s">
        <v>141</v>
      </c>
      <c r="I162" s="2">
        <v>2857312</v>
      </c>
      <c r="J162" s="3"/>
      <c r="K162" s="3"/>
      <c r="M162" s="1">
        <v>638</v>
      </c>
      <c r="N162" t="s">
        <v>141</v>
      </c>
      <c r="O162" s="2">
        <v>19367345</v>
      </c>
      <c r="P162" s="3"/>
      <c r="Q162" s="3"/>
      <c r="S162" s="1">
        <v>638</v>
      </c>
      <c r="T162" t="s">
        <v>141</v>
      </c>
      <c r="U162" s="2">
        <v>6432876</v>
      </c>
      <c r="V162" s="3"/>
      <c r="W162" s="3"/>
    </row>
    <row r="163" spans="1:23" hidden="1">
      <c r="A163" s="1">
        <v>694</v>
      </c>
      <c r="B163" t="str">
        <f>+'[1]FORM. GASTO 2010 SIGEF'!F280</f>
        <v>Programas de computación</v>
      </c>
      <c r="C163" s="12"/>
      <c r="G163" s="1">
        <v>694</v>
      </c>
      <c r="H163" t="s">
        <v>142</v>
      </c>
      <c r="I163" s="2"/>
      <c r="J163" s="3"/>
      <c r="K163" s="3"/>
      <c r="M163" s="1">
        <v>694</v>
      </c>
      <c r="N163" t="s">
        <v>142</v>
      </c>
      <c r="O163" s="2"/>
      <c r="P163" s="3"/>
      <c r="Q163" s="3"/>
      <c r="S163" s="1">
        <v>694</v>
      </c>
      <c r="T163" t="s">
        <v>142</v>
      </c>
      <c r="U163" s="2"/>
      <c r="V163" s="3"/>
      <c r="W163" s="3"/>
    </row>
    <row r="164" spans="1:23" hidden="1">
      <c r="A164" s="1">
        <v>691</v>
      </c>
      <c r="B164" t="s">
        <v>143</v>
      </c>
      <c r="C164" s="12"/>
      <c r="D164" s="3">
        <f>+D167-31238056</f>
        <v>0</v>
      </c>
      <c r="G164" s="1">
        <v>691</v>
      </c>
      <c r="H164" t="s">
        <v>143</v>
      </c>
      <c r="I164" s="2"/>
      <c r="J164" s="3"/>
      <c r="K164" s="3"/>
      <c r="M164" s="1">
        <v>691</v>
      </c>
      <c r="N164" t="s">
        <v>143</v>
      </c>
      <c r="O164" s="2"/>
      <c r="P164" s="3"/>
      <c r="Q164" s="3"/>
      <c r="S164" s="1">
        <v>691</v>
      </c>
      <c r="T164" t="s">
        <v>143</v>
      </c>
      <c r="U164" s="2"/>
      <c r="V164" s="3"/>
      <c r="W164" s="3"/>
    </row>
    <row r="165" spans="1:23">
      <c r="A165" s="1">
        <v>696</v>
      </c>
      <c r="B165" s="29" t="s">
        <v>144</v>
      </c>
      <c r="C165" s="12"/>
      <c r="G165" s="1">
        <v>696</v>
      </c>
      <c r="H165" s="29" t="s">
        <v>144</v>
      </c>
      <c r="I165" s="2"/>
      <c r="J165" s="3"/>
      <c r="K165" s="3"/>
      <c r="O165" s="2"/>
      <c r="P165" s="3"/>
      <c r="Q165" s="3"/>
      <c r="U165" s="2"/>
      <c r="V165" s="3"/>
      <c r="W165" s="3"/>
    </row>
    <row r="166" spans="1:23" ht="15">
      <c r="A166" s="1">
        <v>697</v>
      </c>
      <c r="B166" t="str">
        <f>+'[1]FORM. GASTO 2010 SIGEF'!F283</f>
        <v>Estudios de preinversión</v>
      </c>
      <c r="C166" s="28">
        <v>10000</v>
      </c>
      <c r="E166" s="3">
        <f>+D167-31238056</f>
        <v>0</v>
      </c>
      <c r="G166" s="1">
        <v>697</v>
      </c>
      <c r="H166" t="s">
        <v>145</v>
      </c>
      <c r="I166" s="13"/>
      <c r="J166" s="3"/>
      <c r="K166" s="3"/>
      <c r="M166" s="1">
        <v>697</v>
      </c>
      <c r="N166" t="s">
        <v>145</v>
      </c>
      <c r="O166" s="13">
        <v>2916683</v>
      </c>
      <c r="P166" s="3"/>
      <c r="Q166" s="3"/>
      <c r="S166" s="1">
        <v>697</v>
      </c>
      <c r="T166" t="s">
        <v>145</v>
      </c>
      <c r="U166" s="13"/>
      <c r="V166" s="3"/>
      <c r="W166" s="3"/>
    </row>
    <row r="167" spans="1:23">
      <c r="B167" s="5" t="s">
        <v>146</v>
      </c>
      <c r="D167" s="7">
        <f>SUM(C145:C166)</f>
        <v>31238056</v>
      </c>
      <c r="F167" s="24"/>
      <c r="H167" t="s">
        <v>146</v>
      </c>
      <c r="I167" s="2"/>
      <c r="J167" s="7">
        <f>SUM(I145:I166)</f>
        <v>109598764</v>
      </c>
      <c r="K167" s="3"/>
      <c r="N167" t="s">
        <v>146</v>
      </c>
      <c r="O167" s="2"/>
      <c r="P167" s="7">
        <f>SUM(O145:O166)</f>
        <v>564206503</v>
      </c>
      <c r="Q167" s="3"/>
      <c r="T167" t="s">
        <v>146</v>
      </c>
      <c r="U167" s="2"/>
      <c r="V167" s="7">
        <f>SUM(U145:U166)</f>
        <v>231287063</v>
      </c>
      <c r="W167" s="3">
        <f>+V167-231287063</f>
        <v>0</v>
      </c>
    </row>
    <row r="168" spans="1:23">
      <c r="I168" s="2"/>
      <c r="J168" s="3"/>
      <c r="K168" s="3"/>
      <c r="O168" s="2"/>
      <c r="P168" s="3"/>
      <c r="Q168" s="3"/>
      <c r="U168" s="2"/>
      <c r="V168" s="3"/>
      <c r="W168" s="3"/>
    </row>
    <row r="169" spans="1:23">
      <c r="B169" t="s">
        <v>147</v>
      </c>
      <c r="H169" t="s">
        <v>147</v>
      </c>
      <c r="I169" s="2"/>
      <c r="J169" s="3"/>
      <c r="K169" s="3"/>
      <c r="N169" t="s">
        <v>147</v>
      </c>
      <c r="O169" s="2"/>
      <c r="P169" s="3"/>
      <c r="Q169" s="3"/>
      <c r="T169" t="s">
        <v>147</v>
      </c>
      <c r="U169" s="2"/>
      <c r="V169" s="3"/>
      <c r="W169" s="3"/>
    </row>
    <row r="170" spans="1:23">
      <c r="A170" s="1">
        <v>812</v>
      </c>
      <c r="B170" t="str">
        <f>+'[1]FORM. GASTO 2010 SIGEF'!F311</f>
        <v>Amortización de préstamo a corto plazo del Sector Publico</v>
      </c>
      <c r="C170" s="12">
        <v>132230098</v>
      </c>
      <c r="G170" s="1">
        <v>812</v>
      </c>
      <c r="H170" t="s">
        <v>148</v>
      </c>
      <c r="I170" s="2">
        <v>108176604</v>
      </c>
      <c r="J170" s="3"/>
      <c r="K170" s="3"/>
      <c r="M170" s="1">
        <v>812</v>
      </c>
      <c r="N170" t="s">
        <v>148</v>
      </c>
      <c r="O170" s="2">
        <v>67178380</v>
      </c>
      <c r="P170" s="3"/>
      <c r="Q170" s="3"/>
      <c r="S170" s="1">
        <v>812</v>
      </c>
      <c r="T170" t="s">
        <v>148</v>
      </c>
      <c r="U170" s="2">
        <v>26500000</v>
      </c>
      <c r="V170" s="3"/>
      <c r="W170" s="3"/>
    </row>
    <row r="171" spans="1:23" ht="15">
      <c r="A171" s="1">
        <v>871</v>
      </c>
      <c r="B171" t="str">
        <f>+'[1]FORM. GASTO 2010 SIGEF'!F328</f>
        <v>Disminución de cuentas por pagar internas de corto plazo</v>
      </c>
      <c r="C171" s="28">
        <v>109141424</v>
      </c>
      <c r="G171" s="1">
        <v>871</v>
      </c>
      <c r="H171" t="s">
        <v>149</v>
      </c>
      <c r="I171" s="13">
        <v>278698468</v>
      </c>
      <c r="J171" s="3"/>
      <c r="K171" s="3"/>
      <c r="M171" s="1">
        <v>871</v>
      </c>
      <c r="N171" t="s">
        <v>149</v>
      </c>
      <c r="O171" s="13">
        <v>162799475</v>
      </c>
      <c r="P171" s="3"/>
      <c r="Q171" s="3"/>
      <c r="S171" s="1">
        <v>871</v>
      </c>
      <c r="T171" t="s">
        <v>149</v>
      </c>
      <c r="U171" s="13">
        <v>184739333</v>
      </c>
      <c r="V171" s="3"/>
      <c r="W171" s="3"/>
    </row>
    <row r="172" spans="1:23">
      <c r="B172" s="5" t="s">
        <v>150</v>
      </c>
      <c r="D172" s="7">
        <f>SUM(C170:C171)</f>
        <v>241371522</v>
      </c>
      <c r="F172" s="24"/>
      <c r="H172" t="s">
        <v>150</v>
      </c>
      <c r="I172" s="2"/>
      <c r="J172" s="7">
        <f>SUM(I170:I171)</f>
        <v>386875072</v>
      </c>
      <c r="K172" s="3"/>
      <c r="N172" t="s">
        <v>150</v>
      </c>
      <c r="O172" s="2"/>
      <c r="P172" s="7">
        <f>SUM(O170:O171)</f>
        <v>229977855</v>
      </c>
      <c r="Q172" s="3"/>
      <c r="T172" t="s">
        <v>150</v>
      </c>
      <c r="U172" s="2"/>
      <c r="V172" s="7">
        <f>SUM(U170:U171)</f>
        <v>211239333</v>
      </c>
      <c r="W172" s="3"/>
    </row>
    <row r="173" spans="1:23">
      <c r="I173" s="2"/>
      <c r="J173" s="3"/>
      <c r="K173" s="3"/>
      <c r="O173" s="2"/>
      <c r="P173" s="3"/>
      <c r="Q173" s="3"/>
      <c r="U173" s="2"/>
      <c r="V173" s="3"/>
      <c r="W173" s="3"/>
    </row>
    <row r="174" spans="1:23">
      <c r="B174" t="s">
        <v>151</v>
      </c>
      <c r="H174" t="s">
        <v>151</v>
      </c>
      <c r="I174" s="2"/>
      <c r="J174" s="3"/>
      <c r="K174" s="3"/>
      <c r="N174" t="s">
        <v>151</v>
      </c>
      <c r="O174" s="2"/>
      <c r="P174" s="3"/>
      <c r="Q174" s="3"/>
      <c r="T174" t="s">
        <v>151</v>
      </c>
      <c r="U174" s="2"/>
      <c r="V174" s="3"/>
      <c r="W174" s="3"/>
    </row>
    <row r="175" spans="1:23">
      <c r="A175" s="1">
        <v>911</v>
      </c>
      <c r="B175" t="str">
        <f>+'[1]FORM. GASTO 2010 SIGEF'!F334</f>
        <v>Intereses de la Deuda interna</v>
      </c>
      <c r="C175" s="23">
        <v>610196</v>
      </c>
      <c r="G175" s="1">
        <v>911</v>
      </c>
      <c r="H175" t="s">
        <v>152</v>
      </c>
      <c r="I175" s="2">
        <v>840294</v>
      </c>
      <c r="J175" s="3"/>
      <c r="K175" s="3"/>
      <c r="M175" s="1">
        <v>911</v>
      </c>
      <c r="N175" t="s">
        <v>152</v>
      </c>
      <c r="O175" s="2">
        <v>1618749</v>
      </c>
      <c r="P175" s="3"/>
      <c r="Q175" s="3"/>
      <c r="S175" s="1">
        <v>911</v>
      </c>
      <c r="T175" t="s">
        <v>152</v>
      </c>
      <c r="U175" s="2">
        <v>1431602</v>
      </c>
      <c r="V175" s="3"/>
      <c r="W175" s="3"/>
    </row>
    <row r="176" spans="1:23" ht="15">
      <c r="A176" s="1">
        <v>931</v>
      </c>
      <c r="B176" t="str">
        <f>+'[1]FORM. GASTO 2010 SIGEF'!F337</f>
        <v>Comisiones y otros gastos de la deuda pública interna</v>
      </c>
      <c r="C176" s="28">
        <v>1409471</v>
      </c>
      <c r="G176" s="1">
        <v>931</v>
      </c>
      <c r="H176" t="s">
        <v>153</v>
      </c>
      <c r="I176" s="13">
        <v>2266544</v>
      </c>
      <c r="J176" s="3"/>
      <c r="K176" s="3"/>
      <c r="M176" s="1">
        <v>931</v>
      </c>
      <c r="N176" t="s">
        <v>153</v>
      </c>
      <c r="O176" s="13">
        <v>2801622</v>
      </c>
      <c r="P176" s="3"/>
      <c r="Q176" s="3"/>
      <c r="S176" s="1">
        <v>931</v>
      </c>
      <c r="T176" t="s">
        <v>153</v>
      </c>
      <c r="U176" s="13">
        <v>1840432</v>
      </c>
      <c r="V176" s="3"/>
      <c r="W176" s="3"/>
    </row>
    <row r="177" spans="1:25">
      <c r="B177" s="5" t="s">
        <v>154</v>
      </c>
      <c r="D177" s="7">
        <f>SUM(C175:C176)</f>
        <v>2019667</v>
      </c>
      <c r="F177" s="24"/>
      <c r="H177" t="s">
        <v>154</v>
      </c>
      <c r="I177" s="2"/>
      <c r="J177" s="7">
        <f>SUM(I175:I176)</f>
        <v>3106838</v>
      </c>
      <c r="K177" s="3"/>
      <c r="N177" t="s">
        <v>154</v>
      </c>
      <c r="O177" s="2"/>
      <c r="P177" s="7">
        <f>SUM(O175:O176)</f>
        <v>4420371</v>
      </c>
      <c r="Q177" s="3"/>
      <c r="T177" t="s">
        <v>154</v>
      </c>
      <c r="U177" s="2"/>
      <c r="V177" s="7">
        <f>SUM(U175:U176)</f>
        <v>3272034</v>
      </c>
      <c r="W177" s="3"/>
    </row>
    <row r="178" spans="1:25">
      <c r="I178" s="2"/>
      <c r="J178" s="3"/>
      <c r="K178" s="3"/>
      <c r="O178" s="2"/>
      <c r="P178" s="3"/>
      <c r="Q178" s="3"/>
      <c r="U178" s="2"/>
      <c r="V178" s="3"/>
      <c r="W178" s="3"/>
    </row>
    <row r="179" spans="1:25">
      <c r="I179" s="2"/>
      <c r="J179" s="3"/>
      <c r="K179" s="3"/>
      <c r="O179" s="2"/>
      <c r="P179" s="3"/>
      <c r="Q179" s="3"/>
      <c r="U179" s="2"/>
      <c r="V179" s="3"/>
      <c r="W179" s="3"/>
    </row>
    <row r="180" spans="1:25">
      <c r="B180" s="5" t="s">
        <v>155</v>
      </c>
      <c r="E180" s="7">
        <f>+D177+D172+D167+D142+D135+D97+D60</f>
        <v>557979231</v>
      </c>
      <c r="G180" s="30"/>
      <c r="H180" s="5" t="s">
        <v>155</v>
      </c>
      <c r="I180" s="2"/>
      <c r="J180" s="3"/>
      <c r="K180" s="7">
        <f>+J177+J172+J167+J142+J135+J97+J60</f>
        <v>829568403</v>
      </c>
      <c r="M180" s="30"/>
      <c r="N180" s="5" t="s">
        <v>155</v>
      </c>
      <c r="O180" s="2"/>
      <c r="P180" s="3"/>
      <c r="Q180" s="7">
        <f>+P177+P172+P167+P142+P135+P97+P60</f>
        <v>1126794257</v>
      </c>
      <c r="S180" s="30"/>
      <c r="T180" t="s">
        <v>155</v>
      </c>
      <c r="U180" s="2"/>
      <c r="V180" s="3"/>
      <c r="W180" s="7">
        <f>+V177+V172+V167+V142+V135+V97+V60</f>
        <v>878829701</v>
      </c>
      <c r="Y180" s="15"/>
    </row>
    <row r="181" spans="1:25">
      <c r="I181" s="2"/>
      <c r="J181" s="3"/>
      <c r="K181" s="3"/>
      <c r="O181" s="2"/>
      <c r="P181" s="3"/>
      <c r="Q181" s="3"/>
      <c r="U181" s="2"/>
      <c r="V181" s="3"/>
      <c r="W181" s="3"/>
    </row>
    <row r="182" spans="1:25">
      <c r="E182" s="2">
        <f>+E34-E180</f>
        <v>31288166</v>
      </c>
      <c r="I182" s="2"/>
      <c r="J182" s="3"/>
      <c r="K182" s="2">
        <f>+K34-K180</f>
        <v>47179343</v>
      </c>
      <c r="Q182" s="2">
        <f>+Q34-Q180</f>
        <v>-564176079</v>
      </c>
      <c r="W182" s="2"/>
      <c r="Y182" s="31"/>
    </row>
    <row r="183" spans="1:25">
      <c r="K183" s="15"/>
      <c r="Q183" s="15"/>
      <c r="W183" s="15">
        <f>+W34-W180</f>
        <v>75007756</v>
      </c>
    </row>
    <row r="184" spans="1:25">
      <c r="Q184" s="32"/>
    </row>
    <row r="185" spans="1:25">
      <c r="Q185" s="15"/>
      <c r="W185" s="15"/>
    </row>
    <row r="186" spans="1:25">
      <c r="P186" s="15"/>
      <c r="W186" s="15"/>
    </row>
    <row r="190" spans="1:25" s="26" customFormat="1" ht="18.75" customHeight="1">
      <c r="A190" s="25"/>
      <c r="C190" s="12"/>
      <c r="D190" s="27"/>
      <c r="E190" s="27"/>
      <c r="G190" s="25"/>
      <c r="M190" s="25"/>
      <c r="S190" s="25"/>
    </row>
    <row r="191" spans="1:25" s="26" customFormat="1">
      <c r="A191" s="25"/>
      <c r="C191" s="12"/>
      <c r="D191" s="27"/>
      <c r="E191" s="27"/>
      <c r="G191" s="25"/>
      <c r="M191" s="25"/>
      <c r="S191" s="25"/>
    </row>
    <row r="192" spans="1:25" s="26" customFormat="1">
      <c r="A192" s="25"/>
      <c r="C192" s="12"/>
      <c r="D192" s="27"/>
      <c r="E192" s="27"/>
      <c r="G192" s="25"/>
      <c r="M192" s="25"/>
      <c r="S192" s="25"/>
    </row>
    <row r="193" spans="1:19" s="26" customFormat="1">
      <c r="A193" s="25"/>
      <c r="C193" s="12"/>
      <c r="D193" s="27"/>
      <c r="E193" s="27"/>
      <c r="G193" s="25"/>
      <c r="M193" s="25"/>
      <c r="S193" s="25"/>
    </row>
    <row r="194" spans="1:19" s="26" customFormat="1">
      <c r="A194" s="25"/>
      <c r="C194" s="12"/>
      <c r="D194" s="27"/>
      <c r="E194" s="27"/>
      <c r="G194" s="25"/>
      <c r="M194" s="25"/>
      <c r="S194" s="25"/>
    </row>
    <row r="195" spans="1:19" s="26" customFormat="1">
      <c r="A195" s="25"/>
      <c r="C195" s="12"/>
      <c r="D195" s="27"/>
      <c r="E195" s="27"/>
      <c r="G195" s="25"/>
      <c r="M195" s="25"/>
      <c r="S195" s="25"/>
    </row>
    <row r="196" spans="1:19" s="26" customFormat="1" ht="15.75">
      <c r="A196" s="40"/>
      <c r="B196" s="40"/>
      <c r="C196" s="40"/>
      <c r="D196" s="40"/>
      <c r="E196" s="40"/>
      <c r="G196" s="25"/>
      <c r="M196" s="25"/>
      <c r="S196" s="25"/>
    </row>
    <row r="197" spans="1:19" s="26" customFormat="1" ht="15.75">
      <c r="A197" s="40"/>
      <c r="B197" s="40"/>
      <c r="C197" s="40"/>
      <c r="D197" s="40"/>
      <c r="E197" s="40"/>
      <c r="G197" s="25"/>
      <c r="M197" s="25"/>
      <c r="S197" s="25"/>
    </row>
    <row r="198" spans="1:19" s="26" customFormat="1" ht="20.25">
      <c r="A198" s="39"/>
      <c r="B198" s="39"/>
      <c r="C198" s="39"/>
      <c r="D198" s="39"/>
      <c r="E198" s="39"/>
      <c r="G198" s="25"/>
      <c r="M198" s="25"/>
      <c r="S198" s="25"/>
    </row>
    <row r="199" spans="1:19" s="26" customFormat="1" ht="15.75">
      <c r="A199" s="40"/>
      <c r="B199" s="40"/>
      <c r="C199" s="40"/>
      <c r="D199" s="40"/>
      <c r="E199" s="40"/>
      <c r="G199" s="25"/>
      <c r="M199" s="25"/>
      <c r="S199" s="25"/>
    </row>
    <row r="200" spans="1:19" s="26" customFormat="1" ht="15.75">
      <c r="A200" s="40"/>
      <c r="B200" s="40"/>
      <c r="C200" s="40"/>
      <c r="D200" s="40"/>
      <c r="E200" s="40"/>
      <c r="G200" s="25"/>
      <c r="M200" s="25"/>
      <c r="S200" s="25"/>
    </row>
    <row r="201" spans="1:19" s="26" customFormat="1">
      <c r="A201" s="25"/>
      <c r="C201" s="12"/>
      <c r="D201" s="27"/>
      <c r="E201" s="27"/>
      <c r="G201" s="25"/>
      <c r="M201" s="25"/>
      <c r="S201" s="25"/>
    </row>
    <row r="202" spans="1:19" s="26" customFormat="1">
      <c r="A202" s="25"/>
      <c r="C202" s="12"/>
      <c r="D202" s="27"/>
      <c r="E202" s="27"/>
      <c r="G202" s="25"/>
      <c r="M202" s="25"/>
      <c r="S202" s="25"/>
    </row>
    <row r="203" spans="1:19" s="26" customFormat="1">
      <c r="A203" s="25"/>
      <c r="C203" s="12"/>
      <c r="D203" s="27"/>
      <c r="E203" s="27"/>
      <c r="G203" s="25"/>
      <c r="M203" s="25"/>
      <c r="S203" s="25"/>
    </row>
    <row r="204" spans="1:19" s="26" customFormat="1">
      <c r="A204" s="33"/>
      <c r="B204" s="34"/>
      <c r="C204" s="34"/>
      <c r="D204" s="35"/>
      <c r="E204" s="36"/>
      <c r="G204" s="25"/>
      <c r="M204" s="25"/>
      <c r="S204" s="25"/>
    </row>
    <row r="205" spans="1:19" s="26" customFormat="1">
      <c r="A205" s="25"/>
      <c r="C205" s="12"/>
      <c r="D205" s="27"/>
      <c r="E205" s="27"/>
      <c r="G205" s="25"/>
      <c r="M205" s="25"/>
      <c r="S205" s="25"/>
    </row>
    <row r="206" spans="1:19" s="26" customFormat="1">
      <c r="A206" s="25"/>
      <c r="B206" s="37"/>
      <c r="C206" s="12"/>
      <c r="D206" s="27"/>
      <c r="E206" s="27"/>
      <c r="G206" s="25"/>
      <c r="M206" s="25"/>
      <c r="S206" s="25"/>
    </row>
    <row r="207" spans="1:19" s="26" customFormat="1">
      <c r="A207" s="25"/>
      <c r="B207" s="38"/>
      <c r="C207" s="12"/>
      <c r="D207" s="27"/>
      <c r="E207" s="27"/>
      <c r="G207" s="25"/>
      <c r="M207" s="25"/>
      <c r="S207" s="25"/>
    </row>
    <row r="208" spans="1:19" s="26" customFormat="1">
      <c r="A208" s="25"/>
      <c r="B208" s="38"/>
      <c r="C208" s="12"/>
      <c r="D208" s="27"/>
      <c r="E208" s="27"/>
      <c r="G208" s="25"/>
      <c r="M208" s="25"/>
      <c r="S208" s="25"/>
    </row>
    <row r="209" spans="1:19" s="26" customFormat="1">
      <c r="A209" s="33"/>
      <c r="B209" s="34"/>
      <c r="C209" s="34"/>
      <c r="D209" s="36"/>
      <c r="E209" s="35"/>
      <c r="G209" s="25"/>
      <c r="M209" s="25"/>
      <c r="S209" s="25"/>
    </row>
    <row r="210" spans="1:19" s="26" customFormat="1">
      <c r="A210" s="25"/>
      <c r="C210" s="12"/>
      <c r="D210" s="27"/>
      <c r="E210" s="27"/>
      <c r="G210" s="25"/>
      <c r="M210" s="25"/>
      <c r="S210" s="25"/>
    </row>
    <row r="211" spans="1:19" s="26" customFormat="1">
      <c r="A211" s="25"/>
      <c r="C211" s="12"/>
      <c r="D211" s="27"/>
      <c r="E211" s="27"/>
      <c r="G211" s="25"/>
      <c r="M211" s="25"/>
      <c r="S211" s="25"/>
    </row>
    <row r="212" spans="1:19" s="26" customFormat="1">
      <c r="A212" s="25"/>
      <c r="B212" s="38"/>
      <c r="C212" s="12"/>
      <c r="D212" s="27"/>
      <c r="E212" s="27"/>
      <c r="G212" s="25"/>
      <c r="M212" s="25"/>
      <c r="S212" s="25"/>
    </row>
    <row r="213" spans="1:19" s="26" customFormat="1">
      <c r="A213" s="25"/>
      <c r="B213" s="38"/>
      <c r="C213" s="12"/>
      <c r="D213" s="27"/>
      <c r="E213" s="27"/>
      <c r="G213" s="25"/>
      <c r="M213" s="25"/>
      <c r="S213" s="25"/>
    </row>
    <row r="214" spans="1:19" s="26" customFormat="1">
      <c r="A214" s="33"/>
      <c r="B214" s="34"/>
      <c r="C214" s="34"/>
      <c r="D214" s="36"/>
      <c r="E214" s="35"/>
      <c r="G214" s="25"/>
      <c r="M214" s="25"/>
      <c r="S214" s="25"/>
    </row>
    <row r="215" spans="1:19" s="26" customFormat="1">
      <c r="A215" s="33"/>
      <c r="B215" s="34"/>
      <c r="C215" s="34"/>
      <c r="D215" s="36"/>
      <c r="E215" s="35"/>
      <c r="G215" s="25"/>
      <c r="M215" s="25"/>
      <c r="S215" s="25"/>
    </row>
    <row r="216" spans="1:19" s="26" customFormat="1">
      <c r="A216" s="33"/>
      <c r="B216" s="34"/>
      <c r="C216" s="34"/>
      <c r="D216" s="36"/>
      <c r="E216" s="35"/>
      <c r="G216" s="25"/>
      <c r="M216" s="25"/>
      <c r="S216" s="25"/>
    </row>
    <row r="217" spans="1:19" s="26" customFormat="1">
      <c r="A217" s="33"/>
      <c r="B217" s="34"/>
      <c r="C217" s="34"/>
      <c r="D217" s="36"/>
      <c r="E217" s="35"/>
      <c r="G217" s="25"/>
      <c r="M217" s="25"/>
      <c r="S217" s="25"/>
    </row>
    <row r="218" spans="1:19" s="26" customFormat="1">
      <c r="A218" s="25"/>
      <c r="C218" s="12"/>
      <c r="D218" s="27"/>
      <c r="E218" s="27"/>
      <c r="G218" s="25"/>
      <c r="M218" s="25"/>
      <c r="S218" s="25"/>
    </row>
    <row r="219" spans="1:19" s="26" customFormat="1">
      <c r="A219" s="33"/>
      <c r="B219" s="34"/>
      <c r="C219" s="34"/>
      <c r="D219" s="35"/>
      <c r="E219" s="36"/>
      <c r="G219" s="25"/>
      <c r="M219" s="25"/>
      <c r="S219" s="25"/>
    </row>
    <row r="220" spans="1:19" s="26" customFormat="1">
      <c r="A220" s="25"/>
      <c r="C220" s="12"/>
      <c r="D220" s="27"/>
      <c r="E220" s="27"/>
      <c r="G220" s="25"/>
      <c r="M220" s="25"/>
      <c r="S220" s="25"/>
    </row>
    <row r="221" spans="1:19" s="26" customFormat="1">
      <c r="A221" s="25"/>
      <c r="C221" s="12"/>
      <c r="D221" s="27"/>
      <c r="E221" s="27"/>
      <c r="G221" s="25"/>
      <c r="M221" s="25"/>
      <c r="S221" s="25"/>
    </row>
    <row r="222" spans="1:19" s="26" customFormat="1">
      <c r="A222" s="25"/>
      <c r="C222" s="12"/>
      <c r="D222" s="27"/>
      <c r="E222" s="27"/>
      <c r="G222" s="25"/>
      <c r="M222" s="25"/>
      <c r="S222" s="25"/>
    </row>
    <row r="223" spans="1:19" s="26" customFormat="1">
      <c r="A223" s="25"/>
      <c r="B223" s="38"/>
      <c r="C223" s="12"/>
      <c r="D223" s="27"/>
      <c r="E223" s="27"/>
      <c r="G223" s="25"/>
      <c r="M223" s="25"/>
      <c r="S223" s="25"/>
    </row>
    <row r="224" spans="1:19" s="26" customFormat="1">
      <c r="A224" s="25"/>
      <c r="B224" s="38"/>
      <c r="C224" s="12"/>
      <c r="D224" s="27"/>
      <c r="E224" s="27"/>
      <c r="G224" s="25"/>
      <c r="M224" s="25"/>
      <c r="S224" s="25"/>
    </row>
    <row r="225" spans="1:19" s="26" customFormat="1">
      <c r="A225" s="25"/>
      <c r="B225" s="38"/>
      <c r="C225" s="12"/>
      <c r="D225" s="27"/>
      <c r="E225" s="27"/>
      <c r="G225" s="25"/>
      <c r="M225" s="25"/>
      <c r="S225" s="25"/>
    </row>
    <row r="226" spans="1:19" s="26" customFormat="1">
      <c r="A226" s="25"/>
      <c r="B226" s="38"/>
      <c r="C226" s="12"/>
      <c r="D226" s="27"/>
      <c r="E226" s="27"/>
      <c r="G226" s="25"/>
      <c r="M226" s="25"/>
      <c r="S226" s="25"/>
    </row>
    <row r="227" spans="1:19" s="26" customFormat="1">
      <c r="A227" s="25"/>
      <c r="B227" s="38"/>
      <c r="C227" s="12"/>
      <c r="D227" s="27"/>
      <c r="E227" s="27"/>
      <c r="G227" s="25"/>
      <c r="M227" s="25"/>
      <c r="S227" s="25"/>
    </row>
    <row r="228" spans="1:19" s="26" customFormat="1">
      <c r="A228" s="25"/>
      <c r="B228" s="38"/>
      <c r="C228" s="12"/>
      <c r="D228" s="27"/>
      <c r="E228" s="27"/>
      <c r="G228" s="25"/>
      <c r="M228" s="25"/>
      <c r="S228" s="25"/>
    </row>
    <row r="229" spans="1:19" s="26" customFormat="1">
      <c r="A229" s="25"/>
      <c r="B229" s="38"/>
      <c r="C229" s="12"/>
      <c r="D229" s="27"/>
      <c r="E229" s="27"/>
      <c r="G229" s="25"/>
      <c r="M229" s="25"/>
      <c r="S229" s="25"/>
    </row>
    <row r="230" spans="1:19" s="26" customFormat="1">
      <c r="A230" s="25"/>
      <c r="B230" s="38"/>
      <c r="C230" s="12"/>
      <c r="D230" s="27"/>
      <c r="E230" s="27"/>
      <c r="G230" s="25"/>
      <c r="M230" s="25"/>
      <c r="S230" s="25"/>
    </row>
    <row r="231" spans="1:19" s="26" customFormat="1">
      <c r="A231" s="25"/>
      <c r="B231" s="38"/>
      <c r="C231" s="12"/>
      <c r="D231" s="27"/>
      <c r="E231" s="27"/>
      <c r="G231" s="25"/>
      <c r="M231" s="25"/>
      <c r="S231" s="25"/>
    </row>
    <row r="232" spans="1:19" s="26" customFormat="1">
      <c r="A232" s="25"/>
      <c r="B232" s="38"/>
      <c r="C232" s="12"/>
      <c r="D232" s="27"/>
      <c r="E232" s="27"/>
      <c r="G232" s="25"/>
      <c r="M232" s="25"/>
      <c r="S232" s="25"/>
    </row>
    <row r="233" spans="1:19" s="26" customFormat="1">
      <c r="A233" s="25"/>
      <c r="B233" s="38"/>
      <c r="C233" s="12"/>
      <c r="D233" s="27"/>
      <c r="E233" s="27"/>
      <c r="G233" s="25"/>
      <c r="M233" s="25"/>
      <c r="S233" s="25"/>
    </row>
    <row r="234" spans="1:19" s="26" customFormat="1">
      <c r="A234" s="25"/>
      <c r="B234" s="38"/>
      <c r="C234" s="12"/>
      <c r="D234" s="27"/>
      <c r="E234" s="27"/>
      <c r="G234" s="25"/>
      <c r="M234" s="25"/>
      <c r="S234" s="25"/>
    </row>
    <row r="235" spans="1:19" s="26" customFormat="1">
      <c r="A235" s="25"/>
      <c r="B235" s="38"/>
      <c r="C235" s="12"/>
      <c r="D235" s="27"/>
      <c r="E235" s="27"/>
      <c r="G235" s="25"/>
      <c r="M235" s="25"/>
      <c r="S235" s="25"/>
    </row>
    <row r="236" spans="1:19" s="26" customFormat="1">
      <c r="A236" s="25"/>
      <c r="B236" s="38"/>
      <c r="C236" s="12"/>
      <c r="D236" s="27"/>
      <c r="E236" s="27"/>
      <c r="G236" s="25"/>
      <c r="M236" s="25"/>
      <c r="S236" s="25"/>
    </row>
    <row r="237" spans="1:19" s="26" customFormat="1">
      <c r="A237" s="25"/>
      <c r="B237" s="38"/>
      <c r="C237" s="12"/>
      <c r="D237" s="27"/>
      <c r="E237" s="27"/>
      <c r="G237" s="25"/>
      <c r="M237" s="25"/>
      <c r="S237" s="25"/>
    </row>
    <row r="238" spans="1:19" s="26" customFormat="1">
      <c r="A238" s="25"/>
      <c r="B238" s="38"/>
      <c r="C238" s="12"/>
      <c r="D238" s="27"/>
      <c r="E238" s="27"/>
      <c r="G238" s="25"/>
      <c r="M238" s="25"/>
      <c r="S238" s="25"/>
    </row>
    <row r="239" spans="1:19" s="26" customFormat="1">
      <c r="A239" s="25"/>
      <c r="B239" s="38"/>
      <c r="C239" s="12"/>
      <c r="D239" s="27"/>
      <c r="E239" s="27"/>
      <c r="G239" s="25"/>
      <c r="M239" s="25"/>
      <c r="S239" s="25"/>
    </row>
    <row r="240" spans="1:19" s="26" customFormat="1">
      <c r="A240" s="25"/>
      <c r="B240" s="38"/>
      <c r="C240" s="12"/>
      <c r="D240" s="27"/>
      <c r="E240" s="27"/>
      <c r="G240" s="25"/>
      <c r="M240" s="25"/>
      <c r="S240" s="25"/>
    </row>
    <row r="241" spans="1:19" s="26" customFormat="1">
      <c r="A241" s="25"/>
      <c r="B241" s="38"/>
      <c r="C241" s="12"/>
      <c r="D241" s="27"/>
      <c r="E241" s="27"/>
      <c r="G241" s="25"/>
      <c r="M241" s="25"/>
      <c r="S241" s="25"/>
    </row>
    <row r="242" spans="1:19" s="26" customFormat="1">
      <c r="A242" s="25"/>
      <c r="B242" s="38"/>
      <c r="C242" s="12"/>
      <c r="D242" s="27"/>
      <c r="E242" s="27"/>
      <c r="G242" s="25"/>
      <c r="M242" s="25"/>
      <c r="S242" s="25"/>
    </row>
    <row r="243" spans="1:19" s="26" customFormat="1">
      <c r="A243" s="25"/>
      <c r="B243" s="38"/>
      <c r="C243" s="12"/>
      <c r="D243" s="27"/>
      <c r="E243" s="27"/>
      <c r="G243" s="25"/>
      <c r="M243" s="25"/>
      <c r="S243" s="25"/>
    </row>
    <row r="244" spans="1:19" s="26" customFormat="1">
      <c r="A244" s="33"/>
      <c r="B244" s="34"/>
      <c r="C244" s="34"/>
      <c r="D244" s="36"/>
      <c r="E244" s="35"/>
      <c r="G244" s="25"/>
      <c r="M244" s="25"/>
      <c r="S244" s="25"/>
    </row>
    <row r="245" spans="1:19" s="26" customFormat="1">
      <c r="A245" s="25"/>
      <c r="C245" s="12"/>
      <c r="D245" s="27"/>
      <c r="E245" s="27"/>
      <c r="G245" s="25"/>
      <c r="M245" s="25"/>
      <c r="S245" s="25"/>
    </row>
    <row r="246" spans="1:19" s="26" customFormat="1">
      <c r="A246" s="25"/>
      <c r="C246" s="12"/>
      <c r="D246" s="27"/>
      <c r="E246" s="27"/>
      <c r="G246" s="25"/>
      <c r="M246" s="25"/>
      <c r="S246" s="25"/>
    </row>
    <row r="247" spans="1:19" s="26" customFormat="1">
      <c r="A247" s="25"/>
      <c r="C247" s="12"/>
      <c r="D247" s="27"/>
      <c r="E247" s="27"/>
      <c r="G247" s="25"/>
      <c r="M247" s="25"/>
      <c r="S247" s="25"/>
    </row>
    <row r="248" spans="1:19" s="26" customFormat="1">
      <c r="A248" s="25"/>
      <c r="C248" s="12"/>
      <c r="D248" s="27"/>
      <c r="E248" s="27"/>
      <c r="G248" s="25"/>
      <c r="M248" s="25"/>
      <c r="S248" s="25"/>
    </row>
    <row r="249" spans="1:19" s="26" customFormat="1">
      <c r="A249" s="25"/>
      <c r="C249" s="12"/>
      <c r="D249" s="27"/>
      <c r="E249" s="27"/>
      <c r="G249" s="25"/>
      <c r="M249" s="25"/>
      <c r="S249" s="25"/>
    </row>
    <row r="250" spans="1:19" s="26" customFormat="1">
      <c r="A250" s="25"/>
      <c r="C250" s="12"/>
      <c r="D250" s="27"/>
      <c r="E250" s="27"/>
      <c r="G250" s="25"/>
      <c r="M250" s="25"/>
      <c r="S250" s="25"/>
    </row>
    <row r="251" spans="1:19" s="26" customFormat="1">
      <c r="A251" s="25"/>
      <c r="C251" s="12"/>
      <c r="D251" s="27"/>
      <c r="E251" s="27"/>
      <c r="G251" s="25"/>
      <c r="M251" s="25"/>
      <c r="S251" s="25"/>
    </row>
    <row r="252" spans="1:19" s="26" customFormat="1">
      <c r="A252" s="25"/>
      <c r="C252" s="12"/>
      <c r="D252" s="27"/>
      <c r="E252" s="27"/>
      <c r="G252" s="25"/>
      <c r="M252" s="25"/>
      <c r="S252" s="25"/>
    </row>
    <row r="253" spans="1:19" s="26" customFormat="1">
      <c r="A253" s="25"/>
      <c r="C253" s="12"/>
      <c r="D253" s="27"/>
      <c r="E253" s="27"/>
      <c r="G253" s="25"/>
      <c r="M253" s="25"/>
      <c r="S253" s="25"/>
    </row>
    <row r="254" spans="1:19" s="26" customFormat="1">
      <c r="A254" s="25"/>
      <c r="C254" s="12"/>
      <c r="D254" s="27"/>
      <c r="E254" s="27"/>
      <c r="G254" s="25"/>
      <c r="M254" s="25"/>
      <c r="S254" s="25"/>
    </row>
    <row r="255" spans="1:19" s="26" customFormat="1">
      <c r="A255" s="25"/>
      <c r="C255" s="12"/>
      <c r="D255" s="27"/>
      <c r="E255" s="27"/>
      <c r="G255" s="25"/>
      <c r="M255" s="25"/>
      <c r="S255" s="25"/>
    </row>
    <row r="256" spans="1:19" s="26" customFormat="1">
      <c r="A256" s="25"/>
      <c r="C256" s="12"/>
      <c r="D256" s="27"/>
      <c r="E256" s="27"/>
      <c r="G256" s="25"/>
      <c r="M256" s="25"/>
      <c r="S256" s="25"/>
    </row>
    <row r="257" spans="1:19" s="26" customFormat="1">
      <c r="A257" s="25"/>
      <c r="C257" s="12"/>
      <c r="D257" s="27"/>
      <c r="E257" s="27"/>
      <c r="G257" s="25"/>
      <c r="M257" s="25"/>
      <c r="S257" s="25"/>
    </row>
    <row r="258" spans="1:19" s="26" customFormat="1">
      <c r="A258" s="25"/>
      <c r="C258" s="12"/>
      <c r="D258" s="27"/>
      <c r="E258" s="27"/>
      <c r="G258" s="25"/>
      <c r="M258" s="25"/>
      <c r="S258" s="25"/>
    </row>
    <row r="259" spans="1:19" s="26" customFormat="1">
      <c r="A259" s="25"/>
      <c r="C259" s="12"/>
      <c r="D259" s="27"/>
      <c r="E259" s="27"/>
      <c r="G259" s="25"/>
      <c r="M259" s="25"/>
      <c r="S259" s="25"/>
    </row>
    <row r="260" spans="1:19" s="26" customFormat="1">
      <c r="A260" s="25"/>
      <c r="C260" s="12"/>
      <c r="D260" s="27"/>
      <c r="E260" s="27"/>
      <c r="G260" s="25"/>
      <c r="M260" s="25"/>
      <c r="S260" s="25"/>
    </row>
    <row r="261" spans="1:19" s="26" customFormat="1">
      <c r="A261" s="25"/>
      <c r="C261" s="12"/>
      <c r="D261" s="27"/>
      <c r="E261" s="27"/>
      <c r="G261" s="25"/>
      <c r="M261" s="25"/>
      <c r="S261" s="25"/>
    </row>
    <row r="262" spans="1:19" s="26" customFormat="1">
      <c r="A262" s="25"/>
      <c r="C262" s="12"/>
      <c r="D262" s="27"/>
      <c r="E262" s="27"/>
      <c r="G262" s="25"/>
      <c r="M262" s="25"/>
      <c r="S262" s="25"/>
    </row>
    <row r="263" spans="1:19" s="26" customFormat="1">
      <c r="A263" s="25"/>
      <c r="C263" s="12"/>
      <c r="D263" s="27"/>
      <c r="E263" s="27"/>
      <c r="G263" s="25"/>
      <c r="M263" s="25"/>
      <c r="S263" s="25"/>
    </row>
    <row r="264" spans="1:19" s="26" customFormat="1">
      <c r="A264" s="25"/>
      <c r="C264" s="12"/>
      <c r="D264" s="27"/>
      <c r="E264" s="27"/>
      <c r="G264" s="25"/>
      <c r="M264" s="25"/>
      <c r="S264" s="25"/>
    </row>
    <row r="265" spans="1:19" s="26" customFormat="1">
      <c r="A265" s="25"/>
      <c r="C265" s="12"/>
      <c r="D265" s="27"/>
      <c r="E265" s="27"/>
      <c r="G265" s="25"/>
      <c r="M265" s="25"/>
      <c r="S265" s="25"/>
    </row>
    <row r="266" spans="1:19" s="26" customFormat="1">
      <c r="A266" s="25"/>
      <c r="C266" s="12"/>
      <c r="D266" s="27"/>
      <c r="E266" s="27"/>
      <c r="G266" s="25"/>
      <c r="M266" s="25"/>
      <c r="S266" s="25"/>
    </row>
    <row r="267" spans="1:19" s="26" customFormat="1">
      <c r="A267" s="25"/>
      <c r="C267" s="12"/>
      <c r="D267" s="27"/>
      <c r="E267" s="27"/>
      <c r="G267" s="25"/>
      <c r="M267" s="25"/>
      <c r="S267" s="25"/>
    </row>
    <row r="268" spans="1:19" s="26" customFormat="1">
      <c r="A268" s="25"/>
      <c r="C268" s="12"/>
      <c r="D268" s="27"/>
      <c r="E268" s="27"/>
      <c r="G268" s="25"/>
      <c r="M268" s="25"/>
      <c r="S268" s="25"/>
    </row>
    <row r="269" spans="1:19" s="26" customFormat="1">
      <c r="A269" s="25"/>
      <c r="C269" s="12"/>
      <c r="D269" s="27"/>
      <c r="E269" s="27"/>
      <c r="G269" s="25"/>
      <c r="M269" s="25"/>
      <c r="S269" s="25"/>
    </row>
    <row r="270" spans="1:19" s="26" customFormat="1">
      <c r="A270" s="25"/>
      <c r="C270" s="12"/>
      <c r="D270" s="27"/>
      <c r="E270" s="27"/>
      <c r="G270" s="25"/>
      <c r="M270" s="25"/>
      <c r="S270" s="25"/>
    </row>
    <row r="271" spans="1:19" s="26" customFormat="1">
      <c r="A271" s="25"/>
      <c r="C271" s="12"/>
      <c r="D271" s="27"/>
      <c r="E271" s="27"/>
      <c r="G271" s="25"/>
      <c r="M271" s="25"/>
      <c r="S271" s="25"/>
    </row>
    <row r="272" spans="1:19" s="26" customFormat="1">
      <c r="A272" s="25"/>
      <c r="C272" s="12"/>
      <c r="D272" s="27"/>
      <c r="E272" s="27"/>
      <c r="G272" s="25"/>
      <c r="M272" s="25"/>
      <c r="S272" s="25"/>
    </row>
    <row r="273" spans="1:19" s="26" customFormat="1">
      <c r="A273" s="25"/>
      <c r="C273" s="12"/>
      <c r="D273" s="27"/>
      <c r="E273" s="27"/>
      <c r="G273" s="25"/>
      <c r="M273" s="25"/>
      <c r="S273" s="25"/>
    </row>
    <row r="274" spans="1:19" s="26" customFormat="1">
      <c r="A274" s="25"/>
      <c r="C274" s="12"/>
      <c r="D274" s="27"/>
      <c r="E274" s="27"/>
      <c r="G274" s="25"/>
      <c r="M274" s="25"/>
      <c r="S274" s="25"/>
    </row>
    <row r="275" spans="1:19" s="26" customFormat="1">
      <c r="A275" s="25"/>
      <c r="C275" s="12"/>
      <c r="D275" s="27"/>
      <c r="E275" s="27"/>
      <c r="G275" s="25"/>
      <c r="M275" s="25"/>
      <c r="S275" s="25"/>
    </row>
    <row r="276" spans="1:19" s="26" customFormat="1">
      <c r="A276" s="25"/>
      <c r="C276" s="12"/>
      <c r="D276" s="27"/>
      <c r="E276" s="27"/>
      <c r="G276" s="25"/>
      <c r="M276" s="25"/>
      <c r="S276" s="25"/>
    </row>
    <row r="277" spans="1:19" s="26" customFormat="1">
      <c r="A277" s="33"/>
      <c r="B277" s="34"/>
      <c r="C277" s="34"/>
      <c r="D277" s="36"/>
      <c r="E277" s="35"/>
      <c r="G277" s="25"/>
      <c r="M277" s="25"/>
      <c r="S277" s="25"/>
    </row>
    <row r="278" spans="1:19" s="26" customFormat="1">
      <c r="A278" s="25"/>
      <c r="C278" s="12"/>
      <c r="D278" s="27"/>
      <c r="E278" s="27"/>
      <c r="G278" s="25"/>
      <c r="M278" s="25"/>
      <c r="S278" s="25"/>
    </row>
    <row r="279" spans="1:19" s="26" customFormat="1">
      <c r="A279" s="25"/>
      <c r="B279" s="37"/>
      <c r="C279" s="12"/>
      <c r="D279" s="27"/>
      <c r="E279" s="27"/>
      <c r="G279" s="25"/>
      <c r="M279" s="25"/>
      <c r="S279" s="25"/>
    </row>
    <row r="280" spans="1:19" s="26" customFormat="1">
      <c r="A280" s="25"/>
      <c r="C280" s="12"/>
      <c r="D280" s="27"/>
      <c r="E280" s="27"/>
      <c r="G280" s="25"/>
      <c r="M280" s="25"/>
      <c r="S280" s="25"/>
    </row>
    <row r="281" spans="1:19" s="26" customFormat="1">
      <c r="A281" s="25"/>
      <c r="C281" s="12"/>
      <c r="D281" s="27"/>
      <c r="E281" s="27"/>
      <c r="G281" s="25"/>
      <c r="M281" s="25"/>
      <c r="S281" s="25"/>
    </row>
    <row r="282" spans="1:19" s="26" customFormat="1">
      <c r="A282" s="25"/>
      <c r="C282" s="12"/>
      <c r="D282" s="27"/>
      <c r="E282" s="27"/>
      <c r="G282" s="25"/>
      <c r="M282" s="25"/>
      <c r="S282" s="25"/>
    </row>
    <row r="283" spans="1:19" s="26" customFormat="1">
      <c r="A283" s="25"/>
      <c r="C283" s="12"/>
      <c r="D283" s="27"/>
      <c r="E283" s="27"/>
      <c r="G283" s="25"/>
      <c r="M283" s="25"/>
      <c r="S283" s="25"/>
    </row>
    <row r="284" spans="1:19" s="26" customFormat="1">
      <c r="A284" s="25"/>
      <c r="C284" s="12"/>
      <c r="D284" s="27"/>
      <c r="E284" s="27"/>
      <c r="G284" s="25"/>
      <c r="M284" s="25"/>
      <c r="S284" s="25"/>
    </row>
    <row r="285" spans="1:19" s="26" customFormat="1">
      <c r="A285" s="25"/>
      <c r="C285" s="12"/>
      <c r="D285" s="27"/>
      <c r="E285" s="27"/>
      <c r="G285" s="25"/>
      <c r="M285" s="25"/>
      <c r="S285" s="25"/>
    </row>
    <row r="286" spans="1:19" s="26" customFormat="1">
      <c r="A286" s="25"/>
      <c r="C286" s="12"/>
      <c r="D286" s="27"/>
      <c r="E286" s="27"/>
      <c r="G286" s="25"/>
      <c r="M286" s="25"/>
      <c r="S286" s="25"/>
    </row>
    <row r="287" spans="1:19" s="26" customFormat="1">
      <c r="A287" s="25"/>
      <c r="C287" s="12"/>
      <c r="D287" s="27"/>
      <c r="E287" s="27"/>
      <c r="G287" s="25"/>
      <c r="M287" s="25"/>
      <c r="S287" s="25"/>
    </row>
    <row r="288" spans="1:19" s="26" customFormat="1">
      <c r="A288" s="25"/>
      <c r="C288" s="12"/>
      <c r="D288" s="27"/>
      <c r="E288" s="27"/>
      <c r="G288" s="25"/>
      <c r="M288" s="25"/>
      <c r="S288" s="25"/>
    </row>
    <row r="289" spans="1:19" s="26" customFormat="1">
      <c r="A289" s="25"/>
      <c r="C289" s="12"/>
      <c r="D289" s="27"/>
      <c r="E289" s="27"/>
      <c r="G289" s="25"/>
      <c r="M289" s="25"/>
      <c r="S289" s="25"/>
    </row>
    <row r="290" spans="1:19" s="26" customFormat="1">
      <c r="A290" s="25"/>
      <c r="C290" s="12"/>
      <c r="D290" s="27"/>
      <c r="E290" s="27"/>
      <c r="G290" s="25"/>
      <c r="M290" s="25"/>
      <c r="S290" s="25"/>
    </row>
    <row r="291" spans="1:19" s="26" customFormat="1">
      <c r="A291" s="25"/>
      <c r="C291" s="12"/>
      <c r="D291" s="27"/>
      <c r="E291" s="27"/>
      <c r="G291" s="25"/>
      <c r="M291" s="25"/>
      <c r="S291" s="25"/>
    </row>
    <row r="292" spans="1:19" s="26" customFormat="1">
      <c r="A292" s="25"/>
      <c r="C292" s="12"/>
      <c r="D292" s="27"/>
      <c r="E292" s="27"/>
      <c r="G292" s="25"/>
      <c r="M292" s="25"/>
      <c r="S292" s="25"/>
    </row>
    <row r="293" spans="1:19" s="26" customFormat="1">
      <c r="A293" s="25"/>
      <c r="C293" s="12"/>
      <c r="D293" s="27"/>
      <c r="E293" s="27"/>
      <c r="G293" s="25"/>
      <c r="M293" s="25"/>
      <c r="S293" s="25"/>
    </row>
    <row r="294" spans="1:19" s="26" customFormat="1">
      <c r="A294" s="25"/>
      <c r="C294" s="12"/>
      <c r="D294" s="27"/>
      <c r="E294" s="27"/>
      <c r="G294" s="25"/>
      <c r="M294" s="25"/>
      <c r="S294" s="25"/>
    </row>
    <row r="295" spans="1:19" s="26" customFormat="1">
      <c r="A295" s="25"/>
      <c r="C295" s="12"/>
      <c r="D295" s="27"/>
      <c r="E295" s="27"/>
      <c r="G295" s="25"/>
      <c r="M295" s="25"/>
      <c r="S295" s="25"/>
    </row>
    <row r="296" spans="1:19" s="26" customFormat="1">
      <c r="A296" s="25"/>
      <c r="C296" s="12"/>
      <c r="D296" s="27"/>
      <c r="E296" s="27"/>
      <c r="G296" s="25"/>
      <c r="M296" s="25"/>
      <c r="S296" s="25"/>
    </row>
    <row r="297" spans="1:19" s="26" customFormat="1">
      <c r="A297" s="25"/>
      <c r="C297" s="12"/>
      <c r="D297" s="27"/>
      <c r="E297" s="27"/>
      <c r="G297" s="25"/>
      <c r="M297" s="25"/>
      <c r="S297" s="25"/>
    </row>
    <row r="298" spans="1:19" s="26" customFormat="1">
      <c r="A298" s="25"/>
      <c r="C298" s="12"/>
      <c r="D298" s="27"/>
      <c r="E298" s="27"/>
      <c r="G298" s="25"/>
      <c r="M298" s="25"/>
      <c r="S298" s="25"/>
    </row>
    <row r="299" spans="1:19" s="26" customFormat="1">
      <c r="A299" s="25"/>
      <c r="C299" s="12"/>
      <c r="D299" s="27"/>
      <c r="E299" s="27"/>
      <c r="G299" s="25"/>
      <c r="M299" s="25"/>
      <c r="S299" s="25"/>
    </row>
    <row r="300" spans="1:19" s="26" customFormat="1">
      <c r="A300" s="25"/>
      <c r="C300" s="12"/>
      <c r="D300" s="27"/>
      <c r="E300" s="27"/>
      <c r="G300" s="25"/>
      <c r="M300" s="25"/>
      <c r="S300" s="25"/>
    </row>
    <row r="301" spans="1:19" s="26" customFormat="1">
      <c r="A301" s="25"/>
      <c r="C301" s="12"/>
      <c r="D301" s="27"/>
      <c r="E301" s="27"/>
      <c r="G301" s="25"/>
      <c r="M301" s="25"/>
      <c r="S301" s="25"/>
    </row>
    <row r="302" spans="1:19" s="26" customFormat="1">
      <c r="A302" s="25"/>
      <c r="C302" s="12"/>
      <c r="D302" s="27"/>
      <c r="E302" s="27"/>
      <c r="G302" s="25"/>
      <c r="M302" s="25"/>
      <c r="S302" s="25"/>
    </row>
    <row r="303" spans="1:19" s="26" customFormat="1">
      <c r="A303" s="25"/>
      <c r="C303" s="12"/>
      <c r="D303" s="27"/>
      <c r="E303" s="27"/>
      <c r="G303" s="25"/>
      <c r="M303" s="25"/>
      <c r="S303" s="25"/>
    </row>
    <row r="304" spans="1:19" s="26" customFormat="1">
      <c r="A304" s="25"/>
      <c r="C304" s="12"/>
      <c r="D304" s="27"/>
      <c r="E304" s="27"/>
      <c r="G304" s="25"/>
      <c r="M304" s="25"/>
      <c r="S304" s="25"/>
    </row>
    <row r="305" spans="1:19" s="26" customFormat="1">
      <c r="A305" s="25"/>
      <c r="C305" s="12"/>
      <c r="D305" s="27"/>
      <c r="E305" s="27"/>
      <c r="G305" s="25"/>
      <c r="M305" s="25"/>
      <c r="S305" s="25"/>
    </row>
    <row r="306" spans="1:19" s="26" customFormat="1">
      <c r="A306" s="25"/>
      <c r="C306" s="12"/>
      <c r="D306" s="27"/>
      <c r="E306" s="27"/>
      <c r="G306" s="25"/>
      <c r="M306" s="25"/>
      <c r="S306" s="25"/>
    </row>
    <row r="307" spans="1:19" s="26" customFormat="1">
      <c r="A307" s="25"/>
      <c r="C307" s="12"/>
      <c r="D307" s="27"/>
      <c r="E307" s="27"/>
      <c r="G307" s="25"/>
      <c r="M307" s="25"/>
      <c r="S307" s="25"/>
    </row>
    <row r="308" spans="1:19" s="26" customFormat="1">
      <c r="A308" s="25"/>
      <c r="C308" s="12"/>
      <c r="D308" s="27"/>
      <c r="E308" s="27"/>
      <c r="G308" s="25"/>
      <c r="M308" s="25"/>
      <c r="S308" s="25"/>
    </row>
    <row r="309" spans="1:19" s="26" customFormat="1">
      <c r="A309" s="25"/>
      <c r="C309" s="12"/>
      <c r="D309" s="27"/>
      <c r="E309" s="27"/>
      <c r="G309" s="25"/>
      <c r="M309" s="25"/>
      <c r="S309" s="25"/>
    </row>
    <row r="310" spans="1:19" s="26" customFormat="1">
      <c r="A310" s="25"/>
      <c r="C310" s="12"/>
      <c r="D310" s="27"/>
      <c r="E310" s="27"/>
      <c r="G310" s="25"/>
      <c r="M310" s="25"/>
      <c r="S310" s="25"/>
    </row>
    <row r="311" spans="1:19" s="26" customFormat="1">
      <c r="A311" s="25"/>
      <c r="C311" s="12"/>
      <c r="D311" s="27"/>
      <c r="E311" s="27"/>
      <c r="G311" s="25"/>
      <c r="M311" s="25"/>
      <c r="S311" s="25"/>
    </row>
    <row r="312" spans="1:19" s="26" customFormat="1">
      <c r="A312" s="25"/>
      <c r="C312" s="12"/>
      <c r="D312" s="27"/>
      <c r="E312" s="27"/>
      <c r="G312" s="25"/>
      <c r="M312" s="25"/>
      <c r="S312" s="25"/>
    </row>
    <row r="313" spans="1:19" s="26" customFormat="1">
      <c r="A313" s="25"/>
      <c r="C313" s="12"/>
      <c r="D313" s="27"/>
      <c r="E313" s="27"/>
      <c r="G313" s="25"/>
      <c r="M313" s="25"/>
      <c r="S313" s="25"/>
    </row>
    <row r="314" spans="1:19" s="26" customFormat="1">
      <c r="A314" s="25"/>
      <c r="B314" s="34"/>
      <c r="C314" s="12"/>
      <c r="D314" s="36"/>
      <c r="E314" s="27"/>
      <c r="G314" s="25"/>
      <c r="M314" s="25"/>
      <c r="S314" s="25"/>
    </row>
    <row r="315" spans="1:19" s="26" customFormat="1">
      <c r="A315" s="25"/>
      <c r="C315" s="12"/>
      <c r="D315" s="27"/>
      <c r="E315" s="27"/>
      <c r="G315" s="25"/>
      <c r="M315" s="25"/>
      <c r="S315" s="25"/>
    </row>
    <row r="316" spans="1:19" s="26" customFormat="1">
      <c r="A316" s="25"/>
      <c r="C316" s="12"/>
      <c r="D316" s="27"/>
      <c r="E316" s="27"/>
      <c r="G316" s="25"/>
      <c r="M316" s="25"/>
      <c r="S316" s="25"/>
    </row>
    <row r="317" spans="1:19" s="26" customFormat="1">
      <c r="A317" s="25"/>
      <c r="C317" s="12"/>
      <c r="D317" s="27"/>
      <c r="E317" s="27"/>
      <c r="G317" s="25"/>
      <c r="M317" s="25"/>
      <c r="S317" s="25"/>
    </row>
    <row r="318" spans="1:19" s="26" customFormat="1">
      <c r="A318" s="25"/>
      <c r="C318" s="12"/>
      <c r="D318" s="27"/>
      <c r="E318" s="27"/>
      <c r="G318" s="25"/>
      <c r="M318" s="25"/>
      <c r="S318" s="25"/>
    </row>
    <row r="319" spans="1:19" s="26" customFormat="1">
      <c r="A319" s="25"/>
      <c r="C319" s="12"/>
      <c r="D319" s="27"/>
      <c r="E319" s="27"/>
      <c r="G319" s="25"/>
      <c r="M319" s="25"/>
      <c r="S319" s="25"/>
    </row>
    <row r="320" spans="1:19" s="26" customFormat="1">
      <c r="A320" s="25"/>
      <c r="C320" s="12"/>
      <c r="D320" s="27"/>
      <c r="E320" s="27"/>
      <c r="G320" s="25"/>
      <c r="M320" s="25"/>
      <c r="S320" s="25"/>
    </row>
    <row r="321" spans="1:19" s="26" customFormat="1">
      <c r="A321" s="25"/>
      <c r="B321" s="34"/>
      <c r="C321" s="12"/>
      <c r="D321" s="36"/>
      <c r="E321" s="27"/>
      <c r="G321" s="25"/>
      <c r="M321" s="25"/>
      <c r="S321" s="25"/>
    </row>
    <row r="322" spans="1:19" s="26" customFormat="1">
      <c r="A322" s="25"/>
      <c r="C322" s="12"/>
      <c r="D322" s="27"/>
      <c r="E322" s="27"/>
      <c r="G322" s="25"/>
      <c r="M322" s="25"/>
      <c r="S322" s="25"/>
    </row>
    <row r="323" spans="1:19" s="26" customFormat="1">
      <c r="A323" s="25"/>
      <c r="C323" s="12"/>
      <c r="D323" s="27"/>
      <c r="E323" s="27"/>
      <c r="G323" s="25"/>
      <c r="M323" s="25"/>
      <c r="S323" s="25"/>
    </row>
    <row r="324" spans="1:19" s="26" customFormat="1">
      <c r="A324" s="25"/>
      <c r="C324" s="12"/>
      <c r="D324" s="27"/>
      <c r="E324" s="27"/>
      <c r="G324" s="25"/>
      <c r="M324" s="25"/>
      <c r="S324" s="25"/>
    </row>
    <row r="325" spans="1:19" s="26" customFormat="1">
      <c r="A325" s="25"/>
      <c r="C325" s="12"/>
      <c r="D325" s="27"/>
      <c r="E325" s="27"/>
      <c r="G325" s="25"/>
      <c r="M325" s="25"/>
      <c r="S325" s="25"/>
    </row>
    <row r="326" spans="1:19" s="26" customFormat="1">
      <c r="A326" s="25"/>
      <c r="C326" s="12"/>
      <c r="D326" s="27"/>
      <c r="E326" s="27"/>
      <c r="G326" s="25"/>
      <c r="M326" s="25"/>
      <c r="S326" s="25"/>
    </row>
    <row r="327" spans="1:19" s="26" customFormat="1">
      <c r="A327" s="25"/>
      <c r="C327" s="12"/>
      <c r="D327" s="27"/>
      <c r="E327" s="27"/>
      <c r="G327" s="25"/>
      <c r="M327" s="25"/>
      <c r="S327" s="25"/>
    </row>
    <row r="328" spans="1:19" s="26" customFormat="1">
      <c r="A328" s="25"/>
      <c r="C328" s="12"/>
      <c r="D328" s="27"/>
      <c r="E328" s="27"/>
      <c r="G328" s="25"/>
      <c r="M328" s="25"/>
      <c r="S328" s="25"/>
    </row>
    <row r="329" spans="1:19" s="26" customFormat="1">
      <c r="A329" s="25"/>
      <c r="C329" s="12"/>
      <c r="D329" s="27"/>
      <c r="E329" s="27"/>
      <c r="G329" s="25"/>
      <c r="M329" s="25"/>
      <c r="S329" s="25"/>
    </row>
    <row r="330" spans="1:19" s="26" customFormat="1">
      <c r="A330" s="25"/>
      <c r="C330" s="12"/>
      <c r="D330" s="27"/>
      <c r="E330" s="27"/>
      <c r="G330" s="25"/>
      <c r="M330" s="25"/>
      <c r="S330" s="25"/>
    </row>
    <row r="331" spans="1:19" s="26" customFormat="1">
      <c r="A331" s="25"/>
      <c r="C331" s="12"/>
      <c r="D331" s="27"/>
      <c r="E331" s="27"/>
      <c r="G331" s="25"/>
      <c r="M331" s="25"/>
      <c r="S331" s="25"/>
    </row>
    <row r="332" spans="1:19" s="26" customFormat="1">
      <c r="A332" s="25"/>
      <c r="C332" s="12"/>
      <c r="D332" s="27"/>
      <c r="E332" s="27"/>
      <c r="G332" s="25"/>
      <c r="M332" s="25"/>
      <c r="S332" s="25"/>
    </row>
    <row r="333" spans="1:19" s="26" customFormat="1">
      <c r="A333" s="25"/>
      <c r="C333" s="12"/>
      <c r="D333" s="27"/>
      <c r="E333" s="27"/>
      <c r="G333" s="25"/>
      <c r="M333" s="25"/>
      <c r="S333" s="25"/>
    </row>
    <row r="334" spans="1:19" s="26" customFormat="1">
      <c r="A334" s="25"/>
      <c r="C334" s="12"/>
      <c r="D334" s="27"/>
      <c r="E334" s="27"/>
      <c r="G334" s="25"/>
      <c r="M334" s="25"/>
      <c r="S334" s="25"/>
    </row>
    <row r="335" spans="1:19" s="26" customFormat="1">
      <c r="A335" s="25"/>
      <c r="C335" s="12"/>
      <c r="D335" s="27"/>
      <c r="E335" s="27"/>
      <c r="G335" s="25"/>
      <c r="M335" s="25"/>
      <c r="S335" s="25"/>
    </row>
    <row r="336" spans="1:19" s="26" customFormat="1">
      <c r="A336" s="25"/>
      <c r="C336" s="12"/>
      <c r="D336" s="27"/>
      <c r="E336" s="27"/>
      <c r="G336" s="25"/>
      <c r="M336" s="25"/>
      <c r="S336" s="25"/>
    </row>
    <row r="337" spans="1:19" s="26" customFormat="1">
      <c r="A337" s="25"/>
      <c r="C337" s="12"/>
      <c r="D337" s="27"/>
      <c r="E337" s="27"/>
      <c r="G337" s="25"/>
      <c r="M337" s="25"/>
      <c r="S337" s="25"/>
    </row>
    <row r="338" spans="1:19" s="26" customFormat="1">
      <c r="A338" s="25"/>
      <c r="C338" s="12"/>
      <c r="D338" s="27"/>
      <c r="E338" s="27"/>
      <c r="G338" s="25"/>
      <c r="M338" s="25"/>
      <c r="S338" s="25"/>
    </row>
    <row r="339" spans="1:19" s="26" customFormat="1">
      <c r="A339" s="25"/>
      <c r="C339" s="12"/>
      <c r="D339" s="27"/>
      <c r="E339" s="27"/>
      <c r="G339" s="25"/>
      <c r="M339" s="25"/>
      <c r="S339" s="25"/>
    </row>
    <row r="340" spans="1:19" s="26" customFormat="1">
      <c r="A340" s="25"/>
      <c r="C340" s="12"/>
      <c r="D340" s="27"/>
      <c r="E340" s="27"/>
      <c r="G340" s="25"/>
      <c r="M340" s="25"/>
      <c r="S340" s="25"/>
    </row>
    <row r="341" spans="1:19" s="26" customFormat="1">
      <c r="A341" s="25"/>
      <c r="C341" s="12"/>
      <c r="D341" s="27"/>
      <c r="E341" s="27"/>
      <c r="G341" s="25"/>
      <c r="M341" s="25"/>
      <c r="S341" s="25"/>
    </row>
    <row r="342" spans="1:19" s="26" customFormat="1">
      <c r="A342" s="25"/>
      <c r="C342" s="12"/>
      <c r="D342" s="27"/>
      <c r="E342" s="27"/>
      <c r="G342" s="25"/>
      <c r="M342" s="25"/>
      <c r="S342" s="25"/>
    </row>
    <row r="343" spans="1:19" s="26" customFormat="1">
      <c r="A343" s="25"/>
      <c r="B343" s="34"/>
      <c r="C343" s="12"/>
      <c r="D343" s="36"/>
      <c r="E343" s="27"/>
      <c r="G343" s="25"/>
      <c r="M343" s="25"/>
      <c r="S343" s="25"/>
    </row>
    <row r="344" spans="1:19" s="26" customFormat="1">
      <c r="A344" s="25"/>
      <c r="C344" s="12"/>
      <c r="D344" s="27"/>
      <c r="E344" s="27"/>
      <c r="G344" s="25"/>
      <c r="M344" s="25"/>
      <c r="S344" s="25"/>
    </row>
    <row r="345" spans="1:19" s="26" customFormat="1">
      <c r="A345" s="25"/>
      <c r="C345" s="12"/>
      <c r="D345" s="27"/>
      <c r="E345" s="27"/>
      <c r="G345" s="25"/>
      <c r="M345" s="25"/>
      <c r="S345" s="25"/>
    </row>
    <row r="346" spans="1:19" s="26" customFormat="1">
      <c r="A346" s="25"/>
      <c r="C346" s="12"/>
      <c r="D346" s="27"/>
      <c r="E346" s="27"/>
      <c r="G346" s="25"/>
      <c r="M346" s="25"/>
      <c r="S346" s="25"/>
    </row>
    <row r="347" spans="1:19" s="26" customFormat="1">
      <c r="A347" s="25"/>
      <c r="C347" s="12"/>
      <c r="D347" s="27"/>
      <c r="E347" s="27"/>
      <c r="G347" s="25"/>
      <c r="M347" s="25"/>
      <c r="S347" s="25"/>
    </row>
    <row r="348" spans="1:19" s="26" customFormat="1">
      <c r="A348" s="25"/>
      <c r="B348" s="34"/>
      <c r="C348" s="12"/>
      <c r="D348" s="36"/>
      <c r="E348" s="27"/>
      <c r="G348" s="25"/>
      <c r="M348" s="25"/>
      <c r="S348" s="25"/>
    </row>
    <row r="349" spans="1:19" s="26" customFormat="1">
      <c r="A349" s="25"/>
      <c r="C349" s="12"/>
      <c r="D349" s="27"/>
      <c r="E349" s="27"/>
      <c r="G349" s="25"/>
      <c r="M349" s="25"/>
      <c r="S349" s="25"/>
    </row>
    <row r="350" spans="1:19" s="26" customFormat="1">
      <c r="A350" s="25"/>
      <c r="C350" s="12"/>
      <c r="D350" s="27"/>
      <c r="E350" s="27"/>
      <c r="G350" s="25"/>
      <c r="M350" s="25"/>
      <c r="S350" s="25"/>
    </row>
    <row r="351" spans="1:19" s="26" customFormat="1">
      <c r="A351" s="25"/>
      <c r="C351" s="12"/>
      <c r="D351" s="27"/>
      <c r="E351" s="27"/>
      <c r="G351" s="25"/>
      <c r="M351" s="25"/>
      <c r="S351" s="25"/>
    </row>
    <row r="352" spans="1:19" s="26" customFormat="1">
      <c r="A352" s="25"/>
      <c r="C352" s="12"/>
      <c r="D352" s="27"/>
      <c r="E352" s="27"/>
      <c r="G352" s="25"/>
      <c r="M352" s="25"/>
      <c r="S352" s="25"/>
    </row>
    <row r="353" spans="1:19" s="26" customFormat="1">
      <c r="A353" s="25"/>
      <c r="B353" s="34"/>
      <c r="C353" s="12"/>
      <c r="D353" s="36"/>
      <c r="E353" s="27"/>
      <c r="G353" s="25"/>
      <c r="M353" s="25"/>
      <c r="S353" s="25"/>
    </row>
    <row r="354" spans="1:19" s="26" customFormat="1">
      <c r="A354" s="25"/>
      <c r="C354" s="12"/>
      <c r="D354" s="27"/>
      <c r="E354" s="27"/>
      <c r="G354" s="25"/>
      <c r="M354" s="25"/>
      <c r="S354" s="25"/>
    </row>
    <row r="355" spans="1:19" s="26" customFormat="1">
      <c r="A355" s="25"/>
      <c r="C355" s="12"/>
      <c r="D355" s="27"/>
      <c r="E355" s="27"/>
      <c r="G355" s="25"/>
      <c r="M355" s="25"/>
      <c r="S355" s="25"/>
    </row>
    <row r="356" spans="1:19" s="26" customFormat="1">
      <c r="A356" s="25"/>
      <c r="B356" s="34"/>
      <c r="C356" s="12"/>
      <c r="D356" s="27"/>
      <c r="E356" s="36"/>
      <c r="G356" s="25"/>
      <c r="M356" s="25"/>
      <c r="S356" s="25"/>
    </row>
    <row r="357" spans="1:19" s="26" customFormat="1">
      <c r="A357" s="25"/>
      <c r="C357" s="12"/>
      <c r="D357" s="27"/>
      <c r="E357" s="27"/>
      <c r="G357" s="25"/>
      <c r="M357" s="25"/>
      <c r="S357" s="25"/>
    </row>
    <row r="358" spans="1:19" s="26" customFormat="1">
      <c r="A358" s="25"/>
      <c r="C358" s="12"/>
      <c r="D358" s="27"/>
      <c r="E358" s="27"/>
      <c r="G358" s="25"/>
      <c r="M358" s="25"/>
      <c r="S358" s="25"/>
    </row>
    <row r="359" spans="1:19" s="26" customFormat="1">
      <c r="A359" s="25"/>
      <c r="C359" s="12"/>
      <c r="D359" s="27"/>
      <c r="E359" s="27"/>
      <c r="G359" s="25"/>
      <c r="M359" s="25"/>
      <c r="S359" s="25"/>
    </row>
    <row r="360" spans="1:19" s="26" customFormat="1">
      <c r="A360" s="25"/>
      <c r="C360" s="12"/>
      <c r="D360" s="27"/>
      <c r="E360" s="27"/>
      <c r="G360" s="25"/>
      <c r="M360" s="25"/>
      <c r="S360" s="25"/>
    </row>
    <row r="361" spans="1:19" s="26" customFormat="1">
      <c r="A361" s="25"/>
      <c r="C361" s="12"/>
      <c r="D361" s="27"/>
      <c r="E361" s="27"/>
      <c r="G361" s="25"/>
      <c r="M361" s="25"/>
      <c r="S361" s="25"/>
    </row>
    <row r="362" spans="1:19" s="26" customFormat="1">
      <c r="A362" s="25"/>
      <c r="C362" s="12"/>
      <c r="D362" s="27"/>
      <c r="E362" s="27"/>
      <c r="G362" s="25"/>
      <c r="M362" s="25"/>
      <c r="S362" s="25"/>
    </row>
    <row r="363" spans="1:19" s="26" customFormat="1">
      <c r="A363" s="25"/>
      <c r="C363" s="12"/>
      <c r="D363" s="27"/>
      <c r="E363" s="27"/>
      <c r="G363" s="25"/>
      <c r="M363" s="25"/>
      <c r="S363" s="25"/>
    </row>
    <row r="364" spans="1:19" s="26" customFormat="1">
      <c r="A364" s="25"/>
      <c r="C364" s="12"/>
      <c r="D364" s="27"/>
      <c r="E364" s="27"/>
      <c r="G364" s="25"/>
      <c r="M364" s="25"/>
      <c r="S364" s="25"/>
    </row>
    <row r="365" spans="1:19" s="26" customFormat="1">
      <c r="A365" s="25"/>
      <c r="C365" s="12"/>
      <c r="D365" s="27"/>
      <c r="E365" s="27"/>
      <c r="G365" s="25"/>
      <c r="M365" s="25"/>
      <c r="S365" s="25"/>
    </row>
    <row r="366" spans="1:19" s="26" customFormat="1">
      <c r="A366" s="25"/>
      <c r="C366" s="12"/>
      <c r="D366" s="27"/>
      <c r="E366" s="27"/>
      <c r="G366" s="25"/>
      <c r="M366" s="25"/>
      <c r="S366" s="25"/>
    </row>
    <row r="367" spans="1:19" s="26" customFormat="1">
      <c r="A367" s="25"/>
      <c r="C367" s="12"/>
      <c r="D367" s="27"/>
      <c r="E367" s="27"/>
      <c r="G367" s="25"/>
      <c r="M367" s="25"/>
      <c r="S367" s="25"/>
    </row>
    <row r="368" spans="1:19" s="26" customFormat="1">
      <c r="A368" s="25"/>
      <c r="C368" s="12"/>
      <c r="D368" s="27"/>
      <c r="E368" s="27"/>
      <c r="G368" s="25"/>
      <c r="M368" s="25"/>
      <c r="S368" s="25"/>
    </row>
    <row r="369" spans="1:19" s="26" customFormat="1">
      <c r="A369" s="25"/>
      <c r="C369" s="12"/>
      <c r="D369" s="27"/>
      <c r="E369" s="27"/>
      <c r="G369" s="25"/>
      <c r="M369" s="25"/>
      <c r="S369" s="25"/>
    </row>
    <row r="370" spans="1:19" s="26" customFormat="1">
      <c r="A370" s="25"/>
      <c r="C370" s="12"/>
      <c r="D370" s="27"/>
      <c r="E370" s="27"/>
      <c r="G370" s="25"/>
      <c r="M370" s="25"/>
      <c r="S370" s="25"/>
    </row>
    <row r="371" spans="1:19" s="26" customFormat="1">
      <c r="A371" s="25"/>
      <c r="C371" s="12"/>
      <c r="D371" s="27"/>
      <c r="E371" s="27"/>
      <c r="G371" s="25"/>
      <c r="M371" s="25"/>
      <c r="S371" s="25"/>
    </row>
    <row r="372" spans="1:19" s="26" customFormat="1">
      <c r="A372" s="25"/>
      <c r="C372" s="12"/>
      <c r="D372" s="27"/>
      <c r="E372" s="27"/>
      <c r="G372" s="25"/>
      <c r="M372" s="25"/>
      <c r="S372" s="25"/>
    </row>
    <row r="373" spans="1:19" s="26" customFormat="1">
      <c r="A373" s="25"/>
      <c r="C373" s="12"/>
      <c r="D373" s="27"/>
      <c r="E373" s="27"/>
      <c r="G373" s="25"/>
      <c r="M373" s="25"/>
      <c r="S373" s="25"/>
    </row>
    <row r="374" spans="1:19" s="26" customFormat="1">
      <c r="A374" s="25"/>
      <c r="C374" s="12"/>
      <c r="D374" s="27"/>
      <c r="E374" s="27"/>
      <c r="G374" s="25"/>
      <c r="M374" s="25"/>
      <c r="S374" s="25"/>
    </row>
    <row r="375" spans="1:19" s="26" customFormat="1">
      <c r="A375" s="25"/>
      <c r="C375" s="12"/>
      <c r="D375" s="27"/>
      <c r="E375" s="27"/>
      <c r="G375" s="25"/>
      <c r="M375" s="25"/>
      <c r="S375" s="25"/>
    </row>
    <row r="376" spans="1:19" s="26" customFormat="1">
      <c r="A376" s="25"/>
      <c r="C376" s="12"/>
      <c r="D376" s="27"/>
      <c r="E376" s="27"/>
      <c r="G376" s="25"/>
      <c r="M376" s="25"/>
      <c r="S376" s="25"/>
    </row>
    <row r="377" spans="1:19" s="26" customFormat="1">
      <c r="A377" s="25"/>
      <c r="C377" s="12"/>
      <c r="D377" s="27"/>
      <c r="E377" s="27"/>
      <c r="G377" s="25"/>
      <c r="M377" s="25"/>
      <c r="S377" s="25"/>
    </row>
  </sheetData>
  <mergeCells count="33">
    <mergeCell ref="A6:F6"/>
    <mergeCell ref="G6:L6"/>
    <mergeCell ref="M6:R6"/>
    <mergeCell ref="S6:X6"/>
    <mergeCell ref="A7:F7"/>
    <mergeCell ref="G7:L7"/>
    <mergeCell ref="M7:R7"/>
    <mergeCell ref="S7:X7"/>
    <mergeCell ref="A8:F8"/>
    <mergeCell ref="G8:L8"/>
    <mergeCell ref="M8:R8"/>
    <mergeCell ref="S8:X8"/>
    <mergeCell ref="A9:F9"/>
    <mergeCell ref="G9:L9"/>
    <mergeCell ref="M9:R9"/>
    <mergeCell ref="S9:X9"/>
    <mergeCell ref="M12:R12"/>
    <mergeCell ref="S12:X12"/>
    <mergeCell ref="A196:E196"/>
    <mergeCell ref="A197:E197"/>
    <mergeCell ref="A10:E10"/>
    <mergeCell ref="G10:K10"/>
    <mergeCell ref="M10:Q10"/>
    <mergeCell ref="S10:W10"/>
    <mergeCell ref="A11:F11"/>
    <mergeCell ref="G11:L11"/>
    <mergeCell ref="M11:R11"/>
    <mergeCell ref="S11:X11"/>
    <mergeCell ref="A198:E198"/>
    <mergeCell ref="A199:E199"/>
    <mergeCell ref="A200:E200"/>
    <mergeCell ref="A12:F12"/>
    <mergeCell ref="G12:L12"/>
  </mergeCells>
  <printOptions horizontalCentered="1"/>
  <pageMargins left="0.39370078740157483" right="0.27559055118110237" top="0.38" bottom="0.39370078740157483" header="0.23" footer="0"/>
  <pageSetup scale="55" orientation="portrait" verticalDpi="1200" r:id="rId1"/>
  <headerFooter alignWithMargins="0"/>
  <colBreaks count="3" manualBreakCount="3">
    <brk id="6" max="182" man="1"/>
    <brk id="12" max="182" man="1"/>
    <brk id="18" max="182" man="1"/>
  </colBreaks>
  <drawing r:id="rId2"/>
  <legacyDrawing r:id="rId3"/>
  <oleObjects>
    <oleObject progId="PBrush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resumen trimestral 2011 sigef</vt:lpstr>
      <vt:lpstr>'resumen trimestral 2011 sigef'!Área_de_impresión</vt:lpstr>
      <vt:lpstr>'resumen trimestral 2011 sigef'!Títulos_a_imprimir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Peña</dc:creator>
  <cp:lastModifiedBy>19789</cp:lastModifiedBy>
  <dcterms:created xsi:type="dcterms:W3CDTF">2014-02-07T15:19:05Z</dcterms:created>
  <dcterms:modified xsi:type="dcterms:W3CDTF">2014-02-07T16:03:46Z</dcterms:modified>
</cp:coreProperties>
</file>