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10" yWindow="60" windowWidth="11220" windowHeight="6435" tabRatio="910" activeTab="0"/>
  </bookViews>
  <sheets>
    <sheet name="PRESUPUESTO   JOYA  MARENOS" sheetId="1" r:id="rId1"/>
  </sheets>
  <definedNames>
    <definedName name="_xlnm.Print_Area" localSheetId="0">'PRESUPUESTO   JOYA  MARENOS'!$A$1:$G$337</definedName>
    <definedName name="Imprimir_área_IM" localSheetId="0">'PRESUPUESTO   JOYA  MARENOS'!#REF!</definedName>
    <definedName name="Imprimir_títulos_IM" localSheetId="0">'PRESUPUESTO   JOYA  MARENOS'!$1:$9</definedName>
    <definedName name="_xlnm.Print_Titles" localSheetId="0">'PRESUPUESTO   JOYA  MARENOS'!$1:$9</definedName>
  </definedNames>
  <calcPr fullCalcOnLoad="1"/>
</workbook>
</file>

<file path=xl/sharedStrings.xml><?xml version="1.0" encoding="utf-8"?>
<sst xmlns="http://schemas.openxmlformats.org/spreadsheetml/2006/main" count="582" uniqueCount="222">
  <si>
    <t xml:space="preserve">CORPORACIÓN DEL ACUEDUCTO Y ALCANTARILLADO DE SANTO DOMINGO </t>
  </si>
  <si>
    <t>* * *  C. A. A. S. D.  * * *</t>
  </si>
  <si>
    <t>No.</t>
  </si>
  <si>
    <t>DESCRIPCION</t>
  </si>
  <si>
    <t>PRECIO</t>
  </si>
  <si>
    <t>UD</t>
  </si>
  <si>
    <t>CANTIDAD</t>
  </si>
  <si>
    <t>COSTO RD$</t>
  </si>
  <si>
    <t>Replanteo</t>
  </si>
  <si>
    <t>Ud.</t>
  </si>
  <si>
    <t>Unidad Ejecutora de Proyectos</t>
  </si>
  <si>
    <t>SUB TOTAL RD$</t>
  </si>
  <si>
    <t>m3</t>
  </si>
  <si>
    <t>Lbs</t>
  </si>
  <si>
    <t>m2</t>
  </si>
  <si>
    <t>pa</t>
  </si>
  <si>
    <t>Movimiento de tierra:</t>
  </si>
  <si>
    <t>Limpieza final</t>
  </si>
  <si>
    <t>Relleno de reposición</t>
  </si>
  <si>
    <t>Bote de material sobrante</t>
  </si>
  <si>
    <t>Hormigón armado en:</t>
  </si>
  <si>
    <t>Viga de amarre</t>
  </si>
  <si>
    <t>Losa de techo</t>
  </si>
  <si>
    <t>Fino de techo</t>
  </si>
  <si>
    <t>ml</t>
  </si>
  <si>
    <t>uds</t>
  </si>
  <si>
    <t>ud</t>
  </si>
  <si>
    <t>DIRECCION TECNICA</t>
  </si>
  <si>
    <t>GASTOS ADMINISTRATIVOS</t>
  </si>
  <si>
    <t>SEGURO Y FIANZAS</t>
  </si>
  <si>
    <t>TRANSPORTE</t>
  </si>
  <si>
    <t>LEY # 6/86</t>
  </si>
  <si>
    <t>SUPERVISION</t>
  </si>
  <si>
    <t>TOTAL DE GASTOS INDIRECTOS</t>
  </si>
  <si>
    <t>CUENCA HIDROGRAFICA</t>
  </si>
  <si>
    <t>SUB-TOTAL GENERAL EN RD$</t>
  </si>
  <si>
    <t>EQUIPAMIENTO CAASD</t>
  </si>
  <si>
    <t>IMPREVISTOS</t>
  </si>
  <si>
    <t>TOTAL GENERAL A CONTRATAR</t>
  </si>
  <si>
    <t>Sometido por :</t>
  </si>
  <si>
    <t>Preparado por :</t>
  </si>
  <si>
    <t>___________________________</t>
  </si>
  <si>
    <t>2014-80 UEP</t>
  </si>
  <si>
    <t>FASE A</t>
  </si>
  <si>
    <t>CAMPO DE POZOS LA JOYA</t>
  </si>
  <si>
    <t>Rehabilitación Centro de Operaciones La Joya</t>
  </si>
  <si>
    <t>Construcción de filtrante</t>
  </si>
  <si>
    <t>Suministro y colocación de ventanas de aluminio</t>
  </si>
  <si>
    <t>Fraguache y pañete de techo</t>
  </si>
  <si>
    <t>Pintura acrílica en muros y techo</t>
  </si>
  <si>
    <t>Suministro y colocación de puertas everdoor</t>
  </si>
  <si>
    <t>Verja perimetral área equipos (11 uds)</t>
  </si>
  <si>
    <t>Relleno de piedra</t>
  </si>
  <si>
    <t>2.2.1</t>
  </si>
  <si>
    <t>2.2.2</t>
  </si>
  <si>
    <t>2.2.3</t>
  </si>
  <si>
    <t>Zapata de muros</t>
  </si>
  <si>
    <t>Zapata de columnas</t>
  </si>
  <si>
    <t>Columnas</t>
  </si>
  <si>
    <t>2.2.4</t>
  </si>
  <si>
    <t>Viga de coronación</t>
  </si>
  <si>
    <t>Muro de bloques de 0.15 mts violinados</t>
  </si>
  <si>
    <t>2.3.1</t>
  </si>
  <si>
    <t>2.3.2</t>
  </si>
  <si>
    <t>2.3.3</t>
  </si>
  <si>
    <t>2.3.4</t>
  </si>
  <si>
    <t>Puerta de tola corrediza con puerta peatonal integrada</t>
  </si>
  <si>
    <t>Caseta para nicho y transformadores (11 uds)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</si>
  <si>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</si>
  <si>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</si>
  <si>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</si>
  <si>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</si>
  <si>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</si>
  <si>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</si>
  <si>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</si>
  <si>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</si>
  <si>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3.3.5</t>
  </si>
  <si>
    <t>Instalación eléctrica</t>
  </si>
  <si>
    <t>Alambre tipo trinchera</t>
  </si>
  <si>
    <t>Construcción soportes para Check (11 uds)</t>
  </si>
  <si>
    <t>Zapata de soporte</t>
  </si>
  <si>
    <t>Muro de bloques de 0.15 mts violinados (incluye antepecho)</t>
  </si>
  <si>
    <t>Soporte</t>
  </si>
  <si>
    <t>Suministro y colocación de Válvula de Mariposa de 12"  (incluye platillos, juntas de goma y tornillos) (presentar factura)</t>
  </si>
  <si>
    <t xml:space="preserve">Registros para Válvulas de Mariposas de 12"  </t>
  </si>
  <si>
    <t>FASE B</t>
  </si>
  <si>
    <t>CAMPO DE POZOS LOS MARENOS</t>
  </si>
  <si>
    <t>Rehabilitación Centro de Operaciones Los Marenos</t>
  </si>
  <si>
    <t>Mano de obra de plomero (incluye desmontar aparatos existentes)</t>
  </si>
  <si>
    <t>Construcción de pileta para bañera</t>
  </si>
  <si>
    <t>Verja perimetral área equipos (16 uds)</t>
  </si>
  <si>
    <t>Caseta para nicho y transformadores (16 uds)</t>
  </si>
  <si>
    <t>Construcción soportes para Check (16 uds)</t>
  </si>
  <si>
    <t>Excavación con retroexcavadora para zapata de muros y columnas</t>
  </si>
  <si>
    <t>Bote de material sobrante (a 10 Km)</t>
  </si>
  <si>
    <t>Excavación a mano de zapata de muros y columnas</t>
  </si>
  <si>
    <t>Excavación a mano zapata de soporte</t>
  </si>
  <si>
    <t>Suministro de Inodoro blanco (Taino)</t>
  </si>
  <si>
    <t>Suministro de Lavamanos (Simplex)</t>
  </si>
  <si>
    <t>Excavación a mano zapata de muros y columnas</t>
  </si>
  <si>
    <t>Excavación con retroexcavadora zapata de muros y columnas</t>
  </si>
  <si>
    <t>Varios:</t>
  </si>
  <si>
    <t>SUB-TOTAL FASE A</t>
  </si>
  <si>
    <t>Repicado base cabezal de descarga</t>
  </si>
  <si>
    <t>Hormigón de nivelación sobre base cabezal de descarga</t>
  </si>
  <si>
    <t>SUB-TOTAL FASE B</t>
  </si>
  <si>
    <t>SUB-TOTAL GENERAL</t>
  </si>
  <si>
    <t>Suministro de apartarrayo para 9 kv</t>
  </si>
  <si>
    <t>Suministro de cut out de 100 kv</t>
  </si>
  <si>
    <t>Suministro de fusible tipo cinta de 15 amp</t>
  </si>
  <si>
    <t>Suministro de cable urd no. 2 al 33%</t>
  </si>
  <si>
    <t>Suministro de cono de alivio de exterior</t>
  </si>
  <si>
    <t>Suministro de elbow conector de interior para urd no. 2.</t>
  </si>
  <si>
    <t>Suministro de transformador pad mounted de 150 kva, 12,470/277-480 v. Trifasico</t>
  </si>
  <si>
    <t>Suministro de transformador pad mounted de 225 kva, 12,470/277-480 v. Trifasico</t>
  </si>
  <si>
    <t>Suministro de transformador pad mounted de 112 kva, 12,470/277-480 v. Trifasico</t>
  </si>
  <si>
    <t>Suministro de cable thw, awg 2/0</t>
  </si>
  <si>
    <t>Terminales de ojo 2/0</t>
  </si>
  <si>
    <t>Suministro de cable thw, awg 3/0</t>
  </si>
  <si>
    <t>Terminales de ojo 3/0</t>
  </si>
  <si>
    <t>Cable desnudo para tierra no. 2</t>
  </si>
  <si>
    <t>Terminales de ojo no. 2</t>
  </si>
  <si>
    <t>Suministro tapes de goma</t>
  </si>
  <si>
    <t>Suministro tapes de vinil</t>
  </si>
  <si>
    <t>Varilla de tierra  de 6 pies con su conector</t>
  </si>
  <si>
    <t>Suministro de tuberia liquit-tig de 3 plg</t>
  </si>
  <si>
    <t>Terminal recto para tuberia licuit-tig de 3  plg</t>
  </si>
  <si>
    <t>Terminal curvo para tuberia licuit-tig de 3  plg</t>
  </si>
  <si>
    <t>Suministro de curva imc de 3 plg</t>
  </si>
  <si>
    <t>Suministro de tubo electrico pvc de 3 plg</t>
  </si>
  <si>
    <t>Suministro de cupling pvc macho-hembra de 3 plg</t>
  </si>
  <si>
    <t>Suministro de curvas para pvc de 3 plg</t>
  </si>
  <si>
    <t xml:space="preserve">Suministro de cemento pvc  </t>
  </si>
  <si>
    <t>Suministro de condulet de 3 plg</t>
  </si>
  <si>
    <t>Suministro de alambre con forro de vinil, dos hilos awg no. 12.</t>
  </si>
  <si>
    <t>Poste ha, 300 dan, 30'</t>
  </si>
  <si>
    <t>Cruceta de madera, 6'</t>
  </si>
  <si>
    <t>Fleje galvanizado 24"</t>
  </si>
  <si>
    <t>Tornillo 3/8"x12"</t>
  </si>
  <si>
    <t>Abrazadera p/tuberia 3"</t>
  </si>
  <si>
    <t>Hoyo p/poste</t>
  </si>
  <si>
    <t>Mano de obra para instalacion electrica.</t>
  </si>
  <si>
    <t>PARTIDAS ELECTRICAS</t>
  </si>
  <si>
    <t>PARTIDAS MECANICAS</t>
  </si>
  <si>
    <t>Electrobomba tipo turbina vertical 1800 gpm, 160' completa (bomba+columna+cabezal+columnas)</t>
  </si>
  <si>
    <t>Electrobomba tipo turbina vertical 750 gpm, 180' completa (bomba+columna+cabezal+columnas)</t>
  </si>
  <si>
    <t>Medidor de caudal 10"</t>
  </si>
  <si>
    <t>Medidor de caudal 8"</t>
  </si>
  <si>
    <t>Platillo 12"</t>
  </si>
  <si>
    <t>Platillo 10"</t>
  </si>
  <si>
    <t>Platillo 8"</t>
  </si>
  <si>
    <t>Platillo 3"</t>
  </si>
  <si>
    <t>Junta de goma p/12"</t>
  </si>
  <si>
    <t>Junta de goma p/10"</t>
  </si>
  <si>
    <t>Junta de goma p/8"</t>
  </si>
  <si>
    <t>Junta de goma p/3"</t>
  </si>
  <si>
    <t>Tornillos con tuercas y arandelas</t>
  </si>
  <si>
    <t>Junta dresser americana 12"</t>
  </si>
  <si>
    <t>Junta dresser americana 10"</t>
  </si>
  <si>
    <t>Junta dresser americana 8"</t>
  </si>
  <si>
    <t>Codo 10"x45</t>
  </si>
  <si>
    <t>Codo 12"x90</t>
  </si>
  <si>
    <t>Uds.</t>
  </si>
  <si>
    <t>Uds</t>
  </si>
  <si>
    <t>Ud</t>
  </si>
  <si>
    <t>Lote</t>
  </si>
  <si>
    <t>Desmantelar primario</t>
  </si>
  <si>
    <t>Electrodos</t>
  </si>
  <si>
    <t>Uso soldadora y equipo de corte</t>
  </si>
  <si>
    <t>Mano de obra descarga</t>
  </si>
  <si>
    <t>Limpieza, pistoneo y aforo pozo no 8, los marenos</t>
  </si>
  <si>
    <t>Imprevistos</t>
  </si>
  <si>
    <t>Dias</t>
  </si>
  <si>
    <t>Pa</t>
  </si>
  <si>
    <t>PARTIDAS ELECTRICAS (motor y accesorios)</t>
  </si>
  <si>
    <t>Suministro de cono de alivio de exterior con sus terminales</t>
  </si>
  <si>
    <t>Suministro de cable thw, awg 4/0</t>
  </si>
  <si>
    <t>Terminales de ojo 4/0</t>
  </si>
  <si>
    <t>Suministro de transformador pad mounted de 225 kva, 12,470/277- 460 v trifasico</t>
  </si>
  <si>
    <t>Suministro de panel de control para arranque suave, motor electrico de 150 hp, 460 v trifasico, 1,750 rpm, sf 1.15</t>
  </si>
  <si>
    <t>Suministro de transformador seco de 500 va, 480/120-240 v.</t>
  </si>
  <si>
    <t>Suministro banco capacitores p/motor 150 hp a 460 v y transf. 225 kva, inc. Materiales de instalacion</t>
  </si>
  <si>
    <t>Suministro de tuberia imc de 3 plgx10'</t>
  </si>
  <si>
    <t>Suministro de lampara tipo cobra de 250 wat, 220 v., con bombilla de sodio, brazo para instalacion y fotocelda.</t>
  </si>
  <si>
    <t>Cruceta  6'</t>
  </si>
  <si>
    <t>Tornillo 3/8"x2 1/2"</t>
  </si>
  <si>
    <t>Pies</t>
  </si>
  <si>
    <t>Pie</t>
  </si>
  <si>
    <t>Electrobomba tipo turbina vertical 2000 gpm, 225' completa (bomba+columna+cabezal)</t>
  </si>
  <si>
    <t>Válvula vástago estacionario 10", hf, platillo, 150 psi, volanta</t>
  </si>
  <si>
    <t>Válvula ve 10"</t>
  </si>
  <si>
    <t>Válvula de retención horizontal (check) 10", platillo, 150 psi</t>
  </si>
  <si>
    <t>Válvula ve 3"</t>
  </si>
  <si>
    <t>Tubería hn 12"x20'</t>
  </si>
  <si>
    <t>Tubería hn 10"x20'</t>
  </si>
  <si>
    <t>Tubería hn 3"x20'</t>
  </si>
  <si>
    <t>Instalación completa ventosa 1"</t>
  </si>
  <si>
    <t>OTRAS PARTIDAS</t>
  </si>
  <si>
    <t>Uso grúa</t>
  </si>
  <si>
    <t>Oxígeno y acetileno</t>
  </si>
  <si>
    <t>Mano de obra instalación equipos</t>
  </si>
  <si>
    <t>Días</t>
  </si>
  <si>
    <t>Suministro de panel de control par winding (bobinado parcial), para motor electrico de 125 hp, 460 v trifásico, sf 1.15; en caja nema 3r; con breaker industrial trifasico de 225 amp; dos arrancadores  magneticos telemecanique de 300 amp y unidad térmica ajustable de (60 a 120) amp; submonitor franklin electric; supresor de pico a 530 v; monitor de fases; control de nivel tipo warrick; rele de control; temporisador on delay; selector de tres posiciones; botonera marcha-paro y luz piloto de señalización.</t>
  </si>
  <si>
    <t>Suministro de panel de control par winding (bobinado parcial), para motor eléctrico de 75 hp, 460 v trifasico, sf 1.15; en caja nema 3r; con breaker industrial trifasico de 125 amp; dos arrancadores  magneticos telemecanique de 75 amp y unidad térmica ajustable de (30 a 70) amp; submonitor franklin electric; supresor de pico a 530 v; monitor de fases; control de nivel tipo warrick; rele de control; temporisador on delay; selector de tres posiciones; botonera marcha-paro y luz piloto de señalizacion.</t>
  </si>
  <si>
    <t>Suministro banco capacitores p/motor 125 hp a 460 v y transf. 150 kva, inc. Materiales de instalación</t>
  </si>
  <si>
    <t>Suministro banco capacitores p/motor 60 hp a 460 v y transf. 112 kva, inc. Materiales de instalación</t>
  </si>
  <si>
    <t>Transformador seco 500 va, 480/120-240 v</t>
  </si>
  <si>
    <t>Suministro de tubería liquit-tig de 3 plg</t>
  </si>
  <si>
    <t>Terminal recto para tubería licuit-tig de 3  plg</t>
  </si>
  <si>
    <t>Terminal curvo para tubería licuit-tig de 3  plg</t>
  </si>
  <si>
    <t>Suministro de tubería imc de 3 plgx10'</t>
  </si>
  <si>
    <t>Suministro de tubo eléctrico pvc de 3 plg</t>
  </si>
  <si>
    <t>Suministro de lámpara tipo cobra de 250 wat, 220 v., con bombilla de sodio, brazo para instalación y fotocelda</t>
  </si>
  <si>
    <t>Abrazadera p/tubería 3"</t>
  </si>
  <si>
    <t>Mano de obra para instalación eléctrica.</t>
  </si>
  <si>
    <t>Und</t>
  </si>
  <si>
    <t>Válvula va 10"</t>
  </si>
  <si>
    <t>Codo hn 10"x45</t>
  </si>
  <si>
    <t>Codo hn 12"x90</t>
  </si>
  <si>
    <t>Reparación válvula alivio y reguladoras</t>
  </si>
  <si>
    <t xml:space="preserve">SUB-TOTAL FASE A + B </t>
  </si>
  <si>
    <t xml:space="preserve">PRESUPUESTO ESTIMADO DE LA REHABILITACION CAMPO DE POZOS LA JOYA Y LOS MARENOS </t>
  </si>
</sst>
</file>

<file path=xl/styles.xml><?xml version="1.0" encoding="utf-8"?>
<styleSheet xmlns="http://schemas.openxmlformats.org/spreadsheetml/2006/main">
  <numFmts count="4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.0"/>
    <numFmt numFmtId="180" formatCode="0_)"/>
    <numFmt numFmtId="181" formatCode="#,##0.000"/>
    <numFmt numFmtId="182" formatCode="&quot;$&quot;\ #,##0.00_);\(&quot;$&quot;\ #,##0.00\)"/>
    <numFmt numFmtId="183" formatCode="_([$€]* #,##0.00_);_([$€]* \(#,##0.00\);_([$€]* &quot;-&quot;??_);_(@_)"/>
    <numFmt numFmtId="184" formatCode="_(* #,##0.000000_);_(* \(#,##0.000000\);_(* &quot;-&quot;??_);_(@_)"/>
    <numFmt numFmtId="185" formatCode="_-* #,##0.00_-;\-* #,##0.00_-;_-* &quot;-&quot;??_-;_-@_-"/>
    <numFmt numFmtId="186" formatCode="0.00_);\(0.00\)"/>
    <numFmt numFmtId="187" formatCode="#,##0.00_ ;\-#,##0.00\ "/>
    <numFmt numFmtId="188" formatCode="0.0_)"/>
    <numFmt numFmtId="189" formatCode="0.000"/>
    <numFmt numFmtId="190" formatCode="0.0000"/>
    <numFmt numFmtId="191" formatCode="_(#,##0.00_);_(#,##0.00\);_(&quot;-&quot;??;_(@_)"/>
    <numFmt numFmtId="192" formatCode="_(* #,##0.0_);_(* \(#,##0.0\);_(* &quot;-&quot;??_);_(@_)"/>
    <numFmt numFmtId="193" formatCode="#,##0.0_ ;\-#,##0.0\ "/>
    <numFmt numFmtId="194" formatCode="#,##0_ ;\-#,##0\ "/>
    <numFmt numFmtId="195" formatCode="[$$-500A]\ #,##0.00"/>
    <numFmt numFmtId="196" formatCode="_(* #,##0_);_(* \(#,##0\);_(* &quot;-&quot;??_);_(@_)"/>
    <numFmt numFmtId="197" formatCode="_(* #,##0.000_);_(* \(#,##0.000\);_(* &quot;-&quot;???_);_(@_)"/>
    <numFmt numFmtId="198" formatCode="&quot;$&quot;#,##0.00;\-&quot;$&quot;#,##0.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%"/>
  </numFmts>
  <fonts count="45">
    <font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tted"/>
      <bottom style="dotted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>
        <color indexed="8"/>
      </bottom>
    </border>
    <border>
      <left style="thin"/>
      <right style="thin"/>
      <top style="double"/>
      <bottom style="double">
        <color indexed="8"/>
      </bottom>
    </border>
    <border>
      <left style="thin"/>
      <right style="double"/>
      <top style="double"/>
      <bottom style="double">
        <color indexed="8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178" fontId="0" fillId="0" borderId="0" xfId="0" applyAlignment="1">
      <alignment/>
    </xf>
    <xf numFmtId="43" fontId="5" fillId="0" borderId="0" xfId="49" applyFont="1" applyAlignment="1">
      <alignment vertical="center"/>
    </xf>
    <xf numFmtId="178" fontId="5" fillId="0" borderId="0" xfId="0" applyFont="1" applyAlignment="1">
      <alignment vertical="center"/>
    </xf>
    <xf numFmtId="178" fontId="5" fillId="0" borderId="0" xfId="0" applyFont="1" applyAlignment="1" applyProtection="1">
      <alignment horizontal="center" vertical="center"/>
      <protection/>
    </xf>
    <xf numFmtId="178" fontId="4" fillId="0" borderId="0" xfId="0" applyFont="1" applyAlignment="1" applyProtection="1">
      <alignment horizontal="left" vertical="center"/>
      <protection/>
    </xf>
    <xf numFmtId="179" fontId="4" fillId="33" borderId="10" xfId="0" applyNumberFormat="1" applyFont="1" applyFill="1" applyBorder="1" applyAlignment="1" applyProtection="1">
      <alignment horizontal="center" vertical="center"/>
      <protection/>
    </xf>
    <xf numFmtId="178" fontId="4" fillId="33" borderId="11" xfId="0" applyFont="1" applyFill="1" applyBorder="1" applyAlignment="1" applyProtection="1">
      <alignment horizontal="center" vertical="center"/>
      <protection/>
    </xf>
    <xf numFmtId="178" fontId="5" fillId="0" borderId="12" xfId="0" applyFont="1" applyFill="1" applyBorder="1" applyAlignment="1" applyProtection="1">
      <alignment vertical="center" wrapText="1"/>
      <protection/>
    </xf>
    <xf numFmtId="178" fontId="4" fillId="0" borderId="12" xfId="0" applyFont="1" applyBorder="1" applyAlignment="1" applyProtection="1">
      <alignment vertical="center" wrapText="1"/>
      <protection/>
    </xf>
    <xf numFmtId="179" fontId="5" fillId="0" borderId="0" xfId="0" applyNumberFormat="1" applyFont="1" applyAlignment="1">
      <alignment horizontal="right" vertical="center"/>
    </xf>
    <xf numFmtId="178" fontId="5" fillId="0" borderId="12" xfId="0" applyFont="1" applyBorder="1" applyAlignment="1" applyProtection="1">
      <alignment vertical="center" wrapText="1"/>
      <protection/>
    </xf>
    <xf numFmtId="179" fontId="4" fillId="34" borderId="13" xfId="0" applyNumberFormat="1" applyFont="1" applyFill="1" applyBorder="1" applyAlignment="1" applyProtection="1">
      <alignment horizontal="center" vertical="center" wrapText="1"/>
      <protection/>
    </xf>
    <xf numFmtId="178" fontId="4" fillId="34" borderId="14" xfId="0" applyFont="1" applyFill="1" applyBorder="1" applyAlignment="1" applyProtection="1">
      <alignment horizontal="center" vertical="center" wrapText="1"/>
      <protection/>
    </xf>
    <xf numFmtId="179" fontId="4" fillId="34" borderId="15" xfId="0" applyNumberFormat="1" applyFont="1" applyFill="1" applyBorder="1" applyAlignment="1" applyProtection="1">
      <alignment horizontal="center" vertical="center" wrapText="1"/>
      <protection/>
    </xf>
    <xf numFmtId="178" fontId="4" fillId="34" borderId="16" xfId="0" applyFont="1" applyFill="1" applyBorder="1" applyAlignment="1" applyProtection="1">
      <alignment horizontal="left" vertical="center" wrapText="1"/>
      <protection/>
    </xf>
    <xf numFmtId="180" fontId="4" fillId="0" borderId="17" xfId="0" applyNumberFormat="1" applyFont="1" applyBorder="1" applyAlignment="1">
      <alignment horizontal="right" vertical="center" wrapText="1"/>
    </xf>
    <xf numFmtId="188" fontId="5" fillId="0" borderId="17" xfId="0" applyNumberFormat="1" applyFont="1" applyBorder="1" applyAlignment="1">
      <alignment horizontal="right" vertical="center" wrapText="1"/>
    </xf>
    <xf numFmtId="179" fontId="5" fillId="35" borderId="10" xfId="0" applyNumberFormat="1" applyFont="1" applyFill="1" applyBorder="1" applyAlignment="1" applyProtection="1">
      <alignment horizontal="right" vertical="center" wrapText="1"/>
      <protection/>
    </xf>
    <xf numFmtId="178" fontId="4" fillId="35" borderId="11" xfId="0" applyFont="1" applyFill="1" applyBorder="1" applyAlignment="1" applyProtection="1">
      <alignment horizontal="left" vertical="center" wrapText="1"/>
      <protection/>
    </xf>
    <xf numFmtId="178" fontId="8" fillId="0" borderId="0" xfId="0" applyFont="1" applyAlignment="1" applyProtection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right" vertical="center"/>
      <protection/>
    </xf>
    <xf numFmtId="188" fontId="5" fillId="0" borderId="15" xfId="0" applyNumberFormat="1" applyFont="1" applyBorder="1" applyAlignment="1">
      <alignment horizontal="right" vertical="center" wrapText="1"/>
    </xf>
    <xf numFmtId="178" fontId="5" fillId="34" borderId="16" xfId="0" applyFont="1" applyFill="1" applyBorder="1" applyAlignment="1" applyProtection="1">
      <alignment horizontal="left" vertical="center" wrapText="1"/>
      <protection/>
    </xf>
    <xf numFmtId="43" fontId="4" fillId="34" borderId="16" xfId="49" applyFont="1" applyFill="1" applyBorder="1" applyAlignment="1" applyProtection="1">
      <alignment horizontal="center" vertical="center" wrapText="1"/>
      <protection/>
    </xf>
    <xf numFmtId="43" fontId="5" fillId="34" borderId="16" xfId="49" applyFont="1" applyFill="1" applyBorder="1" applyAlignment="1" applyProtection="1">
      <alignment horizontal="center" vertical="center" wrapText="1"/>
      <protection/>
    </xf>
    <xf numFmtId="178" fontId="5" fillId="0" borderId="16" xfId="0" applyFont="1" applyFill="1" applyBorder="1" applyAlignment="1" applyProtection="1">
      <alignment vertical="center" wrapText="1"/>
      <protection/>
    </xf>
    <xf numFmtId="188" fontId="4" fillId="0" borderId="17" xfId="0" applyNumberFormat="1" applyFont="1" applyBorder="1" applyAlignment="1">
      <alignment horizontal="right" vertical="center" wrapText="1"/>
    </xf>
    <xf numFmtId="178" fontId="4" fillId="0" borderId="16" xfId="0" applyFont="1" applyFill="1" applyBorder="1" applyAlignment="1" applyProtection="1">
      <alignment vertical="center" wrapText="1"/>
      <protection/>
    </xf>
    <xf numFmtId="43" fontId="4" fillId="0" borderId="16" xfId="49" applyFont="1" applyFill="1" applyBorder="1" applyAlignment="1" applyProtection="1">
      <alignment horizontal="center" vertical="center" wrapText="1"/>
      <protection/>
    </xf>
    <xf numFmtId="43" fontId="5" fillId="0" borderId="16" xfId="49" applyFont="1" applyFill="1" applyBorder="1" applyAlignment="1" applyProtection="1">
      <alignment horizontal="center" vertical="center" wrapText="1"/>
      <protection/>
    </xf>
    <xf numFmtId="43" fontId="5" fillId="0" borderId="0" xfId="49" applyFont="1" applyAlignment="1" applyProtection="1">
      <alignment horizontal="center" vertical="center"/>
      <protection/>
    </xf>
    <xf numFmtId="43" fontId="4" fillId="0" borderId="0" xfId="49" applyFont="1" applyAlignment="1" applyProtection="1">
      <alignment horizontal="left" vertical="center"/>
      <protection/>
    </xf>
    <xf numFmtId="43" fontId="4" fillId="33" borderId="11" xfId="49" applyFont="1" applyFill="1" applyBorder="1" applyAlignment="1" applyProtection="1">
      <alignment horizontal="center" vertical="center"/>
      <protection/>
    </xf>
    <xf numFmtId="43" fontId="4" fillId="34" borderId="14" xfId="49" applyFont="1" applyFill="1" applyBorder="1" applyAlignment="1" applyProtection="1">
      <alignment horizontal="center" vertical="center" wrapText="1"/>
      <protection/>
    </xf>
    <xf numFmtId="43" fontId="5" fillId="0" borderId="12" xfId="49" applyFont="1" applyBorder="1" applyAlignment="1" applyProtection="1">
      <alignment vertical="center" wrapText="1"/>
      <protection/>
    </xf>
    <xf numFmtId="43" fontId="5" fillId="0" borderId="12" xfId="49" applyFont="1" applyFill="1" applyBorder="1" applyAlignment="1" applyProtection="1">
      <alignment vertical="center" wrapText="1"/>
      <protection/>
    </xf>
    <xf numFmtId="43" fontId="5" fillId="0" borderId="16" xfId="49" applyFont="1" applyFill="1" applyBorder="1" applyAlignment="1" applyProtection="1">
      <alignment vertical="center" wrapText="1"/>
      <protection/>
    </xf>
    <xf numFmtId="43" fontId="4" fillId="35" borderId="11" xfId="49" applyFont="1" applyFill="1" applyBorder="1" applyAlignment="1" applyProtection="1">
      <alignment vertical="center" wrapText="1"/>
      <protection/>
    </xf>
    <xf numFmtId="43" fontId="5" fillId="0" borderId="19" xfId="49" applyFont="1" applyFill="1" applyBorder="1" applyAlignment="1" applyProtection="1">
      <alignment vertical="center"/>
      <protection/>
    </xf>
    <xf numFmtId="43" fontId="5" fillId="0" borderId="0" xfId="49" applyFont="1" applyAlignment="1">
      <alignment horizontal="right" vertical="center"/>
    </xf>
    <xf numFmtId="43" fontId="4" fillId="0" borderId="0" xfId="49" applyFont="1" applyBorder="1" applyAlignment="1" applyProtection="1">
      <alignment horizontal="left" vertical="center"/>
      <protection/>
    </xf>
    <xf numFmtId="43" fontId="4" fillId="33" borderId="20" xfId="49" applyFont="1" applyFill="1" applyBorder="1" applyAlignment="1" applyProtection="1">
      <alignment horizontal="center" vertical="center"/>
      <protection/>
    </xf>
    <xf numFmtId="43" fontId="4" fillId="34" borderId="21" xfId="49" applyFont="1" applyFill="1" applyBorder="1" applyAlignment="1" applyProtection="1">
      <alignment horizontal="center" vertical="center" wrapText="1"/>
      <protection/>
    </xf>
    <xf numFmtId="43" fontId="4" fillId="34" borderId="22" xfId="49" applyFont="1" applyFill="1" applyBorder="1" applyAlignment="1" applyProtection="1">
      <alignment horizontal="center" vertical="center" wrapText="1"/>
      <protection/>
    </xf>
    <xf numFmtId="43" fontId="5" fillId="0" borderId="12" xfId="49" applyFont="1" applyBorder="1" applyAlignment="1" applyProtection="1">
      <alignment horizontal="right" vertical="center" wrapText="1"/>
      <protection/>
    </xf>
    <xf numFmtId="43" fontId="5" fillId="0" borderId="12" xfId="49" applyFont="1" applyBorder="1" applyAlignment="1" applyProtection="1">
      <alignment horizontal="center" vertical="center" wrapText="1"/>
      <protection/>
    </xf>
    <xf numFmtId="43" fontId="5" fillId="0" borderId="23" xfId="49" applyFont="1" applyBorder="1" applyAlignment="1" applyProtection="1">
      <alignment vertical="center" wrapText="1"/>
      <protection/>
    </xf>
    <xf numFmtId="43" fontId="4" fillId="0" borderId="23" xfId="49" applyFont="1" applyBorder="1" applyAlignment="1" applyProtection="1">
      <alignment vertical="center" wrapText="1"/>
      <protection/>
    </xf>
    <xf numFmtId="43" fontId="5" fillId="0" borderId="12" xfId="49" applyFont="1" applyFill="1" applyBorder="1" applyAlignment="1" applyProtection="1">
      <alignment horizontal="right" vertical="center" wrapText="1"/>
      <protection/>
    </xf>
    <xf numFmtId="43" fontId="5" fillId="0" borderId="16" xfId="49" applyFont="1" applyBorder="1" applyAlignment="1" applyProtection="1">
      <alignment horizontal="center" vertical="center" wrapText="1"/>
      <protection/>
    </xf>
    <xf numFmtId="43" fontId="5" fillId="0" borderId="16" xfId="49" applyFont="1" applyFill="1" applyBorder="1" applyAlignment="1" applyProtection="1">
      <alignment horizontal="right" vertical="center" wrapText="1"/>
      <protection/>
    </xf>
    <xf numFmtId="43" fontId="4" fillId="0" borderId="22" xfId="49" applyFont="1" applyBorder="1" applyAlignment="1" applyProtection="1">
      <alignment vertical="center" wrapText="1"/>
      <protection/>
    </xf>
    <xf numFmtId="43" fontId="5" fillId="0" borderId="16" xfId="49" applyFont="1" applyBorder="1" applyAlignment="1" applyProtection="1">
      <alignment horizontal="right" vertical="center" wrapText="1"/>
      <protection/>
    </xf>
    <xf numFmtId="43" fontId="4" fillId="35" borderId="11" xfId="49" applyFont="1" applyFill="1" applyBorder="1" applyAlignment="1" applyProtection="1">
      <alignment horizontal="center" vertical="center" wrapText="1"/>
      <protection/>
    </xf>
    <xf numFmtId="43" fontId="5" fillId="35" borderId="11" xfId="49" applyFont="1" applyFill="1" applyBorder="1" applyAlignment="1" applyProtection="1">
      <alignment horizontal="right" vertical="center" wrapText="1"/>
      <protection/>
    </xf>
    <xf numFmtId="43" fontId="4" fillId="35" borderId="20" xfId="49" applyFont="1" applyFill="1" applyBorder="1" applyAlignment="1" applyProtection="1">
      <alignment vertical="center" wrapText="1"/>
      <protection/>
    </xf>
    <xf numFmtId="43" fontId="5" fillId="0" borderId="24" xfId="49" applyFont="1" applyFill="1" applyBorder="1" applyAlignment="1" applyProtection="1">
      <alignment vertical="center"/>
      <protection/>
    </xf>
    <xf numFmtId="43" fontId="1" fillId="0" borderId="0" xfId="49" applyFont="1" applyBorder="1" applyAlignment="1">
      <alignment vertical="center"/>
    </xf>
    <xf numFmtId="43" fontId="5" fillId="0" borderId="0" xfId="49" applyFont="1" applyBorder="1" applyAlignment="1">
      <alignment horizontal="center" vertical="center"/>
    </xf>
    <xf numFmtId="43" fontId="5" fillId="0" borderId="0" xfId="49" applyFont="1" applyBorder="1" applyAlignment="1">
      <alignment vertical="center"/>
    </xf>
    <xf numFmtId="43" fontId="4" fillId="0" borderId="0" xfId="49" applyFont="1" applyBorder="1" applyAlignment="1" applyProtection="1">
      <alignment horizontal="center" vertical="center"/>
      <protection/>
    </xf>
    <xf numFmtId="43" fontId="5" fillId="0" borderId="19" xfId="49" applyFont="1" applyFill="1" applyBorder="1" applyAlignment="1" applyProtection="1">
      <alignment horizontal="center" vertical="center"/>
      <protection/>
    </xf>
    <xf numFmtId="9" fontId="5" fillId="0" borderId="19" xfId="55" applyFont="1" applyFill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>
      <alignment horizontal="right" vertical="center" wrapText="1"/>
    </xf>
    <xf numFmtId="178" fontId="4" fillId="0" borderId="16" xfId="0" applyFont="1" applyBorder="1" applyAlignment="1" applyProtection="1">
      <alignment vertical="center" wrapText="1"/>
      <protection/>
    </xf>
    <xf numFmtId="188" fontId="5" fillId="0" borderId="25" xfId="0" applyNumberFormat="1" applyFont="1" applyBorder="1" applyAlignment="1">
      <alignment horizontal="right" vertical="center" wrapText="1"/>
    </xf>
    <xf numFmtId="178" fontId="5" fillId="0" borderId="26" xfId="0" applyFont="1" applyFill="1" applyBorder="1" applyAlignment="1" applyProtection="1">
      <alignment vertical="center" wrapText="1"/>
      <protection/>
    </xf>
    <xf numFmtId="43" fontId="5" fillId="0" borderId="26" xfId="49" applyFont="1" applyBorder="1" applyAlignment="1" applyProtection="1">
      <alignment horizontal="right" vertical="center" wrapText="1"/>
      <protection/>
    </xf>
    <xf numFmtId="43" fontId="5" fillId="0" borderId="26" xfId="49" applyFont="1" applyBorder="1" applyAlignment="1" applyProtection="1">
      <alignment horizontal="center" vertical="center" wrapText="1"/>
      <protection/>
    </xf>
    <xf numFmtId="43" fontId="5" fillId="0" borderId="26" xfId="49" applyFont="1" applyFill="1" applyBorder="1" applyAlignment="1" applyProtection="1">
      <alignment vertical="center" wrapText="1"/>
      <protection/>
    </xf>
    <xf numFmtId="43" fontId="5" fillId="0" borderId="26" xfId="49" applyFont="1" applyFill="1" applyBorder="1" applyAlignment="1" applyProtection="1">
      <alignment horizontal="right" vertical="center" wrapText="1"/>
      <protection/>
    </xf>
    <xf numFmtId="43" fontId="4" fillId="0" borderId="27" xfId="49" applyFont="1" applyBorder="1" applyAlignment="1" applyProtection="1">
      <alignment vertical="center" wrapText="1"/>
      <protection/>
    </xf>
    <xf numFmtId="188" fontId="4" fillId="0" borderId="15" xfId="0" applyNumberFormat="1" applyFont="1" applyBorder="1" applyAlignment="1">
      <alignment horizontal="right" vertical="center" wrapText="1"/>
    </xf>
    <xf numFmtId="179" fontId="5" fillId="35" borderId="28" xfId="0" applyNumberFormat="1" applyFont="1" applyFill="1" applyBorder="1" applyAlignment="1" applyProtection="1">
      <alignment horizontal="right" vertical="center" wrapText="1"/>
      <protection/>
    </xf>
    <xf numFmtId="178" fontId="4" fillId="35" borderId="29" xfId="0" applyFont="1" applyFill="1" applyBorder="1" applyAlignment="1" applyProtection="1">
      <alignment horizontal="left" vertical="center" wrapText="1"/>
      <protection/>
    </xf>
    <xf numFmtId="43" fontId="4" fillId="35" borderId="29" xfId="49" applyFont="1" applyFill="1" applyBorder="1" applyAlignment="1" applyProtection="1">
      <alignment vertical="center" wrapText="1"/>
      <protection/>
    </xf>
    <xf numFmtId="43" fontId="4" fillId="35" borderId="29" xfId="49" applyFont="1" applyFill="1" applyBorder="1" applyAlignment="1" applyProtection="1">
      <alignment horizontal="center" vertical="center" wrapText="1"/>
      <protection/>
    </xf>
    <xf numFmtId="43" fontId="5" fillId="35" borderId="29" xfId="49" applyFont="1" applyFill="1" applyBorder="1" applyAlignment="1" applyProtection="1">
      <alignment horizontal="right" vertical="center" wrapText="1"/>
      <protection/>
    </xf>
    <xf numFmtId="43" fontId="4" fillId="35" borderId="30" xfId="49" applyFont="1" applyFill="1" applyBorder="1" applyAlignment="1" applyProtection="1">
      <alignment vertical="center" wrapText="1"/>
      <protection/>
    </xf>
    <xf numFmtId="43" fontId="4" fillId="0" borderId="12" xfId="49" applyFont="1" applyFill="1" applyBorder="1" applyAlignment="1" applyProtection="1">
      <alignment horizontal="center" vertical="center" wrapText="1"/>
      <protection/>
    </xf>
    <xf numFmtId="178" fontId="6" fillId="0" borderId="31" xfId="0" applyNumberFormat="1" applyFont="1" applyBorder="1" applyAlignment="1" applyProtection="1">
      <alignment vertical="center"/>
      <protection/>
    </xf>
    <xf numFmtId="178" fontId="6" fillId="0" borderId="32" xfId="0" applyNumberFormat="1" applyFont="1" applyBorder="1" applyAlignment="1" applyProtection="1">
      <alignment vertical="center"/>
      <protection/>
    </xf>
    <xf numFmtId="43" fontId="6" fillId="0" borderId="32" xfId="49" applyFont="1" applyBorder="1" applyAlignment="1" applyProtection="1">
      <alignment vertical="center"/>
      <protection/>
    </xf>
    <xf numFmtId="43" fontId="6" fillId="0" borderId="32" xfId="49" applyFont="1" applyBorder="1" applyAlignment="1" applyProtection="1">
      <alignment horizontal="center" vertical="center"/>
      <protection/>
    </xf>
    <xf numFmtId="43" fontId="7" fillId="0" borderId="33" xfId="49" applyFont="1" applyBorder="1" applyAlignment="1" applyProtection="1">
      <alignment vertical="center"/>
      <protection/>
    </xf>
    <xf numFmtId="178" fontId="6" fillId="0" borderId="18" xfId="0" applyNumberFormat="1" applyFont="1" applyBorder="1" applyAlignment="1" applyProtection="1">
      <alignment vertical="center"/>
      <protection/>
    </xf>
    <xf numFmtId="178" fontId="6" fillId="0" borderId="19" xfId="0" applyNumberFormat="1" applyFont="1" applyBorder="1" applyAlignment="1" applyProtection="1">
      <alignment vertical="center"/>
      <protection/>
    </xf>
    <xf numFmtId="43" fontId="6" fillId="0" borderId="19" xfId="49" applyFont="1" applyBorder="1" applyAlignment="1" applyProtection="1">
      <alignment horizontal="center" vertical="center"/>
      <protection/>
    </xf>
    <xf numFmtId="43" fontId="6" fillId="0" borderId="19" xfId="49" applyFont="1" applyBorder="1" applyAlignment="1" applyProtection="1">
      <alignment vertical="center"/>
      <protection/>
    </xf>
    <xf numFmtId="43" fontId="7" fillId="0" borderId="24" xfId="49" applyFont="1" applyBorder="1" applyAlignment="1" applyProtection="1">
      <alignment vertical="center"/>
      <protection/>
    </xf>
    <xf numFmtId="178" fontId="6" fillId="36" borderId="10" xfId="0" applyNumberFormat="1" applyFont="1" applyFill="1" applyBorder="1" applyAlignment="1" applyProtection="1">
      <alignment horizontal="fill" vertical="center"/>
      <protection/>
    </xf>
    <xf numFmtId="178" fontId="7" fillId="36" borderId="11" xfId="0" applyNumberFormat="1" applyFont="1" applyFill="1" applyBorder="1" applyAlignment="1" applyProtection="1">
      <alignment vertical="center"/>
      <protection/>
    </xf>
    <xf numFmtId="9" fontId="6" fillId="36" borderId="11" xfId="55" applyFont="1" applyFill="1" applyBorder="1" applyAlignment="1" applyProtection="1">
      <alignment horizontal="center" vertical="center"/>
      <protection/>
    </xf>
    <xf numFmtId="43" fontId="6" fillId="36" borderId="11" xfId="49" applyFont="1" applyFill="1" applyBorder="1" applyAlignment="1" applyProtection="1">
      <alignment horizontal="center" vertical="center"/>
      <protection/>
    </xf>
    <xf numFmtId="43" fontId="6" fillId="36" borderId="11" xfId="49" applyFont="1" applyFill="1" applyBorder="1" applyAlignment="1" applyProtection="1">
      <alignment vertical="center"/>
      <protection/>
    </xf>
    <xf numFmtId="43" fontId="7" fillId="36" borderId="20" xfId="49" applyFont="1" applyFill="1" applyBorder="1" applyAlignment="1" applyProtection="1">
      <alignment vertical="center"/>
      <protection/>
    </xf>
    <xf numFmtId="178" fontId="6" fillId="0" borderId="10" xfId="0" applyNumberFormat="1" applyFont="1" applyFill="1" applyBorder="1" applyAlignment="1" applyProtection="1">
      <alignment horizontal="fill" vertical="center"/>
      <protection/>
    </xf>
    <xf numFmtId="178" fontId="7" fillId="0" borderId="11" xfId="0" applyNumberFormat="1" applyFont="1" applyFill="1" applyBorder="1" applyAlignment="1" applyProtection="1">
      <alignment vertical="center"/>
      <protection/>
    </xf>
    <xf numFmtId="9" fontId="6" fillId="0" borderId="11" xfId="55" applyFont="1" applyFill="1" applyBorder="1" applyAlignment="1" applyProtection="1">
      <alignment horizontal="center" vertical="center"/>
      <protection/>
    </xf>
    <xf numFmtId="43" fontId="6" fillId="0" borderId="11" xfId="49" applyFont="1" applyFill="1" applyBorder="1" applyAlignment="1" applyProtection="1">
      <alignment horizontal="center" vertical="center"/>
      <protection/>
    </xf>
    <xf numFmtId="43" fontId="6" fillId="0" borderId="11" xfId="49" applyFont="1" applyFill="1" applyBorder="1" applyAlignment="1" applyProtection="1">
      <alignment vertical="center"/>
      <protection/>
    </xf>
    <xf numFmtId="43" fontId="7" fillId="0" borderId="20" xfId="49" applyFont="1" applyFill="1" applyBorder="1" applyAlignment="1" applyProtection="1">
      <alignment vertical="center"/>
      <protection/>
    </xf>
    <xf numFmtId="178" fontId="6" fillId="36" borderId="34" xfId="0" applyNumberFormat="1" applyFont="1" applyFill="1" applyBorder="1" applyAlignment="1" applyProtection="1">
      <alignment horizontal="fill" vertical="center"/>
      <protection/>
    </xf>
    <xf numFmtId="178" fontId="7" fillId="36" borderId="35" xfId="0" applyNumberFormat="1" applyFont="1" applyFill="1" applyBorder="1" applyAlignment="1" applyProtection="1">
      <alignment vertical="center"/>
      <protection/>
    </xf>
    <xf numFmtId="43" fontId="6" fillId="36" borderId="35" xfId="49" applyFont="1" applyFill="1" applyBorder="1" applyAlignment="1" applyProtection="1">
      <alignment vertical="center"/>
      <protection/>
    </xf>
    <xf numFmtId="43" fontId="6" fillId="36" borderId="35" xfId="49" applyFont="1" applyFill="1" applyBorder="1" applyAlignment="1" applyProtection="1">
      <alignment horizontal="center" vertical="center"/>
      <protection/>
    </xf>
    <xf numFmtId="43" fontId="7" fillId="36" borderId="36" xfId="49" applyFont="1" applyFill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43" fontId="6" fillId="0" borderId="0" xfId="49" applyFont="1" applyBorder="1" applyAlignment="1" applyProtection="1">
      <alignment vertical="center"/>
      <protection/>
    </xf>
    <xf numFmtId="43" fontId="6" fillId="0" borderId="0" xfId="49" applyFont="1" applyBorder="1" applyAlignment="1" applyProtection="1">
      <alignment horizontal="center" vertical="center"/>
      <protection/>
    </xf>
    <xf numFmtId="178" fontId="44" fillId="0" borderId="0" xfId="0" applyNumberFormat="1" applyFont="1" applyBorder="1" applyAlignment="1" applyProtection="1">
      <alignment vertical="center"/>
      <protection/>
    </xf>
    <xf numFmtId="43" fontId="44" fillId="0" borderId="0" xfId="49" applyFont="1" applyBorder="1" applyAlignment="1" applyProtection="1">
      <alignment vertical="center"/>
      <protection/>
    </xf>
    <xf numFmtId="43" fontId="44" fillId="0" borderId="0" xfId="49" applyFont="1" applyBorder="1" applyAlignment="1" applyProtection="1">
      <alignment horizontal="center" vertical="center"/>
      <protection/>
    </xf>
    <xf numFmtId="178" fontId="5" fillId="0" borderId="16" xfId="0" applyFont="1" applyBorder="1" applyAlignment="1" applyProtection="1">
      <alignment vertical="center" wrapText="1"/>
      <protection/>
    </xf>
    <xf numFmtId="178" fontId="5" fillId="0" borderId="17" xfId="0" applyNumberFormat="1" applyFont="1" applyBorder="1" applyAlignment="1">
      <alignment horizontal="right" vertical="center" wrapText="1"/>
    </xf>
    <xf numFmtId="178" fontId="5" fillId="0" borderId="26" xfId="0" applyFont="1" applyBorder="1" applyAlignment="1" applyProtection="1">
      <alignment vertical="center" wrapText="1"/>
      <protection/>
    </xf>
    <xf numFmtId="178" fontId="5" fillId="0" borderId="15" xfId="0" applyNumberFormat="1" applyFont="1" applyBorder="1" applyAlignment="1">
      <alignment horizontal="right" vertical="center" wrapText="1"/>
    </xf>
    <xf numFmtId="178" fontId="5" fillId="0" borderId="25" xfId="0" applyNumberFormat="1" applyFont="1" applyBorder="1" applyAlignment="1">
      <alignment horizontal="right" vertical="center" wrapText="1"/>
    </xf>
    <xf numFmtId="178" fontId="5" fillId="34" borderId="12" xfId="0" applyFont="1" applyFill="1" applyBorder="1" applyAlignment="1" applyProtection="1">
      <alignment horizontal="left" vertical="center" wrapText="1"/>
      <protection/>
    </xf>
    <xf numFmtId="43" fontId="5" fillId="34" borderId="12" xfId="49" applyFont="1" applyFill="1" applyBorder="1" applyAlignment="1" applyProtection="1">
      <alignment horizontal="center" vertical="center" wrapText="1"/>
      <protection/>
    </xf>
    <xf numFmtId="43" fontId="4" fillId="34" borderId="12" xfId="49" applyFont="1" applyFill="1" applyBorder="1" applyAlignment="1" applyProtection="1">
      <alignment horizontal="center" vertical="center" wrapText="1"/>
      <protection/>
    </xf>
    <xf numFmtId="43" fontId="4" fillId="34" borderId="23" xfId="49" applyFont="1" applyFill="1" applyBorder="1" applyAlignment="1" applyProtection="1">
      <alignment horizontal="center" vertical="center" wrapText="1"/>
      <protection/>
    </xf>
    <xf numFmtId="10" fontId="6" fillId="0" borderId="19" xfId="55" applyNumberFormat="1" applyFont="1" applyBorder="1" applyAlignment="1" applyProtection="1">
      <alignment horizontal="center" vertical="center"/>
      <protection/>
    </xf>
    <xf numFmtId="178" fontId="4" fillId="0" borderId="0" xfId="0" applyFont="1" applyAlignment="1" applyProtection="1">
      <alignment horizontal="center" vertical="center"/>
      <protection/>
    </xf>
    <xf numFmtId="178" fontId="4" fillId="0" borderId="0" xfId="0" applyFont="1" applyAlignment="1" applyProtection="1" quotePrefix="1">
      <alignment horizontal="center" vertical="center"/>
      <protection/>
    </xf>
    <xf numFmtId="178" fontId="5" fillId="0" borderId="0" xfId="0" applyFont="1" applyAlignment="1" applyProtection="1">
      <alignment horizontal="center" vertical="center"/>
      <protection/>
    </xf>
    <xf numFmtId="178" fontId="4" fillId="0" borderId="0" xfId="0" applyFont="1" applyAlignment="1" applyProtection="1">
      <alignment horizontal="center" vertical="center" wrapText="1"/>
      <protection/>
    </xf>
    <xf numFmtId="178" fontId="4" fillId="0" borderId="0" xfId="0" applyFont="1" applyAlignment="1" applyProtection="1" quotePrefix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37"/>
  <sheetViews>
    <sheetView showGridLines="0" showZeros="0" tabSelected="1" view="pageBreakPreview" zoomScale="75" zoomScaleNormal="75" zoomScaleSheetLayoutView="75" zoomScalePageLayoutView="0" workbookViewId="0" topLeftCell="A303">
      <selection activeCell="F325" sqref="F325"/>
    </sheetView>
  </sheetViews>
  <sheetFormatPr defaultColWidth="12.6640625" defaultRowHeight="19.5" customHeight="1"/>
  <cols>
    <col min="1" max="1" width="8.88671875" style="9" customWidth="1"/>
    <col min="2" max="2" width="44.77734375" style="2" customWidth="1"/>
    <col min="3" max="3" width="11.4453125" style="39" customWidth="1"/>
    <col min="4" max="4" width="6.77734375" style="58" customWidth="1"/>
    <col min="5" max="5" width="16.21484375" style="39" customWidth="1"/>
    <col min="6" max="6" width="16.88671875" style="59" customWidth="1"/>
    <col min="7" max="7" width="18.3359375" style="1" customWidth="1"/>
    <col min="8" max="16384" width="12.6640625" style="2" customWidth="1"/>
  </cols>
  <sheetData>
    <row r="1" spans="1:7" ht="19.5" customHeight="1">
      <c r="A1" s="123" t="s">
        <v>0</v>
      </c>
      <c r="B1" s="123"/>
      <c r="C1" s="123"/>
      <c r="D1" s="123"/>
      <c r="E1" s="123"/>
      <c r="F1" s="123"/>
      <c r="G1" s="123"/>
    </row>
    <row r="2" spans="1:7" ht="19.5" customHeight="1">
      <c r="A2" s="124" t="s">
        <v>1</v>
      </c>
      <c r="B2" s="124"/>
      <c r="C2" s="124"/>
      <c r="D2" s="124"/>
      <c r="E2" s="124"/>
      <c r="F2" s="124"/>
      <c r="G2" s="124"/>
    </row>
    <row r="3" spans="1:7" ht="19.5" customHeight="1">
      <c r="A3" s="125" t="s">
        <v>10</v>
      </c>
      <c r="B3" s="125"/>
      <c r="C3" s="125"/>
      <c r="D3" s="125"/>
      <c r="E3" s="125"/>
      <c r="F3" s="125"/>
      <c r="G3" s="125"/>
    </row>
    <row r="4" spans="1:7" ht="19.5" customHeight="1">
      <c r="A4" s="3"/>
      <c r="B4" s="3"/>
      <c r="C4" s="30"/>
      <c r="D4" s="30"/>
      <c r="E4" s="30"/>
      <c r="F4" s="30"/>
      <c r="G4" s="30"/>
    </row>
    <row r="5" spans="1:7" ht="19.5" customHeight="1">
      <c r="A5" s="19" t="s">
        <v>42</v>
      </c>
      <c r="B5" s="3"/>
      <c r="C5" s="30"/>
      <c r="D5" s="30"/>
      <c r="E5" s="30"/>
      <c r="F5" s="30"/>
      <c r="G5" s="30"/>
    </row>
    <row r="6" spans="1:7" ht="13.5" customHeight="1">
      <c r="A6" s="19"/>
      <c r="B6" s="3"/>
      <c r="C6" s="30"/>
      <c r="D6" s="30"/>
      <c r="E6" s="30"/>
      <c r="F6" s="30"/>
      <c r="G6" s="30"/>
    </row>
    <row r="7" spans="1:7" ht="24.75" customHeight="1">
      <c r="A7" s="126" t="s">
        <v>221</v>
      </c>
      <c r="B7" s="127"/>
      <c r="C7" s="127"/>
      <c r="D7" s="127"/>
      <c r="E7" s="127"/>
      <c r="F7" s="127"/>
      <c r="G7" s="127"/>
    </row>
    <row r="8" spans="1:7" ht="19.5" customHeight="1" thickBot="1">
      <c r="A8" s="4"/>
      <c r="B8" s="4"/>
      <c r="C8" s="31"/>
      <c r="D8" s="60"/>
      <c r="E8" s="31"/>
      <c r="F8" s="40"/>
      <c r="G8" s="31"/>
    </row>
    <row r="9" spans="1:7" ht="23.25" customHeight="1" thickBot="1" thickTop="1">
      <c r="A9" s="5" t="s">
        <v>2</v>
      </c>
      <c r="B9" s="6" t="s">
        <v>3</v>
      </c>
      <c r="C9" s="32" t="s">
        <v>6</v>
      </c>
      <c r="D9" s="32" t="s">
        <v>5</v>
      </c>
      <c r="E9" s="32" t="s">
        <v>4</v>
      </c>
      <c r="F9" s="32" t="s">
        <v>7</v>
      </c>
      <c r="G9" s="41" t="s">
        <v>11</v>
      </c>
    </row>
    <row r="10" spans="1:7" ht="14.25" customHeight="1" thickTop="1">
      <c r="A10" s="11"/>
      <c r="B10" s="12"/>
      <c r="C10" s="33"/>
      <c r="D10" s="33"/>
      <c r="E10" s="33"/>
      <c r="F10" s="33"/>
      <c r="G10" s="42"/>
    </row>
    <row r="11" spans="1:7" ht="25.5" customHeight="1">
      <c r="A11" s="13" t="s">
        <v>43</v>
      </c>
      <c r="B11" s="14" t="s">
        <v>44</v>
      </c>
      <c r="C11" s="23"/>
      <c r="D11" s="23"/>
      <c r="E11" s="23"/>
      <c r="F11" s="23"/>
      <c r="G11" s="43"/>
    </row>
    <row r="12" spans="1:7" ht="22.5" customHeight="1">
      <c r="A12" s="13"/>
      <c r="B12" s="14"/>
      <c r="C12" s="23"/>
      <c r="D12" s="23"/>
      <c r="E12" s="23"/>
      <c r="F12" s="23"/>
      <c r="G12" s="43"/>
    </row>
    <row r="13" spans="1:7" ht="43.5" customHeight="1">
      <c r="A13" s="15">
        <v>1</v>
      </c>
      <c r="B13" s="8" t="s">
        <v>45</v>
      </c>
      <c r="C13" s="44"/>
      <c r="D13" s="45"/>
      <c r="E13" s="34"/>
      <c r="F13" s="44"/>
      <c r="G13" s="46"/>
    </row>
    <row r="14" spans="1:7" ht="27.75" customHeight="1">
      <c r="A14" s="16">
        <f aca="true" t="shared" si="0" ref="A14:A19">A13+0.1</f>
        <v>1.1</v>
      </c>
      <c r="B14" s="7" t="s">
        <v>46</v>
      </c>
      <c r="C14" s="44">
        <v>1</v>
      </c>
      <c r="D14" s="45" t="s">
        <v>26</v>
      </c>
      <c r="E14" s="35"/>
      <c r="F14" s="44">
        <f aca="true" t="shared" si="1" ref="F14:F19">+C14*E14</f>
        <v>0</v>
      </c>
      <c r="G14" s="47"/>
    </row>
    <row r="15" spans="1:7" ht="36.75" customHeight="1">
      <c r="A15" s="16">
        <f t="shared" si="0"/>
        <v>1.2000000000000002</v>
      </c>
      <c r="B15" s="22" t="s">
        <v>47</v>
      </c>
      <c r="C15" s="24">
        <v>7.08</v>
      </c>
      <c r="D15" s="45" t="s">
        <v>14</v>
      </c>
      <c r="E15" s="29"/>
      <c r="F15" s="44">
        <f t="shared" si="1"/>
        <v>0</v>
      </c>
      <c r="G15" s="43"/>
    </row>
    <row r="16" spans="1:7" ht="24" customHeight="1">
      <c r="A16" s="16">
        <f t="shared" si="0"/>
        <v>1.3000000000000003</v>
      </c>
      <c r="B16" s="22" t="s">
        <v>48</v>
      </c>
      <c r="C16" s="24">
        <v>2</v>
      </c>
      <c r="D16" s="45" t="s">
        <v>12</v>
      </c>
      <c r="E16" s="29"/>
      <c r="F16" s="44">
        <f t="shared" si="1"/>
        <v>0</v>
      </c>
      <c r="G16" s="43"/>
    </row>
    <row r="17" spans="1:7" ht="24" customHeight="1">
      <c r="A17" s="16">
        <f t="shared" si="0"/>
        <v>1.4000000000000004</v>
      </c>
      <c r="B17" s="22" t="s">
        <v>49</v>
      </c>
      <c r="C17" s="24">
        <v>236</v>
      </c>
      <c r="D17" s="45" t="s">
        <v>14</v>
      </c>
      <c r="E17" s="29"/>
      <c r="F17" s="44">
        <f t="shared" si="1"/>
        <v>0</v>
      </c>
      <c r="G17" s="43"/>
    </row>
    <row r="18" spans="1:7" ht="24" customHeight="1">
      <c r="A18" s="16">
        <f t="shared" si="0"/>
        <v>1.5000000000000004</v>
      </c>
      <c r="B18" s="22" t="s">
        <v>50</v>
      </c>
      <c r="C18" s="24">
        <v>4</v>
      </c>
      <c r="D18" s="24" t="s">
        <v>25</v>
      </c>
      <c r="E18" s="29"/>
      <c r="F18" s="44">
        <f t="shared" si="1"/>
        <v>0</v>
      </c>
      <c r="G18" s="43"/>
    </row>
    <row r="19" spans="1:7" ht="24" customHeight="1">
      <c r="A19" s="16">
        <f t="shared" si="0"/>
        <v>1.6000000000000005</v>
      </c>
      <c r="B19" s="22" t="s">
        <v>17</v>
      </c>
      <c r="C19" s="24">
        <v>1</v>
      </c>
      <c r="D19" s="24" t="s">
        <v>15</v>
      </c>
      <c r="E19" s="29"/>
      <c r="F19" s="44">
        <f t="shared" si="1"/>
        <v>0</v>
      </c>
      <c r="G19" s="43">
        <f>SUM(F14:F19)</f>
        <v>0</v>
      </c>
    </row>
    <row r="20" spans="1:7" ht="19.5" customHeight="1">
      <c r="A20" s="16"/>
      <c r="B20" s="22"/>
      <c r="C20" s="24"/>
      <c r="D20" s="23"/>
      <c r="E20" s="29"/>
      <c r="F20" s="23"/>
      <c r="G20" s="43"/>
    </row>
    <row r="21" spans="1:7" ht="26.25" customHeight="1">
      <c r="A21" s="15">
        <v>2</v>
      </c>
      <c r="B21" s="8" t="s">
        <v>51</v>
      </c>
      <c r="C21" s="23"/>
      <c r="D21" s="23"/>
      <c r="E21" s="28"/>
      <c r="F21" s="23"/>
      <c r="G21" s="43"/>
    </row>
    <row r="22" spans="1:7" ht="26.25" customHeight="1">
      <c r="A22" s="26">
        <f>A21+0.1</f>
        <v>2.1</v>
      </c>
      <c r="B22" s="8" t="s">
        <v>8</v>
      </c>
      <c r="C22" s="24">
        <v>880</v>
      </c>
      <c r="D22" s="24" t="s">
        <v>24</v>
      </c>
      <c r="E22" s="29"/>
      <c r="F22" s="44">
        <f>+C22*E22</f>
        <v>0</v>
      </c>
      <c r="G22" s="43"/>
    </row>
    <row r="23" spans="1:7" ht="26.25" customHeight="1">
      <c r="A23" s="26">
        <f>A22+0.1</f>
        <v>2.2</v>
      </c>
      <c r="B23" s="8" t="s">
        <v>16</v>
      </c>
      <c r="C23" s="23"/>
      <c r="D23" s="23"/>
      <c r="E23" s="29"/>
      <c r="F23" s="23"/>
      <c r="G23" s="43"/>
    </row>
    <row r="24" spans="1:7" ht="45" customHeight="1">
      <c r="A24" s="16" t="s">
        <v>53</v>
      </c>
      <c r="B24" s="10" t="s">
        <v>93</v>
      </c>
      <c r="C24" s="44">
        <v>1232</v>
      </c>
      <c r="D24" s="45" t="s">
        <v>12</v>
      </c>
      <c r="E24" s="35"/>
      <c r="F24" s="44">
        <f>+C24*E24</f>
        <v>0</v>
      </c>
      <c r="G24" s="47"/>
    </row>
    <row r="25" spans="1:7" ht="27" customHeight="1">
      <c r="A25" s="16" t="s">
        <v>54</v>
      </c>
      <c r="B25" s="10" t="s">
        <v>52</v>
      </c>
      <c r="C25" s="44">
        <v>492.80000000000007</v>
      </c>
      <c r="D25" s="45" t="s">
        <v>12</v>
      </c>
      <c r="E25" s="35"/>
      <c r="F25" s="44">
        <f>+C25*E25</f>
        <v>0</v>
      </c>
      <c r="G25" s="47"/>
    </row>
    <row r="26" spans="1:7" ht="27" customHeight="1">
      <c r="A26" s="16" t="s">
        <v>55</v>
      </c>
      <c r="B26" s="10" t="s">
        <v>18</v>
      </c>
      <c r="C26" s="44">
        <v>593.9999999999999</v>
      </c>
      <c r="D26" s="45" t="s">
        <v>12</v>
      </c>
      <c r="E26" s="35"/>
      <c r="F26" s="44">
        <f>+C26*E26</f>
        <v>0</v>
      </c>
      <c r="G26" s="47"/>
    </row>
    <row r="27" spans="1:7" ht="25.5" customHeight="1">
      <c r="A27" s="16" t="s">
        <v>59</v>
      </c>
      <c r="B27" s="7" t="s">
        <v>94</v>
      </c>
      <c r="C27" s="44">
        <v>1470.0400000000004</v>
      </c>
      <c r="D27" s="45" t="s">
        <v>12</v>
      </c>
      <c r="E27" s="35"/>
      <c r="F27" s="48">
        <f>+C27*E27</f>
        <v>0</v>
      </c>
      <c r="G27" s="47"/>
    </row>
    <row r="28" spans="1:7" ht="25.5" customHeight="1">
      <c r="A28" s="26">
        <f>A23+0.1</f>
        <v>2.3000000000000003</v>
      </c>
      <c r="B28" s="27" t="s">
        <v>20</v>
      </c>
      <c r="C28" s="44"/>
      <c r="D28" s="49"/>
      <c r="E28" s="36"/>
      <c r="F28" s="50"/>
      <c r="G28" s="51"/>
    </row>
    <row r="29" spans="1:7" ht="25.5" customHeight="1">
      <c r="A29" s="16" t="s">
        <v>62</v>
      </c>
      <c r="B29" s="25" t="s">
        <v>56</v>
      </c>
      <c r="C29" s="44">
        <v>99</v>
      </c>
      <c r="D29" s="45" t="s">
        <v>12</v>
      </c>
      <c r="E29" s="36"/>
      <c r="F29" s="48">
        <f aca="true" t="shared" si="2" ref="F29:F35">+C29*E29</f>
        <v>0</v>
      </c>
      <c r="G29" s="51"/>
    </row>
    <row r="30" spans="1:7" ht="25.5" customHeight="1">
      <c r="A30" s="16" t="s">
        <v>63</v>
      </c>
      <c r="B30" s="25" t="s">
        <v>57</v>
      </c>
      <c r="C30" s="44">
        <v>35.64</v>
      </c>
      <c r="D30" s="45" t="s">
        <v>12</v>
      </c>
      <c r="E30" s="36"/>
      <c r="F30" s="48">
        <f t="shared" si="2"/>
        <v>0</v>
      </c>
      <c r="G30" s="51"/>
    </row>
    <row r="31" spans="1:7" ht="25.5" customHeight="1">
      <c r="A31" s="16" t="s">
        <v>64</v>
      </c>
      <c r="B31" s="25" t="s">
        <v>58</v>
      </c>
      <c r="C31" s="44">
        <v>25.85</v>
      </c>
      <c r="D31" s="45" t="s">
        <v>12</v>
      </c>
      <c r="E31" s="36"/>
      <c r="F31" s="48">
        <f t="shared" si="2"/>
        <v>0</v>
      </c>
      <c r="G31" s="51"/>
    </row>
    <row r="32" spans="1:7" ht="25.5" customHeight="1">
      <c r="A32" s="16" t="s">
        <v>65</v>
      </c>
      <c r="B32" s="25" t="s">
        <v>60</v>
      </c>
      <c r="C32" s="44">
        <v>44</v>
      </c>
      <c r="D32" s="45" t="s">
        <v>12</v>
      </c>
      <c r="E32" s="36"/>
      <c r="F32" s="48">
        <f t="shared" si="2"/>
        <v>0</v>
      </c>
      <c r="G32" s="51"/>
    </row>
    <row r="33" spans="1:7" ht="25.5" customHeight="1">
      <c r="A33" s="26">
        <f>A28+0.1</f>
        <v>2.4000000000000004</v>
      </c>
      <c r="B33" s="27" t="s">
        <v>61</v>
      </c>
      <c r="C33" s="44">
        <v>1881.88</v>
      </c>
      <c r="D33" s="49" t="s">
        <v>14</v>
      </c>
      <c r="E33" s="36"/>
      <c r="F33" s="48">
        <f t="shared" si="2"/>
        <v>0</v>
      </c>
      <c r="G33" s="51"/>
    </row>
    <row r="34" spans="1:7" ht="41.25" customHeight="1">
      <c r="A34" s="26">
        <f>A33+0.1</f>
        <v>2.5000000000000004</v>
      </c>
      <c r="B34" s="27" t="s">
        <v>66</v>
      </c>
      <c r="C34" s="44">
        <v>11</v>
      </c>
      <c r="D34" s="49" t="s">
        <v>25</v>
      </c>
      <c r="E34" s="36"/>
      <c r="F34" s="48">
        <f t="shared" si="2"/>
        <v>0</v>
      </c>
      <c r="G34" s="51"/>
    </row>
    <row r="35" spans="1:7" ht="26.25" customHeight="1">
      <c r="A35" s="26">
        <f>A34+0.1</f>
        <v>2.6000000000000005</v>
      </c>
      <c r="B35" s="27" t="s">
        <v>78</v>
      </c>
      <c r="C35" s="44">
        <v>880</v>
      </c>
      <c r="D35" s="49" t="s">
        <v>24</v>
      </c>
      <c r="E35" s="36"/>
      <c r="F35" s="48">
        <f t="shared" si="2"/>
        <v>0</v>
      </c>
      <c r="G35" s="51">
        <f>SUM(F22:F35)</f>
        <v>0</v>
      </c>
    </row>
    <row r="36" spans="1:7" ht="20.25" customHeight="1">
      <c r="A36" s="16"/>
      <c r="B36" s="7"/>
      <c r="C36" s="44"/>
      <c r="D36" s="45"/>
      <c r="E36" s="35"/>
      <c r="F36" s="48"/>
      <c r="G36" s="47"/>
    </row>
    <row r="37" spans="1:7" ht="40.5" customHeight="1">
      <c r="A37" s="63">
        <v>3</v>
      </c>
      <c r="B37" s="64" t="s">
        <v>67</v>
      </c>
      <c r="C37" s="23"/>
      <c r="D37" s="23"/>
      <c r="E37" s="28"/>
      <c r="F37" s="23"/>
      <c r="G37" s="43"/>
    </row>
    <row r="38" spans="1:7" ht="26.25" customHeight="1">
      <c r="A38" s="26">
        <f>A37+0.1</f>
        <v>3.1</v>
      </c>
      <c r="B38" s="8" t="s">
        <v>8</v>
      </c>
      <c r="C38" s="24">
        <v>11</v>
      </c>
      <c r="D38" s="24" t="s">
        <v>25</v>
      </c>
      <c r="E38" s="29"/>
      <c r="F38" s="44">
        <f>+C38*E38</f>
        <v>0</v>
      </c>
      <c r="G38" s="43"/>
    </row>
    <row r="39" spans="1:7" ht="26.25" customHeight="1">
      <c r="A39" s="26">
        <f>A38+0.1</f>
        <v>3.2</v>
      </c>
      <c r="B39" s="8" t="s">
        <v>16</v>
      </c>
      <c r="C39" s="23"/>
      <c r="D39" s="23"/>
      <c r="E39" s="28"/>
      <c r="F39" s="23"/>
      <c r="G39" s="43"/>
    </row>
    <row r="40" spans="1:7" ht="36" customHeight="1">
      <c r="A40" s="16" t="s">
        <v>68</v>
      </c>
      <c r="B40" s="10" t="s">
        <v>95</v>
      </c>
      <c r="C40" s="44">
        <v>154</v>
      </c>
      <c r="D40" s="45" t="s">
        <v>12</v>
      </c>
      <c r="E40" s="35"/>
      <c r="F40" s="44">
        <f>+C40*E40</f>
        <v>0</v>
      </c>
      <c r="G40" s="47"/>
    </row>
    <row r="41" spans="1:7" ht="27" customHeight="1">
      <c r="A41" s="16" t="s">
        <v>69</v>
      </c>
      <c r="B41" s="10" t="s">
        <v>52</v>
      </c>
      <c r="C41" s="44">
        <v>61.60000000000001</v>
      </c>
      <c r="D41" s="45" t="s">
        <v>12</v>
      </c>
      <c r="E41" s="35"/>
      <c r="F41" s="44">
        <f>+C41*E41</f>
        <v>0</v>
      </c>
      <c r="G41" s="47"/>
    </row>
    <row r="42" spans="1:7" ht="27" customHeight="1" thickBot="1">
      <c r="A42" s="65" t="s">
        <v>70</v>
      </c>
      <c r="B42" s="115" t="s">
        <v>18</v>
      </c>
      <c r="C42" s="67">
        <v>74.24999999999999</v>
      </c>
      <c r="D42" s="68" t="s">
        <v>12</v>
      </c>
      <c r="E42" s="69"/>
      <c r="F42" s="67">
        <f>+C42*E42</f>
        <v>0</v>
      </c>
      <c r="G42" s="71"/>
    </row>
    <row r="43" spans="1:7" ht="25.5" customHeight="1" thickTop="1">
      <c r="A43" s="21" t="s">
        <v>71</v>
      </c>
      <c r="B43" s="25" t="s">
        <v>19</v>
      </c>
      <c r="C43" s="52">
        <v>183.75500000000005</v>
      </c>
      <c r="D43" s="49" t="s">
        <v>12</v>
      </c>
      <c r="E43" s="36"/>
      <c r="F43" s="50">
        <f>+C43*E43</f>
        <v>0</v>
      </c>
      <c r="G43" s="51"/>
    </row>
    <row r="44" spans="1:7" ht="25.5" customHeight="1">
      <c r="A44" s="26">
        <f>A39+0.1</f>
        <v>3.3000000000000003</v>
      </c>
      <c r="B44" s="27" t="s">
        <v>20</v>
      </c>
      <c r="C44" s="44"/>
      <c r="D44" s="49"/>
      <c r="E44" s="36"/>
      <c r="F44" s="50"/>
      <c r="G44" s="51"/>
    </row>
    <row r="45" spans="1:7" ht="25.5" customHeight="1">
      <c r="A45" s="16" t="s">
        <v>72</v>
      </c>
      <c r="B45" s="25" t="s">
        <v>56</v>
      </c>
      <c r="C45" s="44">
        <v>12.375</v>
      </c>
      <c r="D45" s="45" t="s">
        <v>12</v>
      </c>
      <c r="E45" s="36"/>
      <c r="F45" s="48">
        <f aca="true" t="shared" si="3" ref="F45:F53">+C45*E45</f>
        <v>0</v>
      </c>
      <c r="G45" s="51"/>
    </row>
    <row r="46" spans="1:7" ht="25.5" customHeight="1">
      <c r="A46" s="16" t="s">
        <v>73</v>
      </c>
      <c r="B46" s="25" t="s">
        <v>57</v>
      </c>
      <c r="C46" s="44">
        <v>8.91</v>
      </c>
      <c r="D46" s="45" t="s">
        <v>12</v>
      </c>
      <c r="E46" s="36"/>
      <c r="F46" s="48">
        <f t="shared" si="3"/>
        <v>0</v>
      </c>
      <c r="G46" s="51"/>
    </row>
    <row r="47" spans="1:7" ht="25.5" customHeight="1">
      <c r="A47" s="16" t="s">
        <v>74</v>
      </c>
      <c r="B47" s="25" t="s">
        <v>58</v>
      </c>
      <c r="C47" s="44">
        <v>6.4625</v>
      </c>
      <c r="D47" s="45" t="s">
        <v>12</v>
      </c>
      <c r="E47" s="36"/>
      <c r="F47" s="48">
        <f t="shared" si="3"/>
        <v>0</v>
      </c>
      <c r="G47" s="51"/>
    </row>
    <row r="48" spans="1:7" ht="25.5" customHeight="1">
      <c r="A48" s="16" t="s">
        <v>75</v>
      </c>
      <c r="B48" s="25" t="s">
        <v>21</v>
      </c>
      <c r="C48" s="44">
        <v>8.25</v>
      </c>
      <c r="D48" s="45" t="s">
        <v>12</v>
      </c>
      <c r="E48" s="36"/>
      <c r="F48" s="48">
        <f t="shared" si="3"/>
        <v>0</v>
      </c>
      <c r="G48" s="51"/>
    </row>
    <row r="49" spans="1:7" ht="25.5" customHeight="1">
      <c r="A49" s="16" t="s">
        <v>76</v>
      </c>
      <c r="B49" s="25" t="s">
        <v>22</v>
      </c>
      <c r="C49" s="44">
        <v>17.247999999999998</v>
      </c>
      <c r="D49" s="45" t="s">
        <v>12</v>
      </c>
      <c r="E49" s="36"/>
      <c r="F49" s="48">
        <f t="shared" si="3"/>
        <v>0</v>
      </c>
      <c r="G49" s="51"/>
    </row>
    <row r="50" spans="1:7" ht="48" customHeight="1">
      <c r="A50" s="26">
        <f>A44+0.1</f>
        <v>3.4000000000000004</v>
      </c>
      <c r="B50" s="27" t="s">
        <v>81</v>
      </c>
      <c r="C50" s="44">
        <v>280.5</v>
      </c>
      <c r="D50" s="49" t="s">
        <v>14</v>
      </c>
      <c r="E50" s="36"/>
      <c r="F50" s="48">
        <f t="shared" si="3"/>
        <v>0</v>
      </c>
      <c r="G50" s="51"/>
    </row>
    <row r="51" spans="1:7" ht="25.5" customHeight="1">
      <c r="A51" s="26">
        <f>A50+0.1</f>
        <v>3.5000000000000004</v>
      </c>
      <c r="B51" s="27" t="s">
        <v>77</v>
      </c>
      <c r="C51" s="44">
        <v>11</v>
      </c>
      <c r="D51" s="49" t="s">
        <v>25</v>
      </c>
      <c r="E51" s="36"/>
      <c r="F51" s="48">
        <f t="shared" si="3"/>
        <v>0</v>
      </c>
      <c r="G51" s="51"/>
    </row>
    <row r="52" spans="1:7" ht="40.5" customHeight="1">
      <c r="A52" s="26">
        <f>A51+0.1</f>
        <v>3.6000000000000005</v>
      </c>
      <c r="B52" s="14" t="s">
        <v>50</v>
      </c>
      <c r="C52" s="44">
        <v>11</v>
      </c>
      <c r="D52" s="49" t="s">
        <v>25</v>
      </c>
      <c r="E52" s="36"/>
      <c r="F52" s="48">
        <f t="shared" si="3"/>
        <v>0</v>
      </c>
      <c r="G52" s="51"/>
    </row>
    <row r="53" spans="1:7" ht="27.75" customHeight="1">
      <c r="A53" s="26">
        <f>A52+0.1</f>
        <v>3.7000000000000006</v>
      </c>
      <c r="B53" s="14" t="s">
        <v>23</v>
      </c>
      <c r="C53" s="52">
        <v>68.75</v>
      </c>
      <c r="D53" s="49" t="s">
        <v>14</v>
      </c>
      <c r="E53" s="36"/>
      <c r="F53" s="48">
        <f t="shared" si="3"/>
        <v>0</v>
      </c>
      <c r="G53" s="51">
        <f>SUM(F38:F53)</f>
        <v>0</v>
      </c>
    </row>
    <row r="54" spans="1:7" ht="20.25" customHeight="1">
      <c r="A54" s="26"/>
      <c r="B54" s="14"/>
      <c r="C54" s="52"/>
      <c r="D54" s="49"/>
      <c r="E54" s="36"/>
      <c r="F54" s="50"/>
      <c r="G54" s="51"/>
    </row>
    <row r="55" spans="1:7" ht="46.5" customHeight="1">
      <c r="A55" s="15">
        <v>4</v>
      </c>
      <c r="B55" s="8" t="s">
        <v>79</v>
      </c>
      <c r="C55" s="23"/>
      <c r="D55" s="23"/>
      <c r="E55" s="28"/>
      <c r="F55" s="23"/>
      <c r="G55" s="43"/>
    </row>
    <row r="56" spans="1:7" ht="26.25" customHeight="1">
      <c r="A56" s="26">
        <f>A55+0.1</f>
        <v>4.1</v>
      </c>
      <c r="B56" s="8" t="s">
        <v>8</v>
      </c>
      <c r="C56" s="24">
        <v>11</v>
      </c>
      <c r="D56" s="24" t="s">
        <v>25</v>
      </c>
      <c r="E56" s="29"/>
      <c r="F56" s="48">
        <f>+C56*E56</f>
        <v>0</v>
      </c>
      <c r="G56" s="43"/>
    </row>
    <row r="57" spans="1:7" ht="26.25" customHeight="1">
      <c r="A57" s="26">
        <f>A56+0.1</f>
        <v>4.199999999999999</v>
      </c>
      <c r="B57" s="8" t="s">
        <v>16</v>
      </c>
      <c r="C57" s="23"/>
      <c r="D57" s="23"/>
      <c r="E57" s="28"/>
      <c r="F57" s="23"/>
      <c r="G57" s="43"/>
    </row>
    <row r="58" spans="1:7" ht="27" customHeight="1">
      <c r="A58" s="16" t="s">
        <v>68</v>
      </c>
      <c r="B58" s="10" t="s">
        <v>96</v>
      </c>
      <c r="C58" s="44">
        <v>9.24</v>
      </c>
      <c r="D58" s="45" t="s">
        <v>12</v>
      </c>
      <c r="E58" s="35"/>
      <c r="F58" s="44">
        <f>+C58*E58</f>
        <v>0</v>
      </c>
      <c r="G58" s="47"/>
    </row>
    <row r="59" spans="1:7" ht="27" customHeight="1">
      <c r="A59" s="16" t="s">
        <v>69</v>
      </c>
      <c r="B59" s="10" t="s">
        <v>52</v>
      </c>
      <c r="C59" s="44">
        <v>3.696</v>
      </c>
      <c r="D59" s="45" t="s">
        <v>12</v>
      </c>
      <c r="E59" s="35"/>
      <c r="F59" s="44">
        <f>+C59*E59</f>
        <v>0</v>
      </c>
      <c r="G59" s="47"/>
    </row>
    <row r="60" spans="1:7" ht="27" customHeight="1">
      <c r="A60" s="16" t="s">
        <v>70</v>
      </c>
      <c r="B60" s="10" t="s">
        <v>18</v>
      </c>
      <c r="C60" s="44">
        <v>4.455</v>
      </c>
      <c r="D60" s="45" t="s">
        <v>12</v>
      </c>
      <c r="E60" s="35"/>
      <c r="F60" s="44">
        <f>+C60*E60</f>
        <v>0</v>
      </c>
      <c r="G60" s="47"/>
    </row>
    <row r="61" spans="1:7" ht="25.5" customHeight="1">
      <c r="A61" s="16" t="s">
        <v>71</v>
      </c>
      <c r="B61" s="7" t="s">
        <v>19</v>
      </c>
      <c r="C61" s="44">
        <v>11.025300000000001</v>
      </c>
      <c r="D61" s="45" t="s">
        <v>12</v>
      </c>
      <c r="E61" s="35"/>
      <c r="F61" s="48">
        <f>+C61*E61</f>
        <v>0</v>
      </c>
      <c r="G61" s="47"/>
    </row>
    <row r="62" spans="1:7" ht="25.5" customHeight="1">
      <c r="A62" s="72">
        <f>A57+0.1</f>
        <v>4.299999999999999</v>
      </c>
      <c r="B62" s="27" t="s">
        <v>20</v>
      </c>
      <c r="C62" s="52"/>
      <c r="D62" s="49"/>
      <c r="E62" s="36"/>
      <c r="F62" s="50"/>
      <c r="G62" s="51"/>
    </row>
    <row r="63" spans="1:7" ht="25.5" customHeight="1">
      <c r="A63" s="16" t="s">
        <v>72</v>
      </c>
      <c r="B63" s="25" t="s">
        <v>80</v>
      </c>
      <c r="C63" s="44">
        <v>1.485</v>
      </c>
      <c r="D63" s="45" t="s">
        <v>12</v>
      </c>
      <c r="E63" s="36"/>
      <c r="F63" s="48">
        <f aca="true" t="shared" si="4" ref="F63:F70">+C63*E63</f>
        <v>0</v>
      </c>
      <c r="G63" s="51"/>
    </row>
    <row r="64" spans="1:7" ht="25.5" customHeight="1">
      <c r="A64" s="16" t="s">
        <v>73</v>
      </c>
      <c r="B64" s="25" t="s">
        <v>82</v>
      </c>
      <c r="C64" s="44">
        <v>2.0625</v>
      </c>
      <c r="D64" s="45" t="s">
        <v>12</v>
      </c>
      <c r="E64" s="36"/>
      <c r="F64" s="48">
        <f t="shared" si="4"/>
        <v>0</v>
      </c>
      <c r="G64" s="51">
        <f>SUM(F56:F64)</f>
        <v>0</v>
      </c>
    </row>
    <row r="65" spans="1:7" ht="19.5" customHeight="1">
      <c r="A65" s="16"/>
      <c r="B65" s="10"/>
      <c r="C65" s="44"/>
      <c r="D65" s="45"/>
      <c r="E65" s="35"/>
      <c r="F65" s="48"/>
      <c r="G65" s="47"/>
    </row>
    <row r="66" spans="1:7" ht="19.5" customHeight="1">
      <c r="A66" s="15">
        <v>5</v>
      </c>
      <c r="B66" s="8" t="s">
        <v>101</v>
      </c>
      <c r="C66" s="44"/>
      <c r="D66" s="45"/>
      <c r="E66" s="35"/>
      <c r="F66" s="48"/>
      <c r="G66" s="47"/>
    </row>
    <row r="67" spans="1:7" ht="60.75" customHeight="1">
      <c r="A67" s="16">
        <f>A66+0.1</f>
        <v>5.1</v>
      </c>
      <c r="B67" s="10" t="s">
        <v>83</v>
      </c>
      <c r="C67" s="44">
        <v>11</v>
      </c>
      <c r="D67" s="45" t="s">
        <v>25</v>
      </c>
      <c r="E67" s="35"/>
      <c r="F67" s="48">
        <f t="shared" si="4"/>
        <v>0</v>
      </c>
      <c r="G67" s="47"/>
    </row>
    <row r="68" spans="1:7" ht="35.25" customHeight="1">
      <c r="A68" s="16">
        <f>A67+0.1</f>
        <v>5.199999999999999</v>
      </c>
      <c r="B68" s="10" t="s">
        <v>84</v>
      </c>
      <c r="C68" s="44">
        <v>11</v>
      </c>
      <c r="D68" s="45" t="s">
        <v>25</v>
      </c>
      <c r="E68" s="35"/>
      <c r="F68" s="48">
        <f t="shared" si="4"/>
        <v>0</v>
      </c>
      <c r="G68" s="47"/>
    </row>
    <row r="69" spans="1:7" ht="29.25" customHeight="1">
      <c r="A69" s="16">
        <f>A68+0.1</f>
        <v>5.299999999999999</v>
      </c>
      <c r="B69" s="10" t="s">
        <v>103</v>
      </c>
      <c r="C69" s="44">
        <v>11</v>
      </c>
      <c r="D69" s="45" t="s">
        <v>25</v>
      </c>
      <c r="E69" s="35"/>
      <c r="F69" s="48">
        <f t="shared" si="4"/>
        <v>0</v>
      </c>
      <c r="G69" s="47"/>
    </row>
    <row r="70" spans="1:7" ht="37.5" customHeight="1">
      <c r="A70" s="16">
        <f>A69+0.1</f>
        <v>5.399999999999999</v>
      </c>
      <c r="B70" s="10" t="s">
        <v>104</v>
      </c>
      <c r="C70" s="44">
        <v>0.8910000000000002</v>
      </c>
      <c r="D70" s="45" t="s">
        <v>12</v>
      </c>
      <c r="E70" s="35"/>
      <c r="F70" s="48">
        <f t="shared" si="4"/>
        <v>0</v>
      </c>
      <c r="G70" s="47"/>
    </row>
    <row r="71" spans="1:7" ht="19.5" customHeight="1">
      <c r="A71" s="16">
        <f>A70+0.1</f>
        <v>5.499999999999998</v>
      </c>
      <c r="B71" s="10" t="s">
        <v>17</v>
      </c>
      <c r="C71" s="44">
        <v>11</v>
      </c>
      <c r="D71" s="45" t="s">
        <v>25</v>
      </c>
      <c r="E71" s="35"/>
      <c r="F71" s="44">
        <f>+C71*E71</f>
        <v>0</v>
      </c>
      <c r="G71" s="47">
        <f>SUM(F67:F71)</f>
        <v>0</v>
      </c>
    </row>
    <row r="72" spans="1:7" ht="19.5" customHeight="1" thickBot="1">
      <c r="A72" s="65"/>
      <c r="B72" s="115"/>
      <c r="C72" s="67"/>
      <c r="D72" s="68"/>
      <c r="E72" s="69"/>
      <c r="F72" s="67"/>
      <c r="G72" s="71"/>
    </row>
    <row r="73" spans="1:7" ht="37.5" customHeight="1" thickTop="1">
      <c r="A73" s="63">
        <v>6</v>
      </c>
      <c r="B73" s="64" t="s">
        <v>174</v>
      </c>
      <c r="C73" s="52"/>
      <c r="D73" s="49"/>
      <c r="E73" s="36"/>
      <c r="F73" s="52"/>
      <c r="G73" s="51"/>
    </row>
    <row r="74" spans="1:7" ht="19.5" customHeight="1">
      <c r="A74" s="16">
        <f aca="true" t="shared" si="5" ref="A74:A82">A73+0.1</f>
        <v>6.1</v>
      </c>
      <c r="B74" s="10" t="s">
        <v>107</v>
      </c>
      <c r="C74" s="44">
        <v>15</v>
      </c>
      <c r="D74" s="45" t="s">
        <v>163</v>
      </c>
      <c r="E74" s="35"/>
      <c r="F74" s="44">
        <f aca="true" t="shared" si="6" ref="F74:F112">+C74*E74</f>
        <v>0</v>
      </c>
      <c r="G74" s="47"/>
    </row>
    <row r="75" spans="1:7" ht="19.5" customHeight="1">
      <c r="A75" s="16">
        <f t="shared" si="5"/>
        <v>6.199999999999999</v>
      </c>
      <c r="B75" s="10" t="s">
        <v>108</v>
      </c>
      <c r="C75" s="44">
        <v>15</v>
      </c>
      <c r="D75" s="45" t="s">
        <v>163</v>
      </c>
      <c r="E75" s="35"/>
      <c r="F75" s="44">
        <f t="shared" si="6"/>
        <v>0</v>
      </c>
      <c r="G75" s="47"/>
    </row>
    <row r="76" spans="1:7" ht="19.5" customHeight="1">
      <c r="A76" s="16">
        <f t="shared" si="5"/>
        <v>6.299999999999999</v>
      </c>
      <c r="B76" s="10" t="s">
        <v>109</v>
      </c>
      <c r="C76" s="44">
        <v>15</v>
      </c>
      <c r="D76" s="45" t="s">
        <v>163</v>
      </c>
      <c r="E76" s="35"/>
      <c r="F76" s="44">
        <f t="shared" si="6"/>
        <v>0</v>
      </c>
      <c r="G76" s="47"/>
    </row>
    <row r="77" spans="1:7" ht="19.5" customHeight="1">
      <c r="A77" s="16">
        <f t="shared" si="5"/>
        <v>6.399999999999999</v>
      </c>
      <c r="B77" s="10" t="s">
        <v>110</v>
      </c>
      <c r="C77" s="44">
        <v>1870</v>
      </c>
      <c r="D77" s="45" t="s">
        <v>186</v>
      </c>
      <c r="E77" s="35"/>
      <c r="F77" s="44">
        <f t="shared" si="6"/>
        <v>0</v>
      </c>
      <c r="G77" s="47"/>
    </row>
    <row r="78" spans="1:7" ht="43.5" customHeight="1">
      <c r="A78" s="16">
        <f t="shared" si="5"/>
        <v>6.499999999999998</v>
      </c>
      <c r="B78" s="10" t="s">
        <v>175</v>
      </c>
      <c r="C78" s="44">
        <v>15</v>
      </c>
      <c r="D78" s="45" t="s">
        <v>163</v>
      </c>
      <c r="E78" s="35"/>
      <c r="F78" s="44">
        <f t="shared" si="6"/>
        <v>0</v>
      </c>
      <c r="G78" s="47"/>
    </row>
    <row r="79" spans="1:7" ht="43.5" customHeight="1">
      <c r="A79" s="16">
        <f t="shared" si="5"/>
        <v>6.599999999999998</v>
      </c>
      <c r="B79" s="10" t="s">
        <v>112</v>
      </c>
      <c r="C79" s="44">
        <v>15</v>
      </c>
      <c r="D79" s="45" t="s">
        <v>163</v>
      </c>
      <c r="E79" s="35"/>
      <c r="F79" s="44">
        <f t="shared" si="6"/>
        <v>0</v>
      </c>
      <c r="G79" s="47"/>
    </row>
    <row r="80" spans="1:7" ht="19.5" customHeight="1">
      <c r="A80" s="16">
        <f t="shared" si="5"/>
        <v>6.6999999999999975</v>
      </c>
      <c r="B80" s="10" t="s">
        <v>176</v>
      </c>
      <c r="C80" s="44">
        <v>1082.3999999999999</v>
      </c>
      <c r="D80" s="45" t="s">
        <v>186</v>
      </c>
      <c r="E80" s="35"/>
      <c r="F80" s="44">
        <f t="shared" si="6"/>
        <v>0</v>
      </c>
      <c r="G80" s="47"/>
    </row>
    <row r="81" spans="1:7" ht="19.5" customHeight="1">
      <c r="A81" s="16">
        <f t="shared" si="5"/>
        <v>6.799999999999997</v>
      </c>
      <c r="B81" s="10" t="s">
        <v>177</v>
      </c>
      <c r="C81" s="44">
        <v>66</v>
      </c>
      <c r="D81" s="45" t="s">
        <v>163</v>
      </c>
      <c r="E81" s="35"/>
      <c r="F81" s="44">
        <f t="shared" si="6"/>
        <v>0</v>
      </c>
      <c r="G81" s="47"/>
    </row>
    <row r="82" spans="1:7" ht="48.75" customHeight="1">
      <c r="A82" s="16">
        <f t="shared" si="5"/>
        <v>6.899999999999997</v>
      </c>
      <c r="B82" s="10" t="s">
        <v>178</v>
      </c>
      <c r="C82" s="44">
        <v>7</v>
      </c>
      <c r="D82" s="45" t="s">
        <v>164</v>
      </c>
      <c r="E82" s="35"/>
      <c r="F82" s="44">
        <f t="shared" si="6"/>
        <v>0</v>
      </c>
      <c r="G82" s="47"/>
    </row>
    <row r="83" spans="1:7" ht="57" customHeight="1">
      <c r="A83" s="114">
        <f>A82-0.8</f>
        <v>6.099999999999997</v>
      </c>
      <c r="B83" s="10" t="s">
        <v>179</v>
      </c>
      <c r="C83" s="44">
        <v>11</v>
      </c>
      <c r="D83" s="45" t="s">
        <v>9</v>
      </c>
      <c r="E83" s="35"/>
      <c r="F83" s="44">
        <f t="shared" si="6"/>
        <v>0</v>
      </c>
      <c r="G83" s="47"/>
    </row>
    <row r="84" spans="1:7" ht="48" customHeight="1">
      <c r="A84" s="114">
        <f>A83+0.01</f>
        <v>6.109999999999997</v>
      </c>
      <c r="B84" s="10" t="s">
        <v>180</v>
      </c>
      <c r="C84" s="44">
        <v>11</v>
      </c>
      <c r="D84" s="45" t="s">
        <v>9</v>
      </c>
      <c r="E84" s="35"/>
      <c r="F84" s="44">
        <f t="shared" si="6"/>
        <v>0</v>
      </c>
      <c r="G84" s="47"/>
    </row>
    <row r="85" spans="1:7" ht="57" customHeight="1">
      <c r="A85" s="114">
        <f aca="true" t="shared" si="7" ref="A85:A112">A84+0.01</f>
        <v>6.1199999999999966</v>
      </c>
      <c r="B85" s="10" t="s">
        <v>181</v>
      </c>
      <c r="C85" s="44">
        <v>3</v>
      </c>
      <c r="D85" s="45" t="s">
        <v>164</v>
      </c>
      <c r="E85" s="35"/>
      <c r="F85" s="44">
        <f t="shared" si="6"/>
        <v>0</v>
      </c>
      <c r="G85" s="47"/>
    </row>
    <row r="86" spans="1:7" ht="19.5" customHeight="1">
      <c r="A86" s="114">
        <f t="shared" si="7"/>
        <v>6.129999999999996</v>
      </c>
      <c r="B86" s="10" t="s">
        <v>118</v>
      </c>
      <c r="C86" s="44">
        <v>360.8</v>
      </c>
      <c r="D86" s="45" t="s">
        <v>187</v>
      </c>
      <c r="E86" s="35"/>
      <c r="F86" s="44">
        <f t="shared" si="6"/>
        <v>0</v>
      </c>
      <c r="G86" s="47"/>
    </row>
    <row r="87" spans="1:7" ht="19.5" customHeight="1">
      <c r="A87" s="114">
        <f t="shared" si="7"/>
        <v>6.139999999999996</v>
      </c>
      <c r="B87" s="10" t="s">
        <v>119</v>
      </c>
      <c r="C87" s="44">
        <v>24</v>
      </c>
      <c r="D87" s="45" t="s">
        <v>9</v>
      </c>
      <c r="E87" s="35"/>
      <c r="F87" s="44">
        <f t="shared" si="6"/>
        <v>0</v>
      </c>
      <c r="G87" s="47"/>
    </row>
    <row r="88" spans="1:7" ht="19.5" customHeight="1">
      <c r="A88" s="114">
        <f t="shared" si="7"/>
        <v>6.149999999999996</v>
      </c>
      <c r="B88" s="10" t="s">
        <v>120</v>
      </c>
      <c r="C88" s="44">
        <v>1100</v>
      </c>
      <c r="D88" s="45" t="s">
        <v>186</v>
      </c>
      <c r="E88" s="35"/>
      <c r="F88" s="44">
        <f t="shared" si="6"/>
        <v>0</v>
      </c>
      <c r="G88" s="47"/>
    </row>
    <row r="89" spans="1:7" ht="19.5" customHeight="1">
      <c r="A89" s="114">
        <f t="shared" si="7"/>
        <v>6.159999999999996</v>
      </c>
      <c r="B89" s="10" t="s">
        <v>121</v>
      </c>
      <c r="C89" s="44">
        <v>25</v>
      </c>
      <c r="D89" s="45" t="s">
        <v>163</v>
      </c>
      <c r="E89" s="35"/>
      <c r="F89" s="44">
        <f t="shared" si="6"/>
        <v>0</v>
      </c>
      <c r="G89" s="47"/>
    </row>
    <row r="90" spans="1:7" ht="19.5" customHeight="1">
      <c r="A90" s="114">
        <f t="shared" si="7"/>
        <v>6.1699999999999955</v>
      </c>
      <c r="B90" s="10" t="s">
        <v>122</v>
      </c>
      <c r="C90" s="44">
        <v>100</v>
      </c>
      <c r="D90" s="45" t="s">
        <v>163</v>
      </c>
      <c r="E90" s="35"/>
      <c r="F90" s="44">
        <f t="shared" si="6"/>
        <v>0</v>
      </c>
      <c r="G90" s="47"/>
    </row>
    <row r="91" spans="1:7" ht="19.5" customHeight="1">
      <c r="A91" s="114">
        <f t="shared" si="7"/>
        <v>6.179999999999995</v>
      </c>
      <c r="B91" s="10" t="s">
        <v>123</v>
      </c>
      <c r="C91" s="44">
        <v>25</v>
      </c>
      <c r="D91" s="45" t="s">
        <v>163</v>
      </c>
      <c r="E91" s="35"/>
      <c r="F91" s="44">
        <f t="shared" si="6"/>
        <v>0</v>
      </c>
      <c r="G91" s="47"/>
    </row>
    <row r="92" spans="1:7" ht="19.5" customHeight="1">
      <c r="A92" s="114">
        <f t="shared" si="7"/>
        <v>6.189999999999995</v>
      </c>
      <c r="B92" s="10" t="s">
        <v>124</v>
      </c>
      <c r="C92" s="44">
        <v>33</v>
      </c>
      <c r="D92" s="45" t="s">
        <v>163</v>
      </c>
      <c r="E92" s="35"/>
      <c r="F92" s="44">
        <f t="shared" si="6"/>
        <v>0</v>
      </c>
      <c r="G92" s="47"/>
    </row>
    <row r="93" spans="1:7" ht="19.5" customHeight="1">
      <c r="A93" s="114">
        <f t="shared" si="7"/>
        <v>6.199999999999995</v>
      </c>
      <c r="B93" s="10" t="s">
        <v>125</v>
      </c>
      <c r="C93" s="44">
        <v>220</v>
      </c>
      <c r="D93" s="45" t="s">
        <v>186</v>
      </c>
      <c r="E93" s="35"/>
      <c r="F93" s="44">
        <f t="shared" si="6"/>
        <v>0</v>
      </c>
      <c r="G93" s="47"/>
    </row>
    <row r="94" spans="1:7" ht="19.5" customHeight="1">
      <c r="A94" s="114">
        <f t="shared" si="7"/>
        <v>6.209999999999995</v>
      </c>
      <c r="B94" s="10" t="s">
        <v>126</v>
      </c>
      <c r="C94" s="44">
        <v>11</v>
      </c>
      <c r="D94" s="45" t="s">
        <v>163</v>
      </c>
      <c r="E94" s="35"/>
      <c r="F94" s="44">
        <f t="shared" si="6"/>
        <v>0</v>
      </c>
      <c r="G94" s="47"/>
    </row>
    <row r="95" spans="1:7" ht="19.5" customHeight="1">
      <c r="A95" s="114">
        <f t="shared" si="7"/>
        <v>6.219999999999994</v>
      </c>
      <c r="B95" s="10" t="s">
        <v>127</v>
      </c>
      <c r="C95" s="44">
        <v>11</v>
      </c>
      <c r="D95" s="45" t="s">
        <v>9</v>
      </c>
      <c r="E95" s="35"/>
      <c r="F95" s="44">
        <f t="shared" si="6"/>
        <v>0</v>
      </c>
      <c r="G95" s="47"/>
    </row>
    <row r="96" spans="1:7" ht="19.5" customHeight="1">
      <c r="A96" s="114">
        <f t="shared" si="7"/>
        <v>6.229999999999994</v>
      </c>
      <c r="B96" s="10" t="s">
        <v>182</v>
      </c>
      <c r="C96" s="44">
        <v>50</v>
      </c>
      <c r="D96" s="45" t="s">
        <v>164</v>
      </c>
      <c r="E96" s="35"/>
      <c r="F96" s="44">
        <f t="shared" si="6"/>
        <v>0</v>
      </c>
      <c r="G96" s="47"/>
    </row>
    <row r="97" spans="1:7" ht="19.5" customHeight="1">
      <c r="A97" s="114">
        <f t="shared" si="7"/>
        <v>6.239999999999994</v>
      </c>
      <c r="B97" s="10" t="s">
        <v>128</v>
      </c>
      <c r="C97" s="44">
        <v>11</v>
      </c>
      <c r="D97" s="45" t="s">
        <v>9</v>
      </c>
      <c r="E97" s="35"/>
      <c r="F97" s="44">
        <f t="shared" si="6"/>
        <v>0</v>
      </c>
      <c r="G97" s="47"/>
    </row>
    <row r="98" spans="1:7" ht="19.5" customHeight="1">
      <c r="A98" s="114">
        <f t="shared" si="7"/>
        <v>6.249999999999994</v>
      </c>
      <c r="B98" s="10" t="s">
        <v>129</v>
      </c>
      <c r="C98" s="44">
        <v>33</v>
      </c>
      <c r="D98" s="45" t="s">
        <v>163</v>
      </c>
      <c r="E98" s="35"/>
      <c r="F98" s="44">
        <f t="shared" si="6"/>
        <v>0</v>
      </c>
      <c r="G98" s="47"/>
    </row>
    <row r="99" spans="1:7" ht="42.75" customHeight="1">
      <c r="A99" s="114">
        <f t="shared" si="7"/>
        <v>6.259999999999994</v>
      </c>
      <c r="B99" s="10" t="s">
        <v>130</v>
      </c>
      <c r="C99" s="44">
        <v>22</v>
      </c>
      <c r="D99" s="45" t="s">
        <v>163</v>
      </c>
      <c r="E99" s="35"/>
      <c r="F99" s="44">
        <f t="shared" si="6"/>
        <v>0</v>
      </c>
      <c r="G99" s="47"/>
    </row>
    <row r="100" spans="1:7" ht="19.5" customHeight="1">
      <c r="A100" s="114">
        <f t="shared" si="7"/>
        <v>6.269999999999993</v>
      </c>
      <c r="B100" s="10" t="s">
        <v>131</v>
      </c>
      <c r="C100" s="44">
        <v>11</v>
      </c>
      <c r="D100" s="45" t="s">
        <v>163</v>
      </c>
      <c r="E100" s="35"/>
      <c r="F100" s="44">
        <f t="shared" si="6"/>
        <v>0</v>
      </c>
      <c r="G100" s="47"/>
    </row>
    <row r="101" spans="1:7" ht="19.5" customHeight="1">
      <c r="A101" s="114">
        <f t="shared" si="7"/>
        <v>6.279999999999993</v>
      </c>
      <c r="B101" s="10" t="s">
        <v>132</v>
      </c>
      <c r="C101" s="44">
        <v>11</v>
      </c>
      <c r="D101" s="45" t="s">
        <v>9</v>
      </c>
      <c r="E101" s="35"/>
      <c r="F101" s="44">
        <f t="shared" si="6"/>
        <v>0</v>
      </c>
      <c r="G101" s="47"/>
    </row>
    <row r="102" spans="1:7" ht="19.5" customHeight="1">
      <c r="A102" s="114">
        <f t="shared" si="7"/>
        <v>6.289999999999993</v>
      </c>
      <c r="B102" s="10" t="s">
        <v>133</v>
      </c>
      <c r="C102" s="44">
        <v>11</v>
      </c>
      <c r="D102" s="45" t="s">
        <v>9</v>
      </c>
      <c r="E102" s="35"/>
      <c r="F102" s="44">
        <f t="shared" si="6"/>
        <v>0</v>
      </c>
      <c r="G102" s="47"/>
    </row>
    <row r="103" spans="1:7" ht="38.25" customHeight="1">
      <c r="A103" s="114">
        <f t="shared" si="7"/>
        <v>6.299999999999993</v>
      </c>
      <c r="B103" s="10" t="s">
        <v>134</v>
      </c>
      <c r="C103" s="44">
        <v>660</v>
      </c>
      <c r="D103" s="45" t="s">
        <v>186</v>
      </c>
      <c r="E103" s="35"/>
      <c r="F103" s="44">
        <f t="shared" si="6"/>
        <v>0</v>
      </c>
      <c r="G103" s="47"/>
    </row>
    <row r="104" spans="1:7" ht="60" customHeight="1" thickBot="1">
      <c r="A104" s="117">
        <f t="shared" si="7"/>
        <v>6.3099999999999925</v>
      </c>
      <c r="B104" s="115" t="s">
        <v>183</v>
      </c>
      <c r="C104" s="67">
        <v>11</v>
      </c>
      <c r="D104" s="68" t="s">
        <v>9</v>
      </c>
      <c r="E104" s="69"/>
      <c r="F104" s="67">
        <f t="shared" si="6"/>
        <v>0</v>
      </c>
      <c r="G104" s="71"/>
    </row>
    <row r="105" spans="1:7" ht="19.5" customHeight="1" thickTop="1">
      <c r="A105" s="116">
        <f t="shared" si="7"/>
        <v>6.319999999999992</v>
      </c>
      <c r="B105" s="113" t="s">
        <v>135</v>
      </c>
      <c r="C105" s="52">
        <v>6</v>
      </c>
      <c r="D105" s="49" t="s">
        <v>164</v>
      </c>
      <c r="E105" s="36"/>
      <c r="F105" s="52">
        <f t="shared" si="6"/>
        <v>0</v>
      </c>
      <c r="G105" s="51"/>
    </row>
    <row r="106" spans="1:7" ht="19.5" customHeight="1">
      <c r="A106" s="114">
        <f t="shared" si="7"/>
        <v>6.329999999999992</v>
      </c>
      <c r="B106" s="10" t="s">
        <v>184</v>
      </c>
      <c r="C106" s="44">
        <v>5</v>
      </c>
      <c r="D106" s="45" t="s">
        <v>164</v>
      </c>
      <c r="E106" s="35"/>
      <c r="F106" s="44">
        <f t="shared" si="6"/>
        <v>0</v>
      </c>
      <c r="G106" s="47"/>
    </row>
    <row r="107" spans="1:7" ht="19.5" customHeight="1">
      <c r="A107" s="114">
        <f t="shared" si="7"/>
        <v>6.339999999999992</v>
      </c>
      <c r="B107" s="10" t="s">
        <v>137</v>
      </c>
      <c r="C107" s="44">
        <v>10</v>
      </c>
      <c r="D107" s="45" t="s">
        <v>164</v>
      </c>
      <c r="E107" s="35"/>
      <c r="F107" s="44">
        <f t="shared" si="6"/>
        <v>0</v>
      </c>
      <c r="G107" s="47"/>
    </row>
    <row r="108" spans="1:7" ht="19.5" customHeight="1">
      <c r="A108" s="114">
        <f t="shared" si="7"/>
        <v>6.349999999999992</v>
      </c>
      <c r="B108" s="10" t="s">
        <v>138</v>
      </c>
      <c r="C108" s="44">
        <v>10</v>
      </c>
      <c r="D108" s="45" t="s">
        <v>164</v>
      </c>
      <c r="E108" s="35"/>
      <c r="F108" s="44">
        <f t="shared" si="6"/>
        <v>0</v>
      </c>
      <c r="G108" s="47"/>
    </row>
    <row r="109" spans="1:7" ht="19.5" customHeight="1">
      <c r="A109" s="114">
        <f t="shared" si="7"/>
        <v>6.359999999999991</v>
      </c>
      <c r="B109" s="10" t="s">
        <v>185</v>
      </c>
      <c r="C109" s="44">
        <v>10</v>
      </c>
      <c r="D109" s="45" t="s">
        <v>164</v>
      </c>
      <c r="E109" s="35"/>
      <c r="F109" s="44">
        <f t="shared" si="6"/>
        <v>0</v>
      </c>
      <c r="G109" s="47"/>
    </row>
    <row r="110" spans="1:7" ht="19.5" customHeight="1">
      <c r="A110" s="114">
        <f t="shared" si="7"/>
        <v>6.369999999999991</v>
      </c>
      <c r="B110" s="10" t="s">
        <v>139</v>
      </c>
      <c r="C110" s="44">
        <v>11</v>
      </c>
      <c r="D110" s="45" t="s">
        <v>164</v>
      </c>
      <c r="E110" s="35"/>
      <c r="F110" s="44">
        <f t="shared" si="6"/>
        <v>0</v>
      </c>
      <c r="G110" s="47"/>
    </row>
    <row r="111" spans="1:7" ht="19.5" customHeight="1">
      <c r="A111" s="114">
        <f t="shared" si="7"/>
        <v>6.379999999999991</v>
      </c>
      <c r="B111" s="10" t="s">
        <v>140</v>
      </c>
      <c r="C111" s="44">
        <v>6</v>
      </c>
      <c r="D111" s="45" t="s">
        <v>164</v>
      </c>
      <c r="E111" s="35"/>
      <c r="F111" s="44">
        <f t="shared" si="6"/>
        <v>0</v>
      </c>
      <c r="G111" s="47"/>
    </row>
    <row r="112" spans="1:7" ht="19.5" customHeight="1">
      <c r="A112" s="114">
        <f t="shared" si="7"/>
        <v>6.389999999999991</v>
      </c>
      <c r="B112" s="10" t="s">
        <v>141</v>
      </c>
      <c r="C112" s="44">
        <v>1</v>
      </c>
      <c r="D112" s="45" t="s">
        <v>173</v>
      </c>
      <c r="E112" s="35"/>
      <c r="F112" s="44">
        <f t="shared" si="6"/>
        <v>0</v>
      </c>
      <c r="G112" s="47">
        <f>SUM(F74:F112)</f>
        <v>0</v>
      </c>
    </row>
    <row r="113" spans="1:7" ht="19.5" customHeight="1">
      <c r="A113" s="16"/>
      <c r="B113" s="10"/>
      <c r="C113" s="44"/>
      <c r="D113" s="45"/>
      <c r="E113" s="35"/>
      <c r="F113" s="44"/>
      <c r="G113" s="47"/>
    </row>
    <row r="114" spans="1:7" ht="19.5" customHeight="1">
      <c r="A114" s="15">
        <v>7</v>
      </c>
      <c r="B114" s="8" t="s">
        <v>143</v>
      </c>
      <c r="C114" s="44"/>
      <c r="D114" s="45"/>
      <c r="E114" s="35"/>
      <c r="F114" s="44"/>
      <c r="G114" s="47"/>
    </row>
    <row r="115" spans="1:7" ht="42.75" customHeight="1">
      <c r="A115" s="16">
        <f aca="true" t="shared" si="8" ref="A115:A123">A114+0.1</f>
        <v>7.1</v>
      </c>
      <c r="B115" s="10" t="s">
        <v>188</v>
      </c>
      <c r="C115" s="44">
        <v>11</v>
      </c>
      <c r="D115" s="45" t="s">
        <v>162</v>
      </c>
      <c r="E115" s="35"/>
      <c r="F115" s="44">
        <f aca="true" t="shared" si="9" ref="F115:F135">+C115*E115</f>
        <v>0</v>
      </c>
      <c r="G115" s="47"/>
    </row>
    <row r="116" spans="1:7" ht="19.5" customHeight="1">
      <c r="A116" s="16">
        <f t="shared" si="8"/>
        <v>7.199999999999999</v>
      </c>
      <c r="B116" s="10" t="s">
        <v>146</v>
      </c>
      <c r="C116" s="44">
        <v>11</v>
      </c>
      <c r="D116" s="45" t="s">
        <v>9</v>
      </c>
      <c r="E116" s="35"/>
      <c r="F116" s="44">
        <f t="shared" si="9"/>
        <v>0</v>
      </c>
      <c r="G116" s="47"/>
    </row>
    <row r="117" spans="1:7" ht="42.75" customHeight="1">
      <c r="A117" s="16">
        <f t="shared" si="8"/>
        <v>7.299999999999999</v>
      </c>
      <c r="B117" s="10" t="s">
        <v>189</v>
      </c>
      <c r="C117" s="44">
        <v>11</v>
      </c>
      <c r="D117" s="45" t="s">
        <v>9</v>
      </c>
      <c r="E117" s="35"/>
      <c r="F117" s="44">
        <f t="shared" si="9"/>
        <v>0</v>
      </c>
      <c r="G117" s="47"/>
    </row>
    <row r="118" spans="1:7" ht="19.5" customHeight="1">
      <c r="A118" s="16">
        <f t="shared" si="8"/>
        <v>7.399999999999999</v>
      </c>
      <c r="B118" s="10" t="s">
        <v>190</v>
      </c>
      <c r="C118" s="44">
        <v>11</v>
      </c>
      <c r="D118" s="45" t="s">
        <v>9</v>
      </c>
      <c r="E118" s="35"/>
      <c r="F118" s="44">
        <f t="shared" si="9"/>
        <v>0</v>
      </c>
      <c r="G118" s="47"/>
    </row>
    <row r="119" spans="1:7" ht="36.75" customHeight="1">
      <c r="A119" s="16">
        <f t="shared" si="8"/>
        <v>7.499999999999998</v>
      </c>
      <c r="B119" s="10" t="s">
        <v>191</v>
      </c>
      <c r="C119" s="44">
        <v>11</v>
      </c>
      <c r="D119" s="45" t="s">
        <v>164</v>
      </c>
      <c r="E119" s="35"/>
      <c r="F119" s="44">
        <f t="shared" si="9"/>
        <v>0</v>
      </c>
      <c r="G119" s="47"/>
    </row>
    <row r="120" spans="1:7" ht="19.5" customHeight="1">
      <c r="A120" s="16">
        <f t="shared" si="8"/>
        <v>7.599999999999998</v>
      </c>
      <c r="B120" s="10" t="s">
        <v>192</v>
      </c>
      <c r="C120" s="44">
        <v>15</v>
      </c>
      <c r="D120" s="45" t="s">
        <v>164</v>
      </c>
      <c r="E120" s="35"/>
      <c r="F120" s="44">
        <f t="shared" si="9"/>
        <v>0</v>
      </c>
      <c r="G120" s="47"/>
    </row>
    <row r="121" spans="1:7" ht="19.5" customHeight="1">
      <c r="A121" s="16">
        <f t="shared" si="8"/>
        <v>7.6999999999999975</v>
      </c>
      <c r="B121" s="10" t="s">
        <v>193</v>
      </c>
      <c r="C121" s="44">
        <v>12</v>
      </c>
      <c r="D121" s="45" t="s">
        <v>9</v>
      </c>
      <c r="E121" s="35"/>
      <c r="F121" s="44">
        <f t="shared" si="9"/>
        <v>0</v>
      </c>
      <c r="G121" s="47"/>
    </row>
    <row r="122" spans="1:7" ht="19.5" customHeight="1">
      <c r="A122" s="16">
        <f t="shared" si="8"/>
        <v>7.799999999999997</v>
      </c>
      <c r="B122" s="10" t="s">
        <v>194</v>
      </c>
      <c r="C122" s="44">
        <v>6</v>
      </c>
      <c r="D122" s="45" t="s">
        <v>9</v>
      </c>
      <c r="E122" s="35"/>
      <c r="F122" s="44">
        <f t="shared" si="9"/>
        <v>0</v>
      </c>
      <c r="G122" s="47"/>
    </row>
    <row r="123" spans="1:7" ht="19.5" customHeight="1">
      <c r="A123" s="16">
        <f t="shared" si="8"/>
        <v>7.899999999999997</v>
      </c>
      <c r="B123" s="10" t="s">
        <v>195</v>
      </c>
      <c r="C123" s="44">
        <v>2</v>
      </c>
      <c r="D123" s="45" t="s">
        <v>164</v>
      </c>
      <c r="E123" s="35"/>
      <c r="F123" s="44">
        <f t="shared" si="9"/>
        <v>0</v>
      </c>
      <c r="G123" s="47"/>
    </row>
    <row r="124" spans="1:7" ht="19.5" customHeight="1">
      <c r="A124" s="114">
        <f>A123-0.8</f>
        <v>7.099999999999997</v>
      </c>
      <c r="B124" s="10" t="s">
        <v>148</v>
      </c>
      <c r="C124" s="44">
        <v>22</v>
      </c>
      <c r="D124" s="45" t="s">
        <v>9</v>
      </c>
      <c r="E124" s="35"/>
      <c r="F124" s="44">
        <f t="shared" si="9"/>
        <v>0</v>
      </c>
      <c r="G124" s="47"/>
    </row>
    <row r="125" spans="1:7" ht="19.5" customHeight="1">
      <c r="A125" s="114">
        <f>A124+0.01</f>
        <v>7.109999999999997</v>
      </c>
      <c r="B125" s="10" t="s">
        <v>149</v>
      </c>
      <c r="C125" s="44">
        <v>8</v>
      </c>
      <c r="D125" s="45" t="s">
        <v>9</v>
      </c>
      <c r="E125" s="35"/>
      <c r="F125" s="44">
        <f t="shared" si="9"/>
        <v>0</v>
      </c>
      <c r="G125" s="47"/>
    </row>
    <row r="126" spans="1:7" ht="19.5" customHeight="1">
      <c r="A126" s="114">
        <f aca="true" t="shared" si="10" ref="A126:A135">A125+0.01</f>
        <v>7.1199999999999966</v>
      </c>
      <c r="B126" s="10" t="s">
        <v>151</v>
      </c>
      <c r="C126" s="44">
        <v>2</v>
      </c>
      <c r="D126" s="45" t="s">
        <v>164</v>
      </c>
      <c r="E126" s="35"/>
      <c r="F126" s="44">
        <f t="shared" si="9"/>
        <v>0</v>
      </c>
      <c r="G126" s="47"/>
    </row>
    <row r="127" spans="1:7" ht="19.5" customHeight="1">
      <c r="A127" s="114">
        <f t="shared" si="10"/>
        <v>7.129999999999996</v>
      </c>
      <c r="B127" s="10" t="s">
        <v>152</v>
      </c>
      <c r="C127" s="44">
        <v>22</v>
      </c>
      <c r="D127" s="45" t="s">
        <v>164</v>
      </c>
      <c r="E127" s="35"/>
      <c r="F127" s="44">
        <f t="shared" si="9"/>
        <v>0</v>
      </c>
      <c r="G127" s="47"/>
    </row>
    <row r="128" spans="1:7" ht="19.5" customHeight="1">
      <c r="A128" s="114">
        <f t="shared" si="10"/>
        <v>7.139999999999996</v>
      </c>
      <c r="B128" s="10" t="s">
        <v>153</v>
      </c>
      <c r="C128" s="44">
        <v>22</v>
      </c>
      <c r="D128" s="45" t="s">
        <v>164</v>
      </c>
      <c r="E128" s="35"/>
      <c r="F128" s="44">
        <f t="shared" si="9"/>
        <v>0</v>
      </c>
      <c r="G128" s="47"/>
    </row>
    <row r="129" spans="1:7" ht="19.5" customHeight="1">
      <c r="A129" s="114">
        <f t="shared" si="10"/>
        <v>7.149999999999996</v>
      </c>
      <c r="B129" s="10" t="s">
        <v>155</v>
      </c>
      <c r="C129" s="44">
        <v>4</v>
      </c>
      <c r="D129" s="45" t="s">
        <v>164</v>
      </c>
      <c r="E129" s="35"/>
      <c r="F129" s="44">
        <f t="shared" si="9"/>
        <v>0</v>
      </c>
      <c r="G129" s="47"/>
    </row>
    <row r="130" spans="1:7" ht="19.5" customHeight="1">
      <c r="A130" s="114">
        <f t="shared" si="10"/>
        <v>7.159999999999996</v>
      </c>
      <c r="B130" s="10" t="s">
        <v>156</v>
      </c>
      <c r="C130" s="44">
        <v>1</v>
      </c>
      <c r="D130" s="45" t="s">
        <v>165</v>
      </c>
      <c r="E130" s="35"/>
      <c r="F130" s="44">
        <f t="shared" si="9"/>
        <v>0</v>
      </c>
      <c r="G130" s="47"/>
    </row>
    <row r="131" spans="1:7" ht="19.5" customHeight="1">
      <c r="A131" s="114">
        <f t="shared" si="10"/>
        <v>7.1699999999999955</v>
      </c>
      <c r="B131" s="10" t="s">
        <v>157</v>
      </c>
      <c r="C131" s="44">
        <v>11</v>
      </c>
      <c r="D131" s="45" t="s">
        <v>9</v>
      </c>
      <c r="E131" s="35"/>
      <c r="F131" s="44">
        <f t="shared" si="9"/>
        <v>0</v>
      </c>
      <c r="G131" s="47"/>
    </row>
    <row r="132" spans="1:7" ht="19.5" customHeight="1">
      <c r="A132" s="114">
        <f t="shared" si="10"/>
        <v>7.179999999999995</v>
      </c>
      <c r="B132" s="10" t="s">
        <v>158</v>
      </c>
      <c r="C132" s="44">
        <v>11</v>
      </c>
      <c r="D132" s="45" t="s">
        <v>164</v>
      </c>
      <c r="E132" s="35"/>
      <c r="F132" s="44">
        <f t="shared" si="9"/>
        <v>0</v>
      </c>
      <c r="G132" s="47"/>
    </row>
    <row r="133" spans="1:7" ht="19.5" customHeight="1">
      <c r="A133" s="114">
        <f t="shared" si="10"/>
        <v>7.189999999999995</v>
      </c>
      <c r="B133" s="10" t="s">
        <v>160</v>
      </c>
      <c r="C133" s="44">
        <v>9</v>
      </c>
      <c r="D133" s="45" t="s">
        <v>164</v>
      </c>
      <c r="E133" s="35"/>
      <c r="F133" s="44">
        <f t="shared" si="9"/>
        <v>0</v>
      </c>
      <c r="G133" s="47"/>
    </row>
    <row r="134" spans="1:7" ht="19.5" customHeight="1">
      <c r="A134" s="114">
        <f t="shared" si="10"/>
        <v>7.199999999999995</v>
      </c>
      <c r="B134" s="10" t="s">
        <v>161</v>
      </c>
      <c r="C134" s="44">
        <v>11</v>
      </c>
      <c r="D134" s="45" t="s">
        <v>164</v>
      </c>
      <c r="E134" s="35"/>
      <c r="F134" s="44">
        <f t="shared" si="9"/>
        <v>0</v>
      </c>
      <c r="G134" s="47"/>
    </row>
    <row r="135" spans="1:7" ht="19.5" customHeight="1">
      <c r="A135" s="114">
        <f t="shared" si="10"/>
        <v>7.209999999999995</v>
      </c>
      <c r="B135" s="10" t="s">
        <v>196</v>
      </c>
      <c r="C135" s="44">
        <v>11</v>
      </c>
      <c r="D135" s="45" t="s">
        <v>164</v>
      </c>
      <c r="E135" s="35"/>
      <c r="F135" s="44">
        <f t="shared" si="9"/>
        <v>0</v>
      </c>
      <c r="G135" s="47">
        <f>SUM(F115:F135)</f>
        <v>0</v>
      </c>
    </row>
    <row r="136" spans="1:7" ht="19.5" customHeight="1">
      <c r="A136" s="16"/>
      <c r="B136" s="10"/>
      <c r="C136" s="44"/>
      <c r="D136" s="45"/>
      <c r="E136" s="35"/>
      <c r="F136" s="44"/>
      <c r="G136" s="47"/>
    </row>
    <row r="137" spans="1:7" ht="19.5" customHeight="1">
      <c r="A137" s="15">
        <v>8</v>
      </c>
      <c r="B137" s="8" t="s">
        <v>197</v>
      </c>
      <c r="C137" s="44"/>
      <c r="D137" s="45"/>
      <c r="E137" s="35"/>
      <c r="F137" s="44"/>
      <c r="G137" s="47"/>
    </row>
    <row r="138" spans="1:7" ht="19.5" customHeight="1">
      <c r="A138" s="16">
        <f aca="true" t="shared" si="11" ref="A138:A144">A137+0.1</f>
        <v>8.1</v>
      </c>
      <c r="B138" s="10" t="s">
        <v>198</v>
      </c>
      <c r="C138" s="44">
        <v>20</v>
      </c>
      <c r="D138" s="45" t="s">
        <v>201</v>
      </c>
      <c r="E138" s="35"/>
      <c r="F138" s="44">
        <f aca="true" t="shared" si="12" ref="F138:F144">+C138*E138</f>
        <v>0</v>
      </c>
      <c r="G138" s="47"/>
    </row>
    <row r="139" spans="1:7" ht="19.5" customHeight="1">
      <c r="A139" s="16">
        <f t="shared" si="11"/>
        <v>8.2</v>
      </c>
      <c r="B139" s="10" t="s">
        <v>167</v>
      </c>
      <c r="C139" s="44">
        <v>40</v>
      </c>
      <c r="D139" s="45" t="s">
        <v>13</v>
      </c>
      <c r="E139" s="35"/>
      <c r="F139" s="44">
        <f t="shared" si="12"/>
        <v>0</v>
      </c>
      <c r="G139" s="47"/>
    </row>
    <row r="140" spans="1:7" ht="19.5" customHeight="1">
      <c r="A140" s="16">
        <f t="shared" si="11"/>
        <v>8.299999999999999</v>
      </c>
      <c r="B140" s="10" t="s">
        <v>168</v>
      </c>
      <c r="C140" s="44">
        <v>1</v>
      </c>
      <c r="D140" s="45" t="s">
        <v>164</v>
      </c>
      <c r="E140" s="35"/>
      <c r="F140" s="44">
        <f t="shared" si="12"/>
        <v>0</v>
      </c>
      <c r="G140" s="47"/>
    </row>
    <row r="141" spans="1:7" ht="19.5" customHeight="1">
      <c r="A141" s="16">
        <f t="shared" si="11"/>
        <v>8.399999999999999</v>
      </c>
      <c r="B141" s="10" t="s">
        <v>199</v>
      </c>
      <c r="C141" s="44">
        <v>1</v>
      </c>
      <c r="D141" s="45" t="s">
        <v>165</v>
      </c>
      <c r="E141" s="35"/>
      <c r="F141" s="44">
        <f t="shared" si="12"/>
        <v>0</v>
      </c>
      <c r="G141" s="47"/>
    </row>
    <row r="142" spans="1:7" ht="19.5" customHeight="1">
      <c r="A142" s="16">
        <f t="shared" si="11"/>
        <v>8.499999999999998</v>
      </c>
      <c r="B142" s="10" t="s">
        <v>200</v>
      </c>
      <c r="C142" s="44">
        <v>11</v>
      </c>
      <c r="D142" s="45" t="s">
        <v>164</v>
      </c>
      <c r="E142" s="35"/>
      <c r="F142" s="44">
        <f t="shared" si="12"/>
        <v>0</v>
      </c>
      <c r="G142" s="47"/>
    </row>
    <row r="143" spans="1:7" ht="19.5" customHeight="1">
      <c r="A143" s="16">
        <f t="shared" si="11"/>
        <v>8.599999999999998</v>
      </c>
      <c r="B143" s="10" t="s">
        <v>169</v>
      </c>
      <c r="C143" s="44">
        <v>11</v>
      </c>
      <c r="D143" s="45" t="s">
        <v>164</v>
      </c>
      <c r="E143" s="35"/>
      <c r="F143" s="44">
        <f t="shared" si="12"/>
        <v>0</v>
      </c>
      <c r="G143" s="47"/>
    </row>
    <row r="144" spans="1:7" ht="19.5" customHeight="1">
      <c r="A144" s="16">
        <f t="shared" si="11"/>
        <v>8.699999999999998</v>
      </c>
      <c r="B144" s="10" t="s">
        <v>171</v>
      </c>
      <c r="C144" s="44">
        <v>1</v>
      </c>
      <c r="D144" s="45" t="s">
        <v>164</v>
      </c>
      <c r="E144" s="35"/>
      <c r="F144" s="44">
        <f t="shared" si="12"/>
        <v>0</v>
      </c>
      <c r="G144" s="47">
        <f>SUM(F138:F144)</f>
        <v>0</v>
      </c>
    </row>
    <row r="145" spans="1:7" ht="19.5" customHeight="1" thickBot="1">
      <c r="A145" s="16"/>
      <c r="B145" s="10"/>
      <c r="C145" s="44"/>
      <c r="D145" s="45"/>
      <c r="E145" s="34"/>
      <c r="F145" s="44"/>
      <c r="G145" s="47"/>
    </row>
    <row r="146" spans="1:7" ht="19.5" customHeight="1" thickBot="1" thickTop="1">
      <c r="A146" s="17"/>
      <c r="B146" s="18" t="s">
        <v>102</v>
      </c>
      <c r="C146" s="37"/>
      <c r="D146" s="53"/>
      <c r="E146" s="37"/>
      <c r="F146" s="54"/>
      <c r="G146" s="55">
        <f>SUM(G14:G144)</f>
        <v>0</v>
      </c>
    </row>
    <row r="147" spans="1:7" ht="14.25" customHeight="1" thickTop="1">
      <c r="A147" s="11"/>
      <c r="B147" s="12"/>
      <c r="C147" s="33"/>
      <c r="D147" s="33"/>
      <c r="E147" s="33"/>
      <c r="F147" s="33"/>
      <c r="G147" s="42"/>
    </row>
    <row r="148" spans="1:7" ht="25.5" customHeight="1">
      <c r="A148" s="13" t="s">
        <v>85</v>
      </c>
      <c r="B148" s="14" t="s">
        <v>86</v>
      </c>
      <c r="C148" s="23"/>
      <c r="D148" s="23"/>
      <c r="E148" s="23"/>
      <c r="F148" s="23"/>
      <c r="G148" s="43"/>
    </row>
    <row r="149" spans="1:7" ht="22.5" customHeight="1">
      <c r="A149" s="13"/>
      <c r="B149" s="14"/>
      <c r="C149" s="23"/>
      <c r="D149" s="23"/>
      <c r="E149" s="23"/>
      <c r="F149" s="23"/>
      <c r="G149" s="43"/>
    </row>
    <row r="150" spans="1:7" ht="43.5" customHeight="1">
      <c r="A150" s="15">
        <v>1</v>
      </c>
      <c r="B150" s="8" t="s">
        <v>87</v>
      </c>
      <c r="C150" s="44"/>
      <c r="D150" s="45"/>
      <c r="E150" s="34"/>
      <c r="F150" s="44"/>
      <c r="G150" s="46"/>
    </row>
    <row r="151" spans="1:7" ht="27.75" customHeight="1">
      <c r="A151" s="16">
        <f>A150+0.1</f>
        <v>1.1</v>
      </c>
      <c r="B151" s="7" t="s">
        <v>97</v>
      </c>
      <c r="C151" s="44">
        <v>1</v>
      </c>
      <c r="D151" s="45" t="s">
        <v>26</v>
      </c>
      <c r="E151" s="35"/>
      <c r="F151" s="44">
        <f>+C151*E151</f>
        <v>0</v>
      </c>
      <c r="G151" s="47"/>
    </row>
    <row r="152" spans="1:7" ht="27.75" customHeight="1">
      <c r="A152" s="16">
        <f aca="true" t="shared" si="13" ref="A152:A158">A151+0.1</f>
        <v>1.2000000000000002</v>
      </c>
      <c r="B152" s="7" t="s">
        <v>98</v>
      </c>
      <c r="C152" s="44">
        <v>1</v>
      </c>
      <c r="D152" s="45" t="s">
        <v>26</v>
      </c>
      <c r="E152" s="36"/>
      <c r="F152" s="44">
        <f aca="true" t="shared" si="14" ref="F152:F158">+C152*E152</f>
        <v>0</v>
      </c>
      <c r="G152" s="51"/>
    </row>
    <row r="153" spans="1:7" ht="37.5" customHeight="1">
      <c r="A153" s="16">
        <f t="shared" si="13"/>
        <v>1.3000000000000003</v>
      </c>
      <c r="B153" s="25" t="s">
        <v>88</v>
      </c>
      <c r="C153" s="44">
        <v>1</v>
      </c>
      <c r="D153" s="45" t="s">
        <v>15</v>
      </c>
      <c r="E153" s="36"/>
      <c r="F153" s="44">
        <f t="shared" si="14"/>
        <v>0</v>
      </c>
      <c r="G153" s="51"/>
    </row>
    <row r="154" spans="1:7" ht="27.75" customHeight="1">
      <c r="A154" s="16">
        <f t="shared" si="13"/>
        <v>1.4000000000000004</v>
      </c>
      <c r="B154" s="25" t="s">
        <v>89</v>
      </c>
      <c r="C154" s="44">
        <v>1</v>
      </c>
      <c r="D154" s="45" t="s">
        <v>26</v>
      </c>
      <c r="E154" s="36"/>
      <c r="F154" s="44">
        <f>+C154*E154</f>
        <v>0</v>
      </c>
      <c r="G154" s="51"/>
    </row>
    <row r="155" spans="1:7" ht="36.75" customHeight="1">
      <c r="A155" s="16">
        <f t="shared" si="13"/>
        <v>1.5000000000000004</v>
      </c>
      <c r="B155" s="22" t="s">
        <v>47</v>
      </c>
      <c r="C155" s="24">
        <v>4.8</v>
      </c>
      <c r="D155" s="45" t="s">
        <v>14</v>
      </c>
      <c r="E155" s="29"/>
      <c r="F155" s="44">
        <f t="shared" si="14"/>
        <v>0</v>
      </c>
      <c r="G155" s="43"/>
    </row>
    <row r="156" spans="1:7" ht="24" customHeight="1">
      <c r="A156" s="16">
        <f t="shared" si="13"/>
        <v>1.6000000000000005</v>
      </c>
      <c r="B156" s="22" t="s">
        <v>49</v>
      </c>
      <c r="C156" s="24">
        <v>236</v>
      </c>
      <c r="D156" s="45" t="s">
        <v>14</v>
      </c>
      <c r="E156" s="29"/>
      <c r="F156" s="44">
        <f t="shared" si="14"/>
        <v>0</v>
      </c>
      <c r="G156" s="43"/>
    </row>
    <row r="157" spans="1:7" ht="24" customHeight="1">
      <c r="A157" s="16">
        <f t="shared" si="13"/>
        <v>1.7000000000000006</v>
      </c>
      <c r="B157" s="22" t="s">
        <v>50</v>
      </c>
      <c r="C157" s="24">
        <v>3</v>
      </c>
      <c r="D157" s="24" t="s">
        <v>25</v>
      </c>
      <c r="E157" s="29"/>
      <c r="F157" s="44">
        <f t="shared" si="14"/>
        <v>0</v>
      </c>
      <c r="G157" s="43"/>
    </row>
    <row r="158" spans="1:7" ht="24" customHeight="1">
      <c r="A158" s="16">
        <f t="shared" si="13"/>
        <v>1.8000000000000007</v>
      </c>
      <c r="B158" s="22" t="s">
        <v>17</v>
      </c>
      <c r="C158" s="24">
        <v>1</v>
      </c>
      <c r="D158" s="24" t="s">
        <v>15</v>
      </c>
      <c r="E158" s="29"/>
      <c r="F158" s="44">
        <f t="shared" si="14"/>
        <v>0</v>
      </c>
      <c r="G158" s="43">
        <f>SUM(F151:F158)</f>
        <v>0</v>
      </c>
    </row>
    <row r="159" spans="1:7" ht="19.5" customHeight="1">
      <c r="A159" s="16"/>
      <c r="B159" s="118"/>
      <c r="C159" s="119"/>
      <c r="D159" s="120"/>
      <c r="E159" s="79"/>
      <c r="F159" s="120"/>
      <c r="G159" s="121"/>
    </row>
    <row r="160" spans="1:7" ht="26.25" customHeight="1">
      <c r="A160" s="63">
        <v>2</v>
      </c>
      <c r="B160" s="64" t="s">
        <v>90</v>
      </c>
      <c r="C160" s="23"/>
      <c r="D160" s="23"/>
      <c r="E160" s="28"/>
      <c r="F160" s="23"/>
      <c r="G160" s="43"/>
    </row>
    <row r="161" spans="1:7" ht="26.25" customHeight="1">
      <c r="A161" s="26">
        <f>A160+0.1</f>
        <v>2.1</v>
      </c>
      <c r="B161" s="8" t="s">
        <v>8</v>
      </c>
      <c r="C161" s="24">
        <v>1280</v>
      </c>
      <c r="D161" s="24" t="s">
        <v>24</v>
      </c>
      <c r="E161" s="29"/>
      <c r="F161" s="44">
        <f>+C161*E161</f>
        <v>0</v>
      </c>
      <c r="G161" s="43"/>
    </row>
    <row r="162" spans="1:7" ht="26.25" customHeight="1">
      <c r="A162" s="26">
        <f>A161+0.1</f>
        <v>2.2</v>
      </c>
      <c r="B162" s="8" t="s">
        <v>16</v>
      </c>
      <c r="C162" s="23"/>
      <c r="D162" s="23"/>
      <c r="E162" s="29"/>
      <c r="F162" s="23"/>
      <c r="G162" s="43"/>
    </row>
    <row r="163" spans="1:7" ht="41.25" customHeight="1">
      <c r="A163" s="16" t="s">
        <v>53</v>
      </c>
      <c r="B163" s="10" t="s">
        <v>100</v>
      </c>
      <c r="C163" s="44">
        <v>1792</v>
      </c>
      <c r="D163" s="45" t="s">
        <v>12</v>
      </c>
      <c r="E163" s="35"/>
      <c r="F163" s="44">
        <f>+C163*E163</f>
        <v>0</v>
      </c>
      <c r="G163" s="47"/>
    </row>
    <row r="164" spans="1:7" ht="27" customHeight="1">
      <c r="A164" s="16" t="s">
        <v>54</v>
      </c>
      <c r="B164" s="10" t="s">
        <v>52</v>
      </c>
      <c r="C164" s="44">
        <v>716.8000000000001</v>
      </c>
      <c r="D164" s="45" t="s">
        <v>12</v>
      </c>
      <c r="E164" s="35"/>
      <c r="F164" s="44">
        <f>+C164*E164</f>
        <v>0</v>
      </c>
      <c r="G164" s="47"/>
    </row>
    <row r="165" spans="1:7" ht="27" customHeight="1">
      <c r="A165" s="16" t="s">
        <v>55</v>
      </c>
      <c r="B165" s="10" t="s">
        <v>18</v>
      </c>
      <c r="C165" s="44">
        <v>863.9999999999999</v>
      </c>
      <c r="D165" s="45" t="s">
        <v>12</v>
      </c>
      <c r="E165" s="35"/>
      <c r="F165" s="44">
        <f>+C165*E165</f>
        <v>0</v>
      </c>
      <c r="G165" s="47"/>
    </row>
    <row r="166" spans="1:7" ht="25.5" customHeight="1">
      <c r="A166" s="16" t="s">
        <v>59</v>
      </c>
      <c r="B166" s="7" t="s">
        <v>19</v>
      </c>
      <c r="C166" s="44">
        <v>2138.2400000000002</v>
      </c>
      <c r="D166" s="45" t="s">
        <v>12</v>
      </c>
      <c r="E166" s="35"/>
      <c r="F166" s="48">
        <f>+C166*E166</f>
        <v>0</v>
      </c>
      <c r="G166" s="47"/>
    </row>
    <row r="167" spans="1:7" ht="25.5" customHeight="1">
      <c r="A167" s="26">
        <f>A162+0.1</f>
        <v>2.3000000000000003</v>
      </c>
      <c r="B167" s="27" t="s">
        <v>20</v>
      </c>
      <c r="C167" s="44"/>
      <c r="D167" s="49"/>
      <c r="E167" s="36"/>
      <c r="F167" s="50"/>
      <c r="G167" s="51"/>
    </row>
    <row r="168" spans="1:7" ht="25.5" customHeight="1">
      <c r="A168" s="16" t="s">
        <v>62</v>
      </c>
      <c r="B168" s="25" t="s">
        <v>56</v>
      </c>
      <c r="C168" s="44">
        <v>144</v>
      </c>
      <c r="D168" s="45" t="s">
        <v>12</v>
      </c>
      <c r="E168" s="36"/>
      <c r="F168" s="48">
        <f aca="true" t="shared" si="15" ref="F168:F174">+C168*E168</f>
        <v>0</v>
      </c>
      <c r="G168" s="51"/>
    </row>
    <row r="169" spans="1:7" ht="25.5" customHeight="1">
      <c r="A169" s="16" t="s">
        <v>63</v>
      </c>
      <c r="B169" s="25" t="s">
        <v>57</v>
      </c>
      <c r="C169" s="44">
        <v>51.84</v>
      </c>
      <c r="D169" s="45" t="s">
        <v>12</v>
      </c>
      <c r="E169" s="36"/>
      <c r="F169" s="48">
        <f t="shared" si="15"/>
        <v>0</v>
      </c>
      <c r="G169" s="51"/>
    </row>
    <row r="170" spans="1:7" ht="25.5" customHeight="1">
      <c r="A170" s="16" t="s">
        <v>64</v>
      </c>
      <c r="B170" s="25" t="s">
        <v>58</v>
      </c>
      <c r="C170" s="44">
        <v>37.6</v>
      </c>
      <c r="D170" s="45" t="s">
        <v>12</v>
      </c>
      <c r="E170" s="36"/>
      <c r="F170" s="48">
        <f t="shared" si="15"/>
        <v>0</v>
      </c>
      <c r="G170" s="51"/>
    </row>
    <row r="171" spans="1:7" ht="25.5" customHeight="1">
      <c r="A171" s="16" t="s">
        <v>65</v>
      </c>
      <c r="B171" s="25" t="s">
        <v>60</v>
      </c>
      <c r="C171" s="44">
        <v>64</v>
      </c>
      <c r="D171" s="45" t="s">
        <v>12</v>
      </c>
      <c r="E171" s="36"/>
      <c r="F171" s="48">
        <f t="shared" si="15"/>
        <v>0</v>
      </c>
      <c r="G171" s="51"/>
    </row>
    <row r="172" spans="1:7" ht="25.5" customHeight="1">
      <c r="A172" s="26">
        <f>A167+0.1</f>
        <v>2.4000000000000004</v>
      </c>
      <c r="B172" s="27" t="s">
        <v>61</v>
      </c>
      <c r="C172" s="44">
        <v>2737.28</v>
      </c>
      <c r="D172" s="49" t="s">
        <v>14</v>
      </c>
      <c r="E172" s="36"/>
      <c r="F172" s="48">
        <f t="shared" si="15"/>
        <v>0</v>
      </c>
      <c r="G172" s="51"/>
    </row>
    <row r="173" spans="1:7" ht="41.25" customHeight="1">
      <c r="A173" s="26">
        <f>A172+0.1</f>
        <v>2.5000000000000004</v>
      </c>
      <c r="B173" s="27" t="s">
        <v>66</v>
      </c>
      <c r="C173" s="44">
        <v>16</v>
      </c>
      <c r="D173" s="49" t="s">
        <v>25</v>
      </c>
      <c r="E173" s="36"/>
      <c r="F173" s="48">
        <f t="shared" si="15"/>
        <v>0</v>
      </c>
      <c r="G173" s="51"/>
    </row>
    <row r="174" spans="1:7" ht="26.25" customHeight="1">
      <c r="A174" s="26">
        <f>A173+0.1</f>
        <v>2.6000000000000005</v>
      </c>
      <c r="B174" s="27" t="s">
        <v>78</v>
      </c>
      <c r="C174" s="44">
        <v>1280</v>
      </c>
      <c r="D174" s="49" t="s">
        <v>24</v>
      </c>
      <c r="E174" s="36"/>
      <c r="F174" s="48">
        <f t="shared" si="15"/>
        <v>0</v>
      </c>
      <c r="G174" s="51">
        <f>SUM(F161:F174)</f>
        <v>0</v>
      </c>
    </row>
    <row r="175" spans="1:7" ht="25.5" customHeight="1" thickBot="1">
      <c r="A175" s="65"/>
      <c r="B175" s="66"/>
      <c r="C175" s="67"/>
      <c r="D175" s="68"/>
      <c r="E175" s="69"/>
      <c r="F175" s="70"/>
      <c r="G175" s="71"/>
    </row>
    <row r="176" spans="1:7" ht="40.5" customHeight="1" thickTop="1">
      <c r="A176" s="63">
        <v>3</v>
      </c>
      <c r="B176" s="64" t="s">
        <v>91</v>
      </c>
      <c r="C176" s="23"/>
      <c r="D176" s="23"/>
      <c r="E176" s="28"/>
      <c r="F176" s="23"/>
      <c r="G176" s="43"/>
    </row>
    <row r="177" spans="1:7" ht="26.25" customHeight="1">
      <c r="A177" s="26">
        <f>A176+0.1</f>
        <v>3.1</v>
      </c>
      <c r="B177" s="8" t="s">
        <v>8</v>
      </c>
      <c r="C177" s="24">
        <v>16</v>
      </c>
      <c r="D177" s="24" t="s">
        <v>25</v>
      </c>
      <c r="E177" s="29"/>
      <c r="F177" s="48">
        <f aca="true" t="shared" si="16" ref="F177:F192">+C177*E177</f>
        <v>0</v>
      </c>
      <c r="G177" s="43"/>
    </row>
    <row r="178" spans="1:7" ht="26.25" customHeight="1">
      <c r="A178" s="26">
        <f>A177+0.1</f>
        <v>3.2</v>
      </c>
      <c r="B178" s="8" t="s">
        <v>16</v>
      </c>
      <c r="C178" s="23"/>
      <c r="D178" s="23"/>
      <c r="E178" s="28"/>
      <c r="F178" s="48"/>
      <c r="G178" s="43"/>
    </row>
    <row r="179" spans="1:7" ht="36.75" customHeight="1">
      <c r="A179" s="16" t="s">
        <v>68</v>
      </c>
      <c r="B179" s="10" t="s">
        <v>99</v>
      </c>
      <c r="C179" s="44">
        <v>224</v>
      </c>
      <c r="D179" s="45" t="s">
        <v>12</v>
      </c>
      <c r="E179" s="35"/>
      <c r="F179" s="48">
        <f t="shared" si="16"/>
        <v>0</v>
      </c>
      <c r="G179" s="47"/>
    </row>
    <row r="180" spans="1:7" ht="27" customHeight="1">
      <c r="A180" s="16" t="s">
        <v>69</v>
      </c>
      <c r="B180" s="10" t="s">
        <v>52</v>
      </c>
      <c r="C180" s="44">
        <v>89.60000000000001</v>
      </c>
      <c r="D180" s="45" t="s">
        <v>12</v>
      </c>
      <c r="E180" s="35"/>
      <c r="F180" s="48">
        <f t="shared" si="16"/>
        <v>0</v>
      </c>
      <c r="G180" s="47"/>
    </row>
    <row r="181" spans="1:7" ht="27" customHeight="1">
      <c r="A181" s="16" t="s">
        <v>70</v>
      </c>
      <c r="B181" s="10" t="s">
        <v>18</v>
      </c>
      <c r="C181" s="44">
        <v>107.99999999999999</v>
      </c>
      <c r="D181" s="45" t="s">
        <v>12</v>
      </c>
      <c r="E181" s="35"/>
      <c r="F181" s="48">
        <f t="shared" si="16"/>
        <v>0</v>
      </c>
      <c r="G181" s="47"/>
    </row>
    <row r="182" spans="1:7" ht="25.5" customHeight="1">
      <c r="A182" s="16" t="s">
        <v>71</v>
      </c>
      <c r="B182" s="7" t="s">
        <v>19</v>
      </c>
      <c r="C182" s="44">
        <v>267.28000000000003</v>
      </c>
      <c r="D182" s="45" t="s">
        <v>12</v>
      </c>
      <c r="E182" s="35"/>
      <c r="F182" s="48">
        <f t="shared" si="16"/>
        <v>0</v>
      </c>
      <c r="G182" s="47"/>
    </row>
    <row r="183" spans="1:7" ht="25.5" customHeight="1">
      <c r="A183" s="26">
        <f>A178+0.1</f>
        <v>3.3000000000000003</v>
      </c>
      <c r="B183" s="27" t="s">
        <v>20</v>
      </c>
      <c r="C183" s="44"/>
      <c r="D183" s="49"/>
      <c r="E183" s="36"/>
      <c r="F183" s="48"/>
      <c r="G183" s="51"/>
    </row>
    <row r="184" spans="1:7" ht="25.5" customHeight="1">
      <c r="A184" s="16" t="s">
        <v>72</v>
      </c>
      <c r="B184" s="25" t="s">
        <v>56</v>
      </c>
      <c r="C184" s="44">
        <v>18</v>
      </c>
      <c r="D184" s="45" t="s">
        <v>12</v>
      </c>
      <c r="E184" s="36"/>
      <c r="F184" s="48">
        <f t="shared" si="16"/>
        <v>0</v>
      </c>
      <c r="G184" s="51"/>
    </row>
    <row r="185" spans="1:7" ht="25.5" customHeight="1">
      <c r="A185" s="16" t="s">
        <v>73</v>
      </c>
      <c r="B185" s="7" t="s">
        <v>57</v>
      </c>
      <c r="C185" s="44">
        <v>12.96</v>
      </c>
      <c r="D185" s="45" t="s">
        <v>12</v>
      </c>
      <c r="E185" s="35"/>
      <c r="F185" s="48">
        <f t="shared" si="16"/>
        <v>0</v>
      </c>
      <c r="G185" s="47"/>
    </row>
    <row r="186" spans="1:7" ht="21.75" customHeight="1">
      <c r="A186" s="21" t="s">
        <v>74</v>
      </c>
      <c r="B186" s="25" t="s">
        <v>58</v>
      </c>
      <c r="C186" s="52">
        <v>9.4</v>
      </c>
      <c r="D186" s="49" t="s">
        <v>12</v>
      </c>
      <c r="E186" s="36"/>
      <c r="F186" s="50">
        <f t="shared" si="16"/>
        <v>0</v>
      </c>
      <c r="G186" s="51"/>
    </row>
    <row r="187" spans="1:7" ht="21.75" customHeight="1">
      <c r="A187" s="16" t="s">
        <v>75</v>
      </c>
      <c r="B187" s="25" t="s">
        <v>21</v>
      </c>
      <c r="C187" s="44">
        <v>12</v>
      </c>
      <c r="D187" s="45" t="s">
        <v>12</v>
      </c>
      <c r="E187" s="36"/>
      <c r="F187" s="48">
        <f t="shared" si="16"/>
        <v>0</v>
      </c>
      <c r="G187" s="51"/>
    </row>
    <row r="188" spans="1:7" ht="21.75" customHeight="1">
      <c r="A188" s="16" t="s">
        <v>76</v>
      </c>
      <c r="B188" s="25" t="s">
        <v>22</v>
      </c>
      <c r="C188" s="44">
        <v>25.087999999999997</v>
      </c>
      <c r="D188" s="45" t="s">
        <v>12</v>
      </c>
      <c r="E188" s="36"/>
      <c r="F188" s="48">
        <f t="shared" si="16"/>
        <v>0</v>
      </c>
      <c r="G188" s="51"/>
    </row>
    <row r="189" spans="1:7" ht="42" customHeight="1">
      <c r="A189" s="26">
        <f>A183+0.1</f>
        <v>3.4000000000000004</v>
      </c>
      <c r="B189" s="27" t="s">
        <v>81</v>
      </c>
      <c r="C189" s="44">
        <v>290.5</v>
      </c>
      <c r="D189" s="49" t="s">
        <v>14</v>
      </c>
      <c r="E189" s="36"/>
      <c r="F189" s="48">
        <f t="shared" si="16"/>
        <v>0</v>
      </c>
      <c r="G189" s="51"/>
    </row>
    <row r="190" spans="1:7" ht="24.75" customHeight="1">
      <c r="A190" s="26">
        <f>A189+0.1</f>
        <v>3.5000000000000004</v>
      </c>
      <c r="B190" s="27" t="s">
        <v>77</v>
      </c>
      <c r="C190" s="44">
        <v>16</v>
      </c>
      <c r="D190" s="49" t="s">
        <v>25</v>
      </c>
      <c r="E190" s="36"/>
      <c r="F190" s="48">
        <f t="shared" si="16"/>
        <v>0</v>
      </c>
      <c r="G190" s="51"/>
    </row>
    <row r="191" spans="1:7" ht="37.5" customHeight="1">
      <c r="A191" s="26">
        <f>A190+0.1</f>
        <v>3.6000000000000005</v>
      </c>
      <c r="B191" s="14" t="s">
        <v>50</v>
      </c>
      <c r="C191" s="44">
        <v>16</v>
      </c>
      <c r="D191" s="49" t="s">
        <v>25</v>
      </c>
      <c r="E191" s="36"/>
      <c r="F191" s="48">
        <f t="shared" si="16"/>
        <v>0</v>
      </c>
      <c r="G191" s="51"/>
    </row>
    <row r="192" spans="1:7" ht="24" customHeight="1">
      <c r="A192" s="26">
        <f>A191+0.1</f>
        <v>3.7000000000000006</v>
      </c>
      <c r="B192" s="14" t="s">
        <v>23</v>
      </c>
      <c r="C192" s="52">
        <v>100</v>
      </c>
      <c r="D192" s="49" t="s">
        <v>14</v>
      </c>
      <c r="E192" s="36"/>
      <c r="F192" s="48">
        <f t="shared" si="16"/>
        <v>0</v>
      </c>
      <c r="G192" s="51">
        <f>SUM(F177:F192)</f>
        <v>0</v>
      </c>
    </row>
    <row r="193" spans="1:7" ht="25.5" customHeight="1">
      <c r="A193" s="26"/>
      <c r="B193" s="14"/>
      <c r="C193" s="52"/>
      <c r="D193" s="49"/>
      <c r="E193" s="36"/>
      <c r="F193" s="50"/>
      <c r="G193" s="51"/>
    </row>
    <row r="194" spans="1:7" ht="46.5" customHeight="1">
      <c r="A194" s="15">
        <v>4</v>
      </c>
      <c r="B194" s="8" t="s">
        <v>92</v>
      </c>
      <c r="C194" s="23"/>
      <c r="D194" s="23"/>
      <c r="E194" s="28"/>
      <c r="F194" s="23"/>
      <c r="G194" s="43"/>
    </row>
    <row r="195" spans="1:7" ht="26.25" customHeight="1">
      <c r="A195" s="26">
        <f>A194+0.1</f>
        <v>4.1</v>
      </c>
      <c r="B195" s="8" t="s">
        <v>8</v>
      </c>
      <c r="C195" s="24">
        <v>16</v>
      </c>
      <c r="D195" s="24" t="s">
        <v>25</v>
      </c>
      <c r="E195" s="29"/>
      <c r="F195" s="48">
        <f aca="true" t="shared" si="17" ref="F195:F203">+C195*E195</f>
        <v>0</v>
      </c>
      <c r="G195" s="43"/>
    </row>
    <row r="196" spans="1:7" ht="26.25" customHeight="1">
      <c r="A196" s="26">
        <f>A195+0.1</f>
        <v>4.199999999999999</v>
      </c>
      <c r="B196" s="8" t="s">
        <v>16</v>
      </c>
      <c r="C196" s="23"/>
      <c r="D196" s="23"/>
      <c r="E196" s="28"/>
      <c r="F196" s="48"/>
      <c r="G196" s="43"/>
    </row>
    <row r="197" spans="1:7" ht="27" customHeight="1">
      <c r="A197" s="16" t="s">
        <v>68</v>
      </c>
      <c r="B197" s="10" t="s">
        <v>96</v>
      </c>
      <c r="C197" s="44">
        <v>13.44</v>
      </c>
      <c r="D197" s="45" t="s">
        <v>12</v>
      </c>
      <c r="E197" s="35"/>
      <c r="F197" s="48">
        <f t="shared" si="17"/>
        <v>0</v>
      </c>
      <c r="G197" s="47"/>
    </row>
    <row r="198" spans="1:7" ht="27" customHeight="1">
      <c r="A198" s="16" t="s">
        <v>69</v>
      </c>
      <c r="B198" s="10" t="s">
        <v>52</v>
      </c>
      <c r="C198" s="44">
        <v>5.376</v>
      </c>
      <c r="D198" s="45" t="s">
        <v>12</v>
      </c>
      <c r="E198" s="35"/>
      <c r="F198" s="48">
        <f t="shared" si="17"/>
        <v>0</v>
      </c>
      <c r="G198" s="47"/>
    </row>
    <row r="199" spans="1:7" ht="27" customHeight="1">
      <c r="A199" s="16" t="s">
        <v>70</v>
      </c>
      <c r="B199" s="10" t="s">
        <v>18</v>
      </c>
      <c r="C199" s="44">
        <v>6.4799999999999995</v>
      </c>
      <c r="D199" s="45" t="s">
        <v>12</v>
      </c>
      <c r="E199" s="35"/>
      <c r="F199" s="48">
        <f t="shared" si="17"/>
        <v>0</v>
      </c>
      <c r="G199" s="47"/>
    </row>
    <row r="200" spans="1:7" ht="25.5" customHeight="1">
      <c r="A200" s="16" t="s">
        <v>71</v>
      </c>
      <c r="B200" s="7" t="s">
        <v>19</v>
      </c>
      <c r="C200" s="44">
        <v>16.0368</v>
      </c>
      <c r="D200" s="45" t="s">
        <v>12</v>
      </c>
      <c r="E200" s="35"/>
      <c r="F200" s="48">
        <f t="shared" si="17"/>
        <v>0</v>
      </c>
      <c r="G200" s="47"/>
    </row>
    <row r="201" spans="1:7" ht="25.5" customHeight="1">
      <c r="A201" s="26">
        <f>A196+0.1</f>
        <v>4.299999999999999</v>
      </c>
      <c r="B201" s="27" t="s">
        <v>20</v>
      </c>
      <c r="C201" s="44"/>
      <c r="D201" s="49"/>
      <c r="E201" s="36"/>
      <c r="F201" s="48"/>
      <c r="G201" s="51"/>
    </row>
    <row r="202" spans="1:7" ht="25.5" customHeight="1">
      <c r="A202" s="16" t="s">
        <v>72</v>
      </c>
      <c r="B202" s="25" t="s">
        <v>80</v>
      </c>
      <c r="C202" s="44">
        <v>2.16</v>
      </c>
      <c r="D202" s="45" t="s">
        <v>12</v>
      </c>
      <c r="E202" s="36"/>
      <c r="F202" s="48">
        <f t="shared" si="17"/>
        <v>0</v>
      </c>
      <c r="G202" s="51"/>
    </row>
    <row r="203" spans="1:7" ht="25.5" customHeight="1">
      <c r="A203" s="16" t="s">
        <v>73</v>
      </c>
      <c r="B203" s="25" t="s">
        <v>82</v>
      </c>
      <c r="C203" s="44">
        <v>3</v>
      </c>
      <c r="D203" s="45" t="s">
        <v>12</v>
      </c>
      <c r="E203" s="36"/>
      <c r="F203" s="48">
        <f t="shared" si="17"/>
        <v>0</v>
      </c>
      <c r="G203" s="51">
        <f>SUM(F195:F203)</f>
        <v>0</v>
      </c>
    </row>
    <row r="204" spans="1:7" ht="19.5" customHeight="1" thickBot="1">
      <c r="A204" s="65"/>
      <c r="B204" s="115"/>
      <c r="C204" s="67"/>
      <c r="D204" s="68"/>
      <c r="E204" s="69"/>
      <c r="F204" s="67"/>
      <c r="G204" s="71"/>
    </row>
    <row r="205" spans="1:7" ht="19.5" customHeight="1" thickTop="1">
      <c r="A205" s="63">
        <v>5</v>
      </c>
      <c r="B205" s="64" t="s">
        <v>101</v>
      </c>
      <c r="C205" s="52"/>
      <c r="D205" s="49"/>
      <c r="E205" s="36"/>
      <c r="F205" s="52"/>
      <c r="G205" s="51"/>
    </row>
    <row r="206" spans="1:7" ht="66" customHeight="1">
      <c r="A206" s="16">
        <f>A205+0.1</f>
        <v>5.1</v>
      </c>
      <c r="B206" s="10" t="s">
        <v>83</v>
      </c>
      <c r="C206" s="44">
        <v>16</v>
      </c>
      <c r="D206" s="45" t="s">
        <v>25</v>
      </c>
      <c r="E206" s="35"/>
      <c r="F206" s="48">
        <f>+C206*E206</f>
        <v>0</v>
      </c>
      <c r="G206" s="47"/>
    </row>
    <row r="207" spans="1:7" ht="29.25" customHeight="1">
      <c r="A207" s="16">
        <f>A206+0.1</f>
        <v>5.199999999999999</v>
      </c>
      <c r="B207" s="10" t="s">
        <v>84</v>
      </c>
      <c r="C207" s="44">
        <v>16</v>
      </c>
      <c r="D207" s="45" t="s">
        <v>25</v>
      </c>
      <c r="E207" s="35"/>
      <c r="F207" s="48">
        <f>+C207*E207</f>
        <v>0</v>
      </c>
      <c r="G207" s="47"/>
    </row>
    <row r="208" spans="1:7" ht="29.25" customHeight="1">
      <c r="A208" s="16">
        <f>A207+0.1</f>
        <v>5.299999999999999</v>
      </c>
      <c r="B208" s="10" t="s">
        <v>103</v>
      </c>
      <c r="C208" s="44">
        <v>16</v>
      </c>
      <c r="D208" s="45" t="s">
        <v>25</v>
      </c>
      <c r="E208" s="35"/>
      <c r="F208" s="48">
        <f>+C208*E208</f>
        <v>0</v>
      </c>
      <c r="G208" s="47"/>
    </row>
    <row r="209" spans="1:7" ht="37.5" customHeight="1">
      <c r="A209" s="16">
        <f>A208+0.1</f>
        <v>5.399999999999999</v>
      </c>
      <c r="B209" s="10" t="s">
        <v>104</v>
      </c>
      <c r="C209" s="44">
        <v>1.2960000000000003</v>
      </c>
      <c r="D209" s="45" t="s">
        <v>12</v>
      </c>
      <c r="E209" s="35"/>
      <c r="F209" s="48">
        <f>+C209*E209</f>
        <v>0</v>
      </c>
      <c r="G209" s="47"/>
    </row>
    <row r="210" spans="1:7" ht="19.5" customHeight="1">
      <c r="A210" s="16">
        <f>A209+0.1</f>
        <v>5.499999999999998</v>
      </c>
      <c r="B210" s="10" t="s">
        <v>17</v>
      </c>
      <c r="C210" s="44">
        <v>16</v>
      </c>
      <c r="D210" s="45" t="s">
        <v>25</v>
      </c>
      <c r="E210" s="35"/>
      <c r="F210" s="48">
        <f>+C210*E210</f>
        <v>0</v>
      </c>
      <c r="G210" s="47">
        <f>SUM(F206:F210)</f>
        <v>0</v>
      </c>
    </row>
    <row r="211" spans="1:7" ht="19.5" customHeight="1">
      <c r="A211" s="16"/>
      <c r="B211" s="10"/>
      <c r="C211" s="44"/>
      <c r="D211" s="45"/>
      <c r="E211" s="35"/>
      <c r="F211" s="48"/>
      <c r="G211" s="47"/>
    </row>
    <row r="212" spans="1:7" ht="19.5" customHeight="1">
      <c r="A212" s="15">
        <v>6</v>
      </c>
      <c r="B212" s="8" t="s">
        <v>142</v>
      </c>
      <c r="C212" s="44"/>
      <c r="D212" s="45"/>
      <c r="E212" s="35"/>
      <c r="F212" s="48"/>
      <c r="G212" s="47"/>
    </row>
    <row r="213" spans="1:7" ht="19.5" customHeight="1">
      <c r="A213" s="16">
        <f aca="true" t="shared" si="18" ref="A213:A221">A212+0.1</f>
        <v>6.1</v>
      </c>
      <c r="B213" s="10" t="s">
        <v>107</v>
      </c>
      <c r="C213" s="44">
        <v>27</v>
      </c>
      <c r="D213" s="45" t="s">
        <v>163</v>
      </c>
      <c r="E213" s="35"/>
      <c r="F213" s="48">
        <f aca="true" t="shared" si="19" ref="F213:F255">+C213*E213</f>
        <v>0</v>
      </c>
      <c r="G213" s="47"/>
    </row>
    <row r="214" spans="1:7" ht="19.5" customHeight="1">
      <c r="A214" s="16">
        <f t="shared" si="18"/>
        <v>6.199999999999999</v>
      </c>
      <c r="B214" s="10" t="s">
        <v>108</v>
      </c>
      <c r="C214" s="44">
        <v>27</v>
      </c>
      <c r="D214" s="45" t="s">
        <v>163</v>
      </c>
      <c r="E214" s="35"/>
      <c r="F214" s="48">
        <f t="shared" si="19"/>
        <v>0</v>
      </c>
      <c r="G214" s="47"/>
    </row>
    <row r="215" spans="1:7" ht="19.5" customHeight="1">
      <c r="A215" s="16">
        <f t="shared" si="18"/>
        <v>6.299999999999999</v>
      </c>
      <c r="B215" s="10" t="s">
        <v>109</v>
      </c>
      <c r="C215" s="44">
        <v>27</v>
      </c>
      <c r="D215" s="45" t="s">
        <v>163</v>
      </c>
      <c r="E215" s="35"/>
      <c r="F215" s="48">
        <f t="shared" si="19"/>
        <v>0</v>
      </c>
      <c r="G215" s="47"/>
    </row>
    <row r="216" spans="1:7" ht="19.5" customHeight="1">
      <c r="A216" s="16">
        <f t="shared" si="18"/>
        <v>6.399999999999999</v>
      </c>
      <c r="B216" s="10" t="s">
        <v>110</v>
      </c>
      <c r="C216" s="44">
        <v>2890</v>
      </c>
      <c r="D216" s="45" t="s">
        <v>186</v>
      </c>
      <c r="E216" s="35"/>
      <c r="F216" s="48">
        <f t="shared" si="19"/>
        <v>0</v>
      </c>
      <c r="G216" s="47"/>
    </row>
    <row r="217" spans="1:7" ht="19.5" customHeight="1">
      <c r="A217" s="16">
        <f t="shared" si="18"/>
        <v>6.499999999999998</v>
      </c>
      <c r="B217" s="10" t="s">
        <v>111</v>
      </c>
      <c r="C217" s="44">
        <v>27</v>
      </c>
      <c r="D217" s="45" t="s">
        <v>163</v>
      </c>
      <c r="E217" s="35"/>
      <c r="F217" s="48">
        <f t="shared" si="19"/>
        <v>0</v>
      </c>
      <c r="G217" s="47"/>
    </row>
    <row r="218" spans="1:7" ht="38.25" customHeight="1">
      <c r="A218" s="16">
        <f t="shared" si="18"/>
        <v>6.599999999999998</v>
      </c>
      <c r="B218" s="10" t="s">
        <v>112</v>
      </c>
      <c r="C218" s="44">
        <v>27</v>
      </c>
      <c r="D218" s="45" t="s">
        <v>163</v>
      </c>
      <c r="E218" s="35"/>
      <c r="F218" s="48">
        <f t="shared" si="19"/>
        <v>0</v>
      </c>
      <c r="G218" s="47"/>
    </row>
    <row r="219" spans="1:7" ht="38.25" customHeight="1">
      <c r="A219" s="16">
        <f t="shared" si="18"/>
        <v>6.6999999999999975</v>
      </c>
      <c r="B219" s="10" t="s">
        <v>113</v>
      </c>
      <c r="C219" s="44">
        <v>7</v>
      </c>
      <c r="D219" s="45" t="s">
        <v>215</v>
      </c>
      <c r="E219" s="35"/>
      <c r="F219" s="48">
        <f t="shared" si="19"/>
        <v>0</v>
      </c>
      <c r="G219" s="47"/>
    </row>
    <row r="220" spans="1:7" ht="38.25" customHeight="1">
      <c r="A220" s="16">
        <f t="shared" si="18"/>
        <v>6.799999999999997</v>
      </c>
      <c r="B220" s="10" t="s">
        <v>114</v>
      </c>
      <c r="C220" s="44">
        <v>5</v>
      </c>
      <c r="D220" s="45" t="s">
        <v>215</v>
      </c>
      <c r="E220" s="35"/>
      <c r="F220" s="48">
        <f t="shared" si="19"/>
        <v>0</v>
      </c>
      <c r="G220" s="47"/>
    </row>
    <row r="221" spans="1:7" ht="38.25" customHeight="1">
      <c r="A221" s="16">
        <f t="shared" si="18"/>
        <v>6.899999999999997</v>
      </c>
      <c r="B221" s="10" t="s">
        <v>115</v>
      </c>
      <c r="C221" s="44">
        <v>2</v>
      </c>
      <c r="D221" s="45" t="s">
        <v>215</v>
      </c>
      <c r="E221" s="35"/>
      <c r="F221" s="48">
        <f t="shared" si="19"/>
        <v>0</v>
      </c>
      <c r="G221" s="47"/>
    </row>
    <row r="222" spans="1:7" ht="19.5" customHeight="1">
      <c r="A222" s="114">
        <f>A221-0.8</f>
        <v>6.099999999999997</v>
      </c>
      <c r="B222" s="10" t="s">
        <v>116</v>
      </c>
      <c r="C222" s="44">
        <v>557.6666666666666</v>
      </c>
      <c r="D222" s="45" t="s">
        <v>186</v>
      </c>
      <c r="E222" s="35"/>
      <c r="F222" s="48">
        <f t="shared" si="19"/>
        <v>0</v>
      </c>
      <c r="G222" s="47"/>
    </row>
    <row r="223" spans="1:7" ht="19.5" customHeight="1">
      <c r="A223" s="114">
        <f>A222+0.01</f>
        <v>6.109999999999997</v>
      </c>
      <c r="B223" s="10" t="s">
        <v>117</v>
      </c>
      <c r="C223" s="44">
        <v>180</v>
      </c>
      <c r="D223" s="45" t="s">
        <v>163</v>
      </c>
      <c r="E223" s="35"/>
      <c r="F223" s="48">
        <f t="shared" si="19"/>
        <v>0</v>
      </c>
      <c r="G223" s="47"/>
    </row>
    <row r="224" spans="1:7" ht="218.25" customHeight="1" thickBot="1">
      <c r="A224" s="117">
        <f aca="true" t="shared" si="20" ref="A224:A255">A223+0.01</f>
        <v>6.1199999999999966</v>
      </c>
      <c r="B224" s="115" t="s">
        <v>202</v>
      </c>
      <c r="C224" s="67">
        <v>14</v>
      </c>
      <c r="D224" s="68" t="s">
        <v>9</v>
      </c>
      <c r="E224" s="69"/>
      <c r="F224" s="70">
        <f t="shared" si="19"/>
        <v>0</v>
      </c>
      <c r="G224" s="71"/>
    </row>
    <row r="225" spans="1:7" ht="218.25" customHeight="1" thickTop="1">
      <c r="A225" s="116">
        <f t="shared" si="20"/>
        <v>6.129999999999996</v>
      </c>
      <c r="B225" s="113" t="s">
        <v>203</v>
      </c>
      <c r="C225" s="52">
        <v>3</v>
      </c>
      <c r="D225" s="49" t="s">
        <v>164</v>
      </c>
      <c r="E225" s="36"/>
      <c r="F225" s="50">
        <f t="shared" si="19"/>
        <v>0</v>
      </c>
      <c r="G225" s="51"/>
    </row>
    <row r="226" spans="1:7" ht="62.25" customHeight="1">
      <c r="A226" s="114">
        <f t="shared" si="20"/>
        <v>6.139999999999996</v>
      </c>
      <c r="B226" s="10" t="s">
        <v>204</v>
      </c>
      <c r="C226" s="44">
        <v>7</v>
      </c>
      <c r="D226" s="45" t="s">
        <v>164</v>
      </c>
      <c r="E226" s="35"/>
      <c r="F226" s="48">
        <f t="shared" si="19"/>
        <v>0</v>
      </c>
      <c r="G226" s="47"/>
    </row>
    <row r="227" spans="1:7" ht="67.5" customHeight="1">
      <c r="A227" s="114">
        <f t="shared" si="20"/>
        <v>6.149999999999996</v>
      </c>
      <c r="B227" s="10" t="s">
        <v>205</v>
      </c>
      <c r="C227" s="44">
        <v>2</v>
      </c>
      <c r="D227" s="45" t="s">
        <v>164</v>
      </c>
      <c r="E227" s="35"/>
      <c r="F227" s="48">
        <f t="shared" si="19"/>
        <v>0</v>
      </c>
      <c r="G227" s="47"/>
    </row>
    <row r="228" spans="1:7" ht="19.5" customHeight="1">
      <c r="A228" s="114">
        <f t="shared" si="20"/>
        <v>6.159999999999996</v>
      </c>
      <c r="B228" s="10" t="s">
        <v>118</v>
      </c>
      <c r="C228" s="44">
        <v>1672.8</v>
      </c>
      <c r="D228" s="45" t="s">
        <v>187</v>
      </c>
      <c r="E228" s="35"/>
      <c r="F228" s="48">
        <f t="shared" si="19"/>
        <v>0</v>
      </c>
      <c r="G228" s="47"/>
    </row>
    <row r="229" spans="1:7" ht="19.5" customHeight="1">
      <c r="A229" s="114">
        <f t="shared" si="20"/>
        <v>6.1699999999999955</v>
      </c>
      <c r="B229" s="10" t="s">
        <v>119</v>
      </c>
      <c r="C229" s="44">
        <v>84</v>
      </c>
      <c r="D229" s="45" t="s">
        <v>9</v>
      </c>
      <c r="E229" s="35"/>
      <c r="F229" s="48">
        <f t="shared" si="19"/>
        <v>0</v>
      </c>
      <c r="G229" s="47"/>
    </row>
    <row r="230" spans="1:7" ht="19.5" customHeight="1">
      <c r="A230" s="114">
        <f t="shared" si="20"/>
        <v>6.179999999999995</v>
      </c>
      <c r="B230" s="10" t="s">
        <v>206</v>
      </c>
      <c r="C230" s="44">
        <v>17</v>
      </c>
      <c r="D230" s="45" t="s">
        <v>164</v>
      </c>
      <c r="E230" s="35"/>
      <c r="F230" s="48">
        <f t="shared" si="19"/>
        <v>0</v>
      </c>
      <c r="G230" s="47"/>
    </row>
    <row r="231" spans="1:7" ht="19.5" customHeight="1">
      <c r="A231" s="114">
        <f t="shared" si="20"/>
        <v>6.189999999999995</v>
      </c>
      <c r="B231" s="10" t="s">
        <v>120</v>
      </c>
      <c r="C231" s="44">
        <v>1700</v>
      </c>
      <c r="D231" s="45" t="s">
        <v>186</v>
      </c>
      <c r="E231" s="35"/>
      <c r="F231" s="48">
        <f t="shared" si="19"/>
        <v>0</v>
      </c>
      <c r="G231" s="47"/>
    </row>
    <row r="232" spans="1:7" ht="19.5" customHeight="1">
      <c r="A232" s="114">
        <f t="shared" si="20"/>
        <v>6.199999999999995</v>
      </c>
      <c r="B232" s="10" t="s">
        <v>121</v>
      </c>
      <c r="C232" s="44">
        <v>84</v>
      </c>
      <c r="D232" s="45" t="s">
        <v>163</v>
      </c>
      <c r="E232" s="35"/>
      <c r="F232" s="48">
        <f t="shared" si="19"/>
        <v>0</v>
      </c>
      <c r="G232" s="47"/>
    </row>
    <row r="233" spans="1:7" ht="19.5" customHeight="1">
      <c r="A233" s="114">
        <f t="shared" si="20"/>
        <v>6.209999999999995</v>
      </c>
      <c r="B233" s="10" t="s">
        <v>122</v>
      </c>
      <c r="C233" s="44">
        <v>100</v>
      </c>
      <c r="D233" s="45" t="s">
        <v>163</v>
      </c>
      <c r="E233" s="35"/>
      <c r="F233" s="48">
        <f t="shared" si="19"/>
        <v>0</v>
      </c>
      <c r="G233" s="47"/>
    </row>
    <row r="234" spans="1:7" ht="19.5" customHeight="1">
      <c r="A234" s="114">
        <f t="shared" si="20"/>
        <v>6.219999999999994</v>
      </c>
      <c r="B234" s="10" t="s">
        <v>123</v>
      </c>
      <c r="C234" s="44">
        <v>75</v>
      </c>
      <c r="D234" s="45" t="s">
        <v>163</v>
      </c>
      <c r="E234" s="35"/>
      <c r="F234" s="48">
        <f t="shared" si="19"/>
        <v>0</v>
      </c>
      <c r="G234" s="47"/>
    </row>
    <row r="235" spans="1:7" ht="19.5" customHeight="1">
      <c r="A235" s="114">
        <f t="shared" si="20"/>
        <v>6.229999999999994</v>
      </c>
      <c r="B235" s="10" t="s">
        <v>124</v>
      </c>
      <c r="C235" s="44">
        <v>75</v>
      </c>
      <c r="D235" s="45" t="s">
        <v>163</v>
      </c>
      <c r="E235" s="35"/>
      <c r="F235" s="48">
        <f t="shared" si="19"/>
        <v>0</v>
      </c>
      <c r="G235" s="47"/>
    </row>
    <row r="236" spans="1:7" ht="19.5" customHeight="1">
      <c r="A236" s="114">
        <f t="shared" si="20"/>
        <v>6.239999999999994</v>
      </c>
      <c r="B236" s="10" t="s">
        <v>207</v>
      </c>
      <c r="C236" s="44">
        <v>280</v>
      </c>
      <c r="D236" s="45" t="s">
        <v>186</v>
      </c>
      <c r="E236" s="35"/>
      <c r="F236" s="48">
        <f t="shared" si="19"/>
        <v>0</v>
      </c>
      <c r="G236" s="47"/>
    </row>
    <row r="237" spans="1:7" ht="19.5" customHeight="1">
      <c r="A237" s="114">
        <f t="shared" si="20"/>
        <v>6.249999999999994</v>
      </c>
      <c r="B237" s="10" t="s">
        <v>208</v>
      </c>
      <c r="C237" s="44">
        <v>17</v>
      </c>
      <c r="D237" s="45" t="s">
        <v>163</v>
      </c>
      <c r="E237" s="35"/>
      <c r="F237" s="48">
        <f t="shared" si="19"/>
        <v>0</v>
      </c>
      <c r="G237" s="47"/>
    </row>
    <row r="238" spans="1:7" ht="19.5" customHeight="1">
      <c r="A238" s="114">
        <f t="shared" si="20"/>
        <v>6.259999999999994</v>
      </c>
      <c r="B238" s="10" t="s">
        <v>209</v>
      </c>
      <c r="C238" s="44">
        <v>17</v>
      </c>
      <c r="D238" s="45" t="s">
        <v>9</v>
      </c>
      <c r="E238" s="35"/>
      <c r="F238" s="48">
        <f t="shared" si="19"/>
        <v>0</v>
      </c>
      <c r="G238" s="47"/>
    </row>
    <row r="239" spans="1:7" ht="19.5" customHeight="1">
      <c r="A239" s="114">
        <f t="shared" si="20"/>
        <v>6.269999999999993</v>
      </c>
      <c r="B239" s="10" t="s">
        <v>210</v>
      </c>
      <c r="C239" s="44">
        <v>50</v>
      </c>
      <c r="D239" s="45" t="s">
        <v>164</v>
      </c>
      <c r="E239" s="35"/>
      <c r="F239" s="48">
        <f t="shared" si="19"/>
        <v>0</v>
      </c>
      <c r="G239" s="47"/>
    </row>
    <row r="240" spans="1:7" ht="19.5" customHeight="1">
      <c r="A240" s="114">
        <f t="shared" si="20"/>
        <v>6.279999999999993</v>
      </c>
      <c r="B240" s="10" t="s">
        <v>128</v>
      </c>
      <c r="C240" s="44">
        <v>17</v>
      </c>
      <c r="D240" s="45" t="s">
        <v>9</v>
      </c>
      <c r="E240" s="35"/>
      <c r="F240" s="48">
        <f t="shared" si="19"/>
        <v>0</v>
      </c>
      <c r="G240" s="47"/>
    </row>
    <row r="241" spans="1:7" ht="19.5" customHeight="1">
      <c r="A241" s="114">
        <f t="shared" si="20"/>
        <v>6.289999999999993</v>
      </c>
      <c r="B241" s="10" t="s">
        <v>211</v>
      </c>
      <c r="C241" s="44">
        <v>42</v>
      </c>
      <c r="D241" s="45" t="s">
        <v>163</v>
      </c>
      <c r="E241" s="35"/>
      <c r="F241" s="48">
        <f t="shared" si="19"/>
        <v>0</v>
      </c>
      <c r="G241" s="47"/>
    </row>
    <row r="242" spans="1:7" ht="44.25" customHeight="1">
      <c r="A242" s="114">
        <f t="shared" si="20"/>
        <v>6.299999999999993</v>
      </c>
      <c r="B242" s="10" t="s">
        <v>130</v>
      </c>
      <c r="C242" s="44">
        <v>55</v>
      </c>
      <c r="D242" s="45" t="s">
        <v>163</v>
      </c>
      <c r="E242" s="35"/>
      <c r="F242" s="48">
        <f t="shared" si="19"/>
        <v>0</v>
      </c>
      <c r="G242" s="47"/>
    </row>
    <row r="243" spans="1:7" ht="19.5" customHeight="1">
      <c r="A243" s="114">
        <f t="shared" si="20"/>
        <v>6.3099999999999925</v>
      </c>
      <c r="B243" s="10" t="s">
        <v>131</v>
      </c>
      <c r="C243" s="44">
        <v>17</v>
      </c>
      <c r="D243" s="45" t="s">
        <v>163</v>
      </c>
      <c r="E243" s="35"/>
      <c r="F243" s="48">
        <f t="shared" si="19"/>
        <v>0</v>
      </c>
      <c r="G243" s="47"/>
    </row>
    <row r="244" spans="1:7" ht="19.5" customHeight="1">
      <c r="A244" s="114">
        <f t="shared" si="20"/>
        <v>6.319999999999992</v>
      </c>
      <c r="B244" s="10" t="s">
        <v>132</v>
      </c>
      <c r="C244" s="44">
        <v>30</v>
      </c>
      <c r="D244" s="45" t="s">
        <v>9</v>
      </c>
      <c r="E244" s="35"/>
      <c r="F244" s="48">
        <f t="shared" si="19"/>
        <v>0</v>
      </c>
      <c r="G244" s="47"/>
    </row>
    <row r="245" spans="1:7" ht="19.5" customHeight="1">
      <c r="A245" s="114">
        <f t="shared" si="20"/>
        <v>6.329999999999992</v>
      </c>
      <c r="B245" s="10" t="s">
        <v>133</v>
      </c>
      <c r="C245" s="44">
        <v>17</v>
      </c>
      <c r="D245" s="45" t="s">
        <v>9</v>
      </c>
      <c r="E245" s="35"/>
      <c r="F245" s="48">
        <f t="shared" si="19"/>
        <v>0</v>
      </c>
      <c r="G245" s="47"/>
    </row>
    <row r="246" spans="1:7" ht="43.5" customHeight="1">
      <c r="A246" s="114">
        <f t="shared" si="20"/>
        <v>6.339999999999992</v>
      </c>
      <c r="B246" s="10" t="s">
        <v>134</v>
      </c>
      <c r="C246" s="44">
        <v>1020</v>
      </c>
      <c r="D246" s="45" t="s">
        <v>186</v>
      </c>
      <c r="E246" s="35"/>
      <c r="F246" s="48">
        <f t="shared" si="19"/>
        <v>0</v>
      </c>
      <c r="G246" s="47"/>
    </row>
    <row r="247" spans="1:7" ht="58.5" customHeight="1" thickBot="1">
      <c r="A247" s="117">
        <f t="shared" si="20"/>
        <v>6.349999999999992</v>
      </c>
      <c r="B247" s="115" t="s">
        <v>212</v>
      </c>
      <c r="C247" s="67">
        <v>17</v>
      </c>
      <c r="D247" s="68" t="s">
        <v>9</v>
      </c>
      <c r="E247" s="69"/>
      <c r="F247" s="70">
        <f t="shared" si="19"/>
        <v>0</v>
      </c>
      <c r="G247" s="71"/>
    </row>
    <row r="248" spans="1:7" ht="19.5" customHeight="1" thickTop="1">
      <c r="A248" s="116">
        <f t="shared" si="20"/>
        <v>6.359999999999991</v>
      </c>
      <c r="B248" s="113" t="s">
        <v>135</v>
      </c>
      <c r="C248" s="52">
        <v>10</v>
      </c>
      <c r="D248" s="49" t="s">
        <v>164</v>
      </c>
      <c r="E248" s="36"/>
      <c r="F248" s="50">
        <f t="shared" si="19"/>
        <v>0</v>
      </c>
      <c r="G248" s="51"/>
    </row>
    <row r="249" spans="1:7" ht="19.5" customHeight="1">
      <c r="A249" s="114">
        <f t="shared" si="20"/>
        <v>6.369999999999991</v>
      </c>
      <c r="B249" s="10" t="s">
        <v>136</v>
      </c>
      <c r="C249" s="44">
        <v>7</v>
      </c>
      <c r="D249" s="45" t="s">
        <v>164</v>
      </c>
      <c r="E249" s="35"/>
      <c r="F249" s="48">
        <f t="shared" si="19"/>
        <v>0</v>
      </c>
      <c r="G249" s="47"/>
    </row>
    <row r="250" spans="1:7" ht="19.5" customHeight="1">
      <c r="A250" s="114">
        <f t="shared" si="20"/>
        <v>6.379999999999991</v>
      </c>
      <c r="B250" s="10" t="s">
        <v>137</v>
      </c>
      <c r="C250" s="44">
        <v>14</v>
      </c>
      <c r="D250" s="45" t="s">
        <v>164</v>
      </c>
      <c r="E250" s="35"/>
      <c r="F250" s="48">
        <f t="shared" si="19"/>
        <v>0</v>
      </c>
      <c r="G250" s="47"/>
    </row>
    <row r="251" spans="1:7" ht="19.5" customHeight="1">
      <c r="A251" s="114">
        <f t="shared" si="20"/>
        <v>6.389999999999991</v>
      </c>
      <c r="B251" s="10" t="s">
        <v>138</v>
      </c>
      <c r="C251" s="44">
        <v>7</v>
      </c>
      <c r="D251" s="45" t="s">
        <v>164</v>
      </c>
      <c r="E251" s="35"/>
      <c r="F251" s="48">
        <f t="shared" si="19"/>
        <v>0</v>
      </c>
      <c r="G251" s="47"/>
    </row>
    <row r="252" spans="1:7" ht="19.5" customHeight="1">
      <c r="A252" s="114">
        <f t="shared" si="20"/>
        <v>6.399999999999991</v>
      </c>
      <c r="B252" s="10" t="s">
        <v>185</v>
      </c>
      <c r="C252" s="44">
        <v>28</v>
      </c>
      <c r="D252" s="45" t="s">
        <v>164</v>
      </c>
      <c r="E252" s="35"/>
      <c r="F252" s="48">
        <f t="shared" si="19"/>
        <v>0</v>
      </c>
      <c r="G252" s="47"/>
    </row>
    <row r="253" spans="1:7" ht="19.5" customHeight="1">
      <c r="A253" s="114">
        <f t="shared" si="20"/>
        <v>6.40999999999999</v>
      </c>
      <c r="B253" s="10" t="s">
        <v>213</v>
      </c>
      <c r="C253" s="44">
        <v>17</v>
      </c>
      <c r="D253" s="45" t="s">
        <v>164</v>
      </c>
      <c r="E253" s="35"/>
      <c r="F253" s="48">
        <f t="shared" si="19"/>
        <v>0</v>
      </c>
      <c r="G253" s="47"/>
    </row>
    <row r="254" spans="1:7" ht="19.5" customHeight="1">
      <c r="A254" s="114">
        <f t="shared" si="20"/>
        <v>6.41999999999999</v>
      </c>
      <c r="B254" s="10" t="s">
        <v>140</v>
      </c>
      <c r="C254" s="44">
        <v>10</v>
      </c>
      <c r="D254" s="45" t="s">
        <v>164</v>
      </c>
      <c r="E254" s="35"/>
      <c r="F254" s="48">
        <f t="shared" si="19"/>
        <v>0</v>
      </c>
      <c r="G254" s="47"/>
    </row>
    <row r="255" spans="1:7" ht="19.5" customHeight="1">
      <c r="A255" s="114">
        <f t="shared" si="20"/>
        <v>6.42999999999999</v>
      </c>
      <c r="B255" s="10" t="s">
        <v>214</v>
      </c>
      <c r="C255" s="44">
        <v>1</v>
      </c>
      <c r="D255" s="45" t="s">
        <v>173</v>
      </c>
      <c r="E255" s="35"/>
      <c r="F255" s="48">
        <f t="shared" si="19"/>
        <v>0</v>
      </c>
      <c r="G255" s="47">
        <f>SUM(F213:F255)</f>
        <v>0</v>
      </c>
    </row>
    <row r="256" spans="1:7" ht="19.5" customHeight="1">
      <c r="A256" s="16"/>
      <c r="B256" s="10"/>
      <c r="C256" s="44"/>
      <c r="D256" s="45"/>
      <c r="E256" s="35"/>
      <c r="F256" s="48"/>
      <c r="G256" s="47"/>
    </row>
    <row r="257" spans="1:7" ht="19.5" customHeight="1">
      <c r="A257" s="15">
        <v>7</v>
      </c>
      <c r="B257" s="8" t="s">
        <v>143</v>
      </c>
      <c r="C257" s="44"/>
      <c r="D257" s="45"/>
      <c r="E257" s="35"/>
      <c r="F257" s="48"/>
      <c r="G257" s="47"/>
    </row>
    <row r="258" spans="1:7" ht="60.75" customHeight="1">
      <c r="A258" s="16">
        <f aca="true" t="shared" si="21" ref="A258:A266">A257+0.1</f>
        <v>7.1</v>
      </c>
      <c r="B258" s="10" t="s">
        <v>144</v>
      </c>
      <c r="C258" s="44">
        <v>14</v>
      </c>
      <c r="D258" s="45" t="s">
        <v>163</v>
      </c>
      <c r="E258" s="35"/>
      <c r="F258" s="48">
        <f aca="true" t="shared" si="22" ref="F258:F283">+C258*E258</f>
        <v>0</v>
      </c>
      <c r="G258" s="47"/>
    </row>
    <row r="259" spans="1:7" ht="60.75" customHeight="1">
      <c r="A259" s="16">
        <f t="shared" si="21"/>
        <v>7.199999999999999</v>
      </c>
      <c r="B259" s="10" t="s">
        <v>145</v>
      </c>
      <c r="C259" s="44">
        <v>3</v>
      </c>
      <c r="D259" s="45" t="s">
        <v>163</v>
      </c>
      <c r="E259" s="35"/>
      <c r="F259" s="48">
        <f t="shared" si="22"/>
        <v>0</v>
      </c>
      <c r="G259" s="47"/>
    </row>
    <row r="260" spans="1:7" ht="19.5" customHeight="1">
      <c r="A260" s="16">
        <f t="shared" si="21"/>
        <v>7.299999999999999</v>
      </c>
      <c r="B260" s="10" t="s">
        <v>146</v>
      </c>
      <c r="C260" s="44">
        <v>14</v>
      </c>
      <c r="D260" s="45" t="s">
        <v>9</v>
      </c>
      <c r="E260" s="35"/>
      <c r="F260" s="48">
        <f t="shared" si="22"/>
        <v>0</v>
      </c>
      <c r="G260" s="47"/>
    </row>
    <row r="261" spans="1:7" ht="19.5" customHeight="1">
      <c r="A261" s="16">
        <f t="shared" si="21"/>
        <v>7.399999999999999</v>
      </c>
      <c r="B261" s="10" t="s">
        <v>147</v>
      </c>
      <c r="C261" s="44">
        <v>3</v>
      </c>
      <c r="D261" s="45" t="s">
        <v>9</v>
      </c>
      <c r="E261" s="35"/>
      <c r="F261" s="48">
        <f t="shared" si="22"/>
        <v>0</v>
      </c>
      <c r="G261" s="47"/>
    </row>
    <row r="262" spans="1:7" ht="19.5" customHeight="1">
      <c r="A262" s="16">
        <f t="shared" si="21"/>
        <v>7.499999999999998</v>
      </c>
      <c r="B262" s="10" t="s">
        <v>190</v>
      </c>
      <c r="C262" s="44">
        <v>14</v>
      </c>
      <c r="D262" s="45" t="s">
        <v>9</v>
      </c>
      <c r="E262" s="35"/>
      <c r="F262" s="48">
        <f t="shared" si="22"/>
        <v>0</v>
      </c>
      <c r="G262" s="47"/>
    </row>
    <row r="263" spans="1:7" ht="19.5" customHeight="1">
      <c r="A263" s="16">
        <f t="shared" si="21"/>
        <v>7.599999999999998</v>
      </c>
      <c r="B263" s="10" t="s">
        <v>216</v>
      </c>
      <c r="C263" s="44">
        <v>10</v>
      </c>
      <c r="D263" s="45" t="s">
        <v>9</v>
      </c>
      <c r="E263" s="35"/>
      <c r="F263" s="48">
        <f t="shared" si="22"/>
        <v>0</v>
      </c>
      <c r="G263" s="47"/>
    </row>
    <row r="264" spans="1:7" ht="19.5" customHeight="1">
      <c r="A264" s="16">
        <f t="shared" si="21"/>
        <v>7.6999999999999975</v>
      </c>
      <c r="B264" s="10" t="s">
        <v>192</v>
      </c>
      <c r="C264" s="44">
        <v>10</v>
      </c>
      <c r="D264" s="45" t="s">
        <v>164</v>
      </c>
      <c r="E264" s="35"/>
      <c r="F264" s="48">
        <f t="shared" si="22"/>
        <v>0</v>
      </c>
      <c r="G264" s="47"/>
    </row>
    <row r="265" spans="1:7" ht="43.5" customHeight="1">
      <c r="A265" s="16">
        <f t="shared" si="21"/>
        <v>7.799999999999997</v>
      </c>
      <c r="B265" s="10" t="s">
        <v>191</v>
      </c>
      <c r="C265" s="44">
        <v>10</v>
      </c>
      <c r="D265" s="45" t="s">
        <v>164</v>
      </c>
      <c r="E265" s="35"/>
      <c r="F265" s="48">
        <f t="shared" si="22"/>
        <v>0</v>
      </c>
      <c r="G265" s="47"/>
    </row>
    <row r="266" spans="1:7" ht="19.5" customHeight="1">
      <c r="A266" s="16">
        <f t="shared" si="21"/>
        <v>7.899999999999997</v>
      </c>
      <c r="B266" s="10" t="s">
        <v>193</v>
      </c>
      <c r="C266" s="44">
        <v>18</v>
      </c>
      <c r="D266" s="45" t="s">
        <v>9</v>
      </c>
      <c r="E266" s="35"/>
      <c r="F266" s="48">
        <f t="shared" si="22"/>
        <v>0</v>
      </c>
      <c r="G266" s="47"/>
    </row>
    <row r="267" spans="1:7" ht="19.5" customHeight="1">
      <c r="A267" s="114">
        <f>A266-0.8</f>
        <v>7.099999999999997</v>
      </c>
      <c r="B267" s="10" t="s">
        <v>194</v>
      </c>
      <c r="C267" s="44">
        <v>14</v>
      </c>
      <c r="D267" s="45" t="s">
        <v>9</v>
      </c>
      <c r="E267" s="35"/>
      <c r="F267" s="48">
        <f t="shared" si="22"/>
        <v>0</v>
      </c>
      <c r="G267" s="47"/>
    </row>
    <row r="268" spans="1:7" ht="19.5" customHeight="1">
      <c r="A268" s="114">
        <f>A267+0.01</f>
        <v>7.109999999999997</v>
      </c>
      <c r="B268" s="10" t="s">
        <v>195</v>
      </c>
      <c r="C268" s="44">
        <v>2</v>
      </c>
      <c r="D268" s="45" t="s">
        <v>164</v>
      </c>
      <c r="E268" s="35"/>
      <c r="F268" s="48">
        <f t="shared" si="22"/>
        <v>0</v>
      </c>
      <c r="G268" s="47"/>
    </row>
    <row r="269" spans="1:7" ht="19.5" customHeight="1">
      <c r="A269" s="114">
        <f aca="true" t="shared" si="23" ref="A269:A283">A268+0.01</f>
        <v>7.1199999999999966</v>
      </c>
      <c r="B269" s="10" t="s">
        <v>148</v>
      </c>
      <c r="C269" s="44">
        <v>28</v>
      </c>
      <c r="D269" s="45" t="s">
        <v>9</v>
      </c>
      <c r="E269" s="35"/>
      <c r="F269" s="48">
        <f t="shared" si="22"/>
        <v>0</v>
      </c>
      <c r="G269" s="47"/>
    </row>
    <row r="270" spans="1:7" ht="19.5" customHeight="1">
      <c r="A270" s="114">
        <f t="shared" si="23"/>
        <v>7.129999999999996</v>
      </c>
      <c r="B270" s="10" t="s">
        <v>149</v>
      </c>
      <c r="C270" s="44">
        <v>12</v>
      </c>
      <c r="D270" s="45" t="s">
        <v>9</v>
      </c>
      <c r="E270" s="35"/>
      <c r="F270" s="48">
        <f t="shared" si="22"/>
        <v>0</v>
      </c>
      <c r="G270" s="47"/>
    </row>
    <row r="271" spans="1:7" ht="19.5" customHeight="1">
      <c r="A271" s="114">
        <f t="shared" si="23"/>
        <v>7.139999999999996</v>
      </c>
      <c r="B271" s="10" t="s">
        <v>150</v>
      </c>
      <c r="C271" s="44">
        <v>3</v>
      </c>
      <c r="D271" s="45" t="s">
        <v>9</v>
      </c>
      <c r="E271" s="35"/>
      <c r="F271" s="48">
        <f t="shared" si="22"/>
        <v>0</v>
      </c>
      <c r="G271" s="47"/>
    </row>
    <row r="272" spans="1:7" ht="19.5" customHeight="1">
      <c r="A272" s="114">
        <f t="shared" si="23"/>
        <v>7.149999999999996</v>
      </c>
      <c r="B272" s="10" t="s">
        <v>151</v>
      </c>
      <c r="C272" s="44">
        <v>2</v>
      </c>
      <c r="D272" s="45" t="s">
        <v>164</v>
      </c>
      <c r="E272" s="35"/>
      <c r="F272" s="48">
        <f t="shared" si="22"/>
        <v>0</v>
      </c>
      <c r="G272" s="47"/>
    </row>
    <row r="273" spans="1:7" ht="19.5" customHeight="1">
      <c r="A273" s="114">
        <f t="shared" si="23"/>
        <v>7.159999999999996</v>
      </c>
      <c r="B273" s="10" t="s">
        <v>152</v>
      </c>
      <c r="C273" s="44">
        <v>28</v>
      </c>
      <c r="D273" s="45" t="s">
        <v>164</v>
      </c>
      <c r="E273" s="35"/>
      <c r="F273" s="48">
        <f t="shared" si="22"/>
        <v>0</v>
      </c>
      <c r="G273" s="47"/>
    </row>
    <row r="274" spans="1:7" ht="19.5" customHeight="1">
      <c r="A274" s="114">
        <f t="shared" si="23"/>
        <v>7.1699999999999955</v>
      </c>
      <c r="B274" s="10" t="s">
        <v>153</v>
      </c>
      <c r="C274" s="44">
        <v>20</v>
      </c>
      <c r="D274" s="45" t="s">
        <v>164</v>
      </c>
      <c r="E274" s="35"/>
      <c r="F274" s="48">
        <f t="shared" si="22"/>
        <v>0</v>
      </c>
      <c r="G274" s="47"/>
    </row>
    <row r="275" spans="1:7" ht="19.5" customHeight="1">
      <c r="A275" s="114">
        <f t="shared" si="23"/>
        <v>7.179999999999995</v>
      </c>
      <c r="B275" s="10" t="s">
        <v>154</v>
      </c>
      <c r="C275" s="44">
        <v>6</v>
      </c>
      <c r="D275" s="45" t="s">
        <v>164</v>
      </c>
      <c r="E275" s="35"/>
      <c r="F275" s="48">
        <f t="shared" si="22"/>
        <v>0</v>
      </c>
      <c r="G275" s="47"/>
    </row>
    <row r="276" spans="1:7" ht="19.5" customHeight="1">
      <c r="A276" s="114">
        <f t="shared" si="23"/>
        <v>7.189999999999995</v>
      </c>
      <c r="B276" s="10" t="s">
        <v>155</v>
      </c>
      <c r="C276" s="44">
        <v>4</v>
      </c>
      <c r="D276" s="45" t="s">
        <v>164</v>
      </c>
      <c r="E276" s="35"/>
      <c r="F276" s="48">
        <f t="shared" si="22"/>
        <v>0</v>
      </c>
      <c r="G276" s="47"/>
    </row>
    <row r="277" spans="1:7" ht="19.5" customHeight="1">
      <c r="A277" s="114">
        <f t="shared" si="23"/>
        <v>7.199999999999995</v>
      </c>
      <c r="B277" s="10" t="s">
        <v>156</v>
      </c>
      <c r="C277" s="44">
        <v>1</v>
      </c>
      <c r="D277" s="45" t="s">
        <v>165</v>
      </c>
      <c r="E277" s="35"/>
      <c r="F277" s="48">
        <f t="shared" si="22"/>
        <v>0</v>
      </c>
      <c r="G277" s="47"/>
    </row>
    <row r="278" spans="1:7" ht="19.5" customHeight="1">
      <c r="A278" s="114">
        <f t="shared" si="23"/>
        <v>7.209999999999995</v>
      </c>
      <c r="B278" s="10" t="s">
        <v>157</v>
      </c>
      <c r="C278" s="44">
        <v>14</v>
      </c>
      <c r="D278" s="45" t="s">
        <v>9</v>
      </c>
      <c r="E278" s="35"/>
      <c r="F278" s="48">
        <f t="shared" si="22"/>
        <v>0</v>
      </c>
      <c r="G278" s="47"/>
    </row>
    <row r="279" spans="1:7" ht="19.5" customHeight="1">
      <c r="A279" s="114">
        <f t="shared" si="23"/>
        <v>7.219999999999994</v>
      </c>
      <c r="B279" s="10" t="s">
        <v>158</v>
      </c>
      <c r="C279" s="44">
        <v>14</v>
      </c>
      <c r="D279" s="45" t="s">
        <v>164</v>
      </c>
      <c r="E279" s="35"/>
      <c r="F279" s="48">
        <f t="shared" si="22"/>
        <v>0</v>
      </c>
      <c r="G279" s="47"/>
    </row>
    <row r="280" spans="1:7" ht="19.5" customHeight="1">
      <c r="A280" s="114">
        <f t="shared" si="23"/>
        <v>7.229999999999994</v>
      </c>
      <c r="B280" s="10" t="s">
        <v>159</v>
      </c>
      <c r="C280" s="44">
        <v>3</v>
      </c>
      <c r="D280" s="45" t="s">
        <v>164</v>
      </c>
      <c r="E280" s="35"/>
      <c r="F280" s="48">
        <f t="shared" si="22"/>
        <v>0</v>
      </c>
      <c r="G280" s="47"/>
    </row>
    <row r="281" spans="1:7" ht="19.5" customHeight="1">
      <c r="A281" s="114">
        <f t="shared" si="23"/>
        <v>7.239999999999994</v>
      </c>
      <c r="B281" s="10" t="s">
        <v>217</v>
      </c>
      <c r="C281" s="44">
        <v>11</v>
      </c>
      <c r="D281" s="45" t="s">
        <v>164</v>
      </c>
      <c r="E281" s="35"/>
      <c r="F281" s="48">
        <f t="shared" si="22"/>
        <v>0</v>
      </c>
      <c r="G281" s="47"/>
    </row>
    <row r="282" spans="1:7" ht="19.5" customHeight="1">
      <c r="A282" s="114">
        <f t="shared" si="23"/>
        <v>7.249999999999994</v>
      </c>
      <c r="B282" s="10" t="s">
        <v>218</v>
      </c>
      <c r="C282" s="44">
        <v>9</v>
      </c>
      <c r="D282" s="45" t="s">
        <v>164</v>
      </c>
      <c r="E282" s="35"/>
      <c r="F282" s="48">
        <f t="shared" si="22"/>
        <v>0</v>
      </c>
      <c r="G282" s="47"/>
    </row>
    <row r="283" spans="1:7" ht="19.5" customHeight="1">
      <c r="A283" s="114">
        <f t="shared" si="23"/>
        <v>7.259999999999994</v>
      </c>
      <c r="B283" s="10" t="s">
        <v>196</v>
      </c>
      <c r="C283" s="44">
        <v>17</v>
      </c>
      <c r="D283" s="45" t="s">
        <v>164</v>
      </c>
      <c r="E283" s="35"/>
      <c r="F283" s="48">
        <f t="shared" si="22"/>
        <v>0</v>
      </c>
      <c r="G283" s="47">
        <f>SUM(F258:F283)</f>
        <v>0</v>
      </c>
    </row>
    <row r="284" spans="1:7" ht="19.5" customHeight="1" thickBot="1">
      <c r="A284" s="65"/>
      <c r="B284" s="115"/>
      <c r="C284" s="67"/>
      <c r="D284" s="68"/>
      <c r="E284" s="69"/>
      <c r="F284" s="70"/>
      <c r="G284" s="71"/>
    </row>
    <row r="285" spans="1:7" ht="19.5" customHeight="1" thickTop="1">
      <c r="A285" s="63">
        <v>8</v>
      </c>
      <c r="B285" s="64" t="s">
        <v>197</v>
      </c>
      <c r="C285" s="52"/>
      <c r="D285" s="49"/>
      <c r="E285" s="36"/>
      <c r="F285" s="50"/>
      <c r="G285" s="51"/>
    </row>
    <row r="286" spans="1:7" ht="19.5" customHeight="1">
      <c r="A286" s="16">
        <f aca="true" t="shared" si="24" ref="A286:A294">A285+0.1</f>
        <v>8.1</v>
      </c>
      <c r="B286" s="10" t="s">
        <v>219</v>
      </c>
      <c r="C286" s="44">
        <v>1</v>
      </c>
      <c r="D286" s="45" t="s">
        <v>164</v>
      </c>
      <c r="E286" s="35"/>
      <c r="F286" s="48">
        <f aca="true" t="shared" si="25" ref="F286:F295">+C286*E286</f>
        <v>0</v>
      </c>
      <c r="G286" s="47"/>
    </row>
    <row r="287" spans="1:7" ht="19.5" customHeight="1">
      <c r="A287" s="16">
        <f t="shared" si="24"/>
        <v>8.2</v>
      </c>
      <c r="B287" s="10" t="s">
        <v>166</v>
      </c>
      <c r="C287" s="44">
        <v>1</v>
      </c>
      <c r="D287" s="45" t="s">
        <v>164</v>
      </c>
      <c r="E287" s="35"/>
      <c r="F287" s="48">
        <f t="shared" si="25"/>
        <v>0</v>
      </c>
      <c r="G287" s="47"/>
    </row>
    <row r="288" spans="1:7" ht="19.5" customHeight="1">
      <c r="A288" s="16">
        <f t="shared" si="24"/>
        <v>8.299999999999999</v>
      </c>
      <c r="B288" s="10" t="s">
        <v>198</v>
      </c>
      <c r="C288" s="44">
        <v>25</v>
      </c>
      <c r="D288" s="45" t="s">
        <v>172</v>
      </c>
      <c r="E288" s="35"/>
      <c r="F288" s="48">
        <f t="shared" si="25"/>
        <v>0</v>
      </c>
      <c r="G288" s="47"/>
    </row>
    <row r="289" spans="1:7" ht="19.5" customHeight="1">
      <c r="A289" s="16">
        <f t="shared" si="24"/>
        <v>8.399999999999999</v>
      </c>
      <c r="B289" s="10" t="s">
        <v>167</v>
      </c>
      <c r="C289" s="44">
        <v>100</v>
      </c>
      <c r="D289" s="45" t="s">
        <v>13</v>
      </c>
      <c r="E289" s="35"/>
      <c r="F289" s="48">
        <f t="shared" si="25"/>
        <v>0</v>
      </c>
      <c r="G289" s="47"/>
    </row>
    <row r="290" spans="1:7" ht="19.5" customHeight="1">
      <c r="A290" s="16">
        <f t="shared" si="24"/>
        <v>8.499999999999998</v>
      </c>
      <c r="B290" s="10" t="s">
        <v>168</v>
      </c>
      <c r="C290" s="44">
        <v>1</v>
      </c>
      <c r="D290" s="45" t="s">
        <v>164</v>
      </c>
      <c r="E290" s="35"/>
      <c r="F290" s="48">
        <f t="shared" si="25"/>
        <v>0</v>
      </c>
      <c r="G290" s="47"/>
    </row>
    <row r="291" spans="1:7" ht="19.5" customHeight="1">
      <c r="A291" s="16">
        <f t="shared" si="24"/>
        <v>8.599999999999998</v>
      </c>
      <c r="B291" s="10" t="s">
        <v>199</v>
      </c>
      <c r="C291" s="44">
        <v>1</v>
      </c>
      <c r="D291" s="45" t="s">
        <v>165</v>
      </c>
      <c r="E291" s="35"/>
      <c r="F291" s="48">
        <f t="shared" si="25"/>
        <v>0</v>
      </c>
      <c r="G291" s="47"/>
    </row>
    <row r="292" spans="1:7" ht="19.5" customHeight="1">
      <c r="A292" s="16">
        <f t="shared" si="24"/>
        <v>8.699999999999998</v>
      </c>
      <c r="B292" s="10" t="s">
        <v>200</v>
      </c>
      <c r="C292" s="44">
        <v>17</v>
      </c>
      <c r="D292" s="45" t="s">
        <v>164</v>
      </c>
      <c r="E292" s="35"/>
      <c r="F292" s="48">
        <f t="shared" si="25"/>
        <v>0</v>
      </c>
      <c r="G292" s="47"/>
    </row>
    <row r="293" spans="1:7" ht="19.5" customHeight="1">
      <c r="A293" s="16">
        <f t="shared" si="24"/>
        <v>8.799999999999997</v>
      </c>
      <c r="B293" s="10" t="s">
        <v>169</v>
      </c>
      <c r="C293" s="44">
        <v>17</v>
      </c>
      <c r="D293" s="45" t="s">
        <v>164</v>
      </c>
      <c r="E293" s="35"/>
      <c r="F293" s="48">
        <f t="shared" si="25"/>
        <v>0</v>
      </c>
      <c r="G293" s="47"/>
    </row>
    <row r="294" spans="1:7" ht="46.5" customHeight="1">
      <c r="A294" s="16">
        <f t="shared" si="24"/>
        <v>8.899999999999997</v>
      </c>
      <c r="B294" s="10" t="s">
        <v>170</v>
      </c>
      <c r="C294" s="44">
        <v>1</v>
      </c>
      <c r="D294" s="45" t="s">
        <v>164</v>
      </c>
      <c r="E294" s="35"/>
      <c r="F294" s="48">
        <f t="shared" si="25"/>
        <v>0</v>
      </c>
      <c r="G294" s="47"/>
    </row>
    <row r="295" spans="1:7" ht="19.5" customHeight="1">
      <c r="A295" s="114">
        <f>A294-0.8</f>
        <v>8.099999999999996</v>
      </c>
      <c r="B295" s="10" t="s">
        <v>171</v>
      </c>
      <c r="C295" s="44">
        <v>1</v>
      </c>
      <c r="D295" s="45" t="s">
        <v>164</v>
      </c>
      <c r="E295" s="35"/>
      <c r="F295" s="48">
        <f t="shared" si="25"/>
        <v>0</v>
      </c>
      <c r="G295" s="47">
        <f>SUM(F286:F295)</f>
        <v>0</v>
      </c>
    </row>
    <row r="296" spans="1:7" ht="19.5" customHeight="1" thickBot="1">
      <c r="A296" s="16"/>
      <c r="B296" s="10"/>
      <c r="C296" s="44"/>
      <c r="D296" s="45"/>
      <c r="E296" s="35"/>
      <c r="F296" s="48"/>
      <c r="G296" s="47"/>
    </row>
    <row r="297" spans="1:7" ht="22.5" customHeight="1" thickBot="1" thickTop="1">
      <c r="A297" s="17"/>
      <c r="B297" s="18" t="s">
        <v>105</v>
      </c>
      <c r="C297" s="37"/>
      <c r="D297" s="53"/>
      <c r="E297" s="37"/>
      <c r="F297" s="54"/>
      <c r="G297" s="55">
        <f>SUM(G151:G295)</f>
        <v>0</v>
      </c>
    </row>
    <row r="298" spans="1:7" ht="25.5" customHeight="1" thickBot="1" thickTop="1">
      <c r="A298" s="73"/>
      <c r="B298" s="74" t="s">
        <v>220</v>
      </c>
      <c r="C298" s="75"/>
      <c r="D298" s="76"/>
      <c r="E298" s="75"/>
      <c r="F298" s="77"/>
      <c r="G298" s="78">
        <f>G297+G146</f>
        <v>0</v>
      </c>
    </row>
    <row r="299" spans="1:7" ht="25.5" customHeight="1" thickBot="1" thickTop="1">
      <c r="A299" s="17"/>
      <c r="B299" s="18" t="s">
        <v>106</v>
      </c>
      <c r="C299" s="37"/>
      <c r="D299" s="53"/>
      <c r="E299" s="37"/>
      <c r="F299" s="54"/>
      <c r="G299" s="55">
        <f>SUM(G298)</f>
        <v>0</v>
      </c>
    </row>
    <row r="300" spans="1:7" ht="22.5" customHeight="1" thickTop="1">
      <c r="A300" s="80"/>
      <c r="B300" s="81"/>
      <c r="C300" s="82"/>
      <c r="D300" s="83"/>
      <c r="E300" s="82"/>
      <c r="F300" s="82"/>
      <c r="G300" s="84"/>
    </row>
    <row r="301" spans="1:7" ht="22.5" customHeight="1">
      <c r="A301" s="85"/>
      <c r="B301" s="86" t="s">
        <v>27</v>
      </c>
      <c r="C301" s="122">
        <v>0.1</v>
      </c>
      <c r="D301" s="87"/>
      <c r="E301" s="88"/>
      <c r="F301" s="88">
        <f>C301*G299</f>
        <v>0</v>
      </c>
      <c r="G301" s="89"/>
    </row>
    <row r="302" spans="1:7" ht="22.5" customHeight="1">
      <c r="A302" s="85"/>
      <c r="B302" s="86" t="s">
        <v>28</v>
      </c>
      <c r="C302" s="122">
        <v>0.025</v>
      </c>
      <c r="D302" s="87"/>
      <c r="E302" s="88"/>
      <c r="F302" s="88">
        <f>C302*G299</f>
        <v>0</v>
      </c>
      <c r="G302" s="89"/>
    </row>
    <row r="303" spans="1:7" ht="22.5" customHeight="1">
      <c r="A303" s="85"/>
      <c r="B303" s="86" t="s">
        <v>29</v>
      </c>
      <c r="C303" s="122">
        <v>0.0535</v>
      </c>
      <c r="D303" s="87"/>
      <c r="E303" s="88"/>
      <c r="F303" s="88">
        <f>C303*G299</f>
        <v>0</v>
      </c>
      <c r="G303" s="89"/>
    </row>
    <row r="304" spans="1:7" ht="22.5" customHeight="1">
      <c r="A304" s="85"/>
      <c r="B304" s="86" t="s">
        <v>30</v>
      </c>
      <c r="C304" s="122">
        <v>0.03</v>
      </c>
      <c r="D304" s="87"/>
      <c r="E304" s="88"/>
      <c r="F304" s="88">
        <f>C304*G299</f>
        <v>0</v>
      </c>
      <c r="G304" s="89"/>
    </row>
    <row r="305" spans="1:7" ht="22.5" customHeight="1">
      <c r="A305" s="85"/>
      <c r="B305" s="86" t="s">
        <v>31</v>
      </c>
      <c r="C305" s="122">
        <v>0.01</v>
      </c>
      <c r="D305" s="87"/>
      <c r="E305" s="88"/>
      <c r="F305" s="88">
        <f>C305*G299</f>
        <v>0</v>
      </c>
      <c r="G305" s="89"/>
    </row>
    <row r="306" spans="1:7" ht="22.5" customHeight="1">
      <c r="A306" s="85"/>
      <c r="B306" s="86" t="s">
        <v>32</v>
      </c>
      <c r="C306" s="122">
        <v>0.05</v>
      </c>
      <c r="D306" s="87"/>
      <c r="E306" s="88"/>
      <c r="F306" s="88">
        <f>C306*G299</f>
        <v>0</v>
      </c>
      <c r="G306" s="89"/>
    </row>
    <row r="307" spans="1:7" ht="22.5" customHeight="1" thickBot="1">
      <c r="A307" s="20"/>
      <c r="B307" s="86"/>
      <c r="C307" s="62"/>
      <c r="D307" s="61"/>
      <c r="E307" s="38"/>
      <c r="F307" s="38"/>
      <c r="G307" s="56"/>
    </row>
    <row r="308" spans="1:7" ht="22.5" customHeight="1" thickBot="1" thickTop="1">
      <c r="A308" s="90"/>
      <c r="B308" s="91" t="s">
        <v>33</v>
      </c>
      <c r="C308" s="92"/>
      <c r="D308" s="93"/>
      <c r="E308" s="94"/>
      <c r="F308" s="94"/>
      <c r="G308" s="95">
        <f>SUM(F301:F306)</f>
        <v>0</v>
      </c>
    </row>
    <row r="309" spans="1:7" ht="22.5" customHeight="1" thickBot="1" thickTop="1">
      <c r="A309" s="96"/>
      <c r="B309" s="97"/>
      <c r="C309" s="98"/>
      <c r="D309" s="99"/>
      <c r="E309" s="100"/>
      <c r="F309" s="100"/>
      <c r="G309" s="101"/>
    </row>
    <row r="310" spans="1:7" ht="22.5" customHeight="1" thickBot="1" thickTop="1">
      <c r="A310" s="90"/>
      <c r="B310" s="91" t="s">
        <v>34</v>
      </c>
      <c r="C310" s="92">
        <v>0.03</v>
      </c>
      <c r="D310" s="93"/>
      <c r="E310" s="94"/>
      <c r="F310" s="94"/>
      <c r="G310" s="95">
        <f>+G308*C310</f>
        <v>0</v>
      </c>
    </row>
    <row r="311" spans="1:7" ht="22.5" customHeight="1" thickBot="1" thickTop="1">
      <c r="A311" s="96"/>
      <c r="B311" s="97"/>
      <c r="C311" s="98"/>
      <c r="D311" s="99"/>
      <c r="E311" s="100"/>
      <c r="F311" s="100"/>
      <c r="G311" s="101"/>
    </row>
    <row r="312" spans="1:7" ht="22.5" customHeight="1" thickBot="1" thickTop="1">
      <c r="A312" s="90"/>
      <c r="B312" s="91" t="s">
        <v>35</v>
      </c>
      <c r="C312" s="92"/>
      <c r="D312" s="93"/>
      <c r="E312" s="94"/>
      <c r="F312" s="94"/>
      <c r="G312" s="95">
        <f>G299+G308</f>
        <v>0</v>
      </c>
    </row>
    <row r="313" spans="1:7" ht="22.5" customHeight="1" thickBot="1" thickTop="1">
      <c r="A313" s="96"/>
      <c r="B313" s="97"/>
      <c r="C313" s="98"/>
      <c r="D313" s="99"/>
      <c r="E313" s="100"/>
      <c r="F313" s="100"/>
      <c r="G313" s="101"/>
    </row>
    <row r="314" spans="1:7" ht="22.5" customHeight="1" thickBot="1" thickTop="1">
      <c r="A314" s="90"/>
      <c r="B314" s="91" t="s">
        <v>36</v>
      </c>
      <c r="C314" s="92">
        <v>0.06</v>
      </c>
      <c r="D314" s="93"/>
      <c r="E314" s="94"/>
      <c r="F314" s="94"/>
      <c r="G314" s="95">
        <f>C314*G299</f>
        <v>0</v>
      </c>
    </row>
    <row r="315" spans="1:7" ht="22.5" customHeight="1" thickBot="1" thickTop="1">
      <c r="A315" s="96"/>
      <c r="B315" s="97"/>
      <c r="C315" s="98"/>
      <c r="D315" s="99"/>
      <c r="E315" s="100"/>
      <c r="F315" s="100"/>
      <c r="G315" s="101"/>
    </row>
    <row r="316" spans="1:7" ht="22.5" customHeight="1" thickBot="1" thickTop="1">
      <c r="A316" s="90"/>
      <c r="B316" s="91" t="s">
        <v>37</v>
      </c>
      <c r="C316" s="92">
        <v>0.05</v>
      </c>
      <c r="D316" s="93"/>
      <c r="E316" s="94"/>
      <c r="F316" s="94"/>
      <c r="G316" s="95">
        <f>C316*G312</f>
        <v>0</v>
      </c>
    </row>
    <row r="317" spans="1:7" ht="22.5" customHeight="1" thickBot="1" thickTop="1">
      <c r="A317" s="96"/>
      <c r="B317" s="97"/>
      <c r="C317" s="100"/>
      <c r="D317" s="99"/>
      <c r="E317" s="100"/>
      <c r="F317" s="100"/>
      <c r="G317" s="101"/>
    </row>
    <row r="318" spans="1:7" ht="22.5" customHeight="1" thickBot="1" thickTop="1">
      <c r="A318" s="102"/>
      <c r="B318" s="103" t="s">
        <v>38</v>
      </c>
      <c r="C318" s="104"/>
      <c r="D318" s="105"/>
      <c r="E318" s="104"/>
      <c r="F318" s="104"/>
      <c r="G318" s="106">
        <f>G310+G312+G314+G316</f>
        <v>0</v>
      </c>
    </row>
    <row r="319" spans="1:6" ht="19.5" customHeight="1" thickTop="1">
      <c r="A319" s="107"/>
      <c r="B319" s="107"/>
      <c r="C319" s="108"/>
      <c r="D319" s="109"/>
      <c r="E319" s="108"/>
      <c r="F319" s="108"/>
    </row>
    <row r="320" spans="1:6" ht="19.5" customHeight="1">
      <c r="A320" s="107"/>
      <c r="B320" s="107"/>
      <c r="C320" s="108"/>
      <c r="D320" s="109"/>
      <c r="E320" s="108"/>
      <c r="F320" s="108"/>
    </row>
    <row r="321" spans="1:6" ht="19.5" customHeight="1">
      <c r="A321" s="107"/>
      <c r="B321" s="110" t="s">
        <v>39</v>
      </c>
      <c r="C321" s="111"/>
      <c r="D321" s="112"/>
      <c r="E321" s="111" t="s">
        <v>40</v>
      </c>
      <c r="F321" s="57"/>
    </row>
    <row r="322" spans="1:6" ht="19.5" customHeight="1">
      <c r="A322" s="107"/>
      <c r="B322" s="110"/>
      <c r="C322" s="111"/>
      <c r="D322" s="112"/>
      <c r="E322" s="111"/>
      <c r="F322" s="57"/>
    </row>
    <row r="323" spans="1:6" ht="19.5" customHeight="1">
      <c r="A323" s="107"/>
      <c r="B323" s="107" t="s">
        <v>41</v>
      </c>
      <c r="C323" s="108"/>
      <c r="D323" s="109"/>
      <c r="E323" s="108" t="s">
        <v>41</v>
      </c>
      <c r="F323" s="57"/>
    </row>
    <row r="324" spans="1:7" ht="19.5" customHeight="1">
      <c r="A324" s="1"/>
      <c r="C324" s="2"/>
      <c r="D324" s="2"/>
      <c r="E324" s="2"/>
      <c r="F324" s="2"/>
      <c r="G324" s="2"/>
    </row>
    <row r="325" spans="1:7" ht="19.5" customHeight="1">
      <c r="A325" s="1"/>
      <c r="C325" s="2"/>
      <c r="D325" s="2"/>
      <c r="E325" s="2"/>
      <c r="F325" s="2"/>
      <c r="G325" s="2"/>
    </row>
    <row r="326" spans="1:7" ht="19.5" customHeight="1">
      <c r="A326" s="1"/>
      <c r="C326" s="2"/>
      <c r="D326" s="2"/>
      <c r="E326" s="2"/>
      <c r="F326" s="2"/>
      <c r="G326" s="2"/>
    </row>
    <row r="327" spans="1:7" ht="19.5" customHeight="1">
      <c r="A327" s="1"/>
      <c r="C327" s="2"/>
      <c r="D327" s="2"/>
      <c r="E327" s="2"/>
      <c r="F327" s="2"/>
      <c r="G327" s="2"/>
    </row>
    <row r="328" spans="1:7" ht="19.5" customHeight="1">
      <c r="A328" s="1"/>
      <c r="C328" s="2"/>
      <c r="D328" s="2"/>
      <c r="E328" s="2"/>
      <c r="F328" s="2"/>
      <c r="G328" s="2"/>
    </row>
    <row r="329" spans="1:7" ht="19.5" customHeight="1">
      <c r="A329" s="1"/>
      <c r="C329" s="2"/>
      <c r="D329" s="2"/>
      <c r="E329" s="2"/>
      <c r="F329" s="2"/>
      <c r="G329" s="2"/>
    </row>
    <row r="330" spans="1:7" ht="19.5" customHeight="1">
      <c r="A330" s="1"/>
      <c r="C330" s="2"/>
      <c r="D330" s="2"/>
      <c r="E330" s="2"/>
      <c r="F330" s="2"/>
      <c r="G330" s="2"/>
    </row>
    <row r="331" spans="1:7" ht="19.5" customHeight="1">
      <c r="A331" s="1"/>
      <c r="C331" s="2"/>
      <c r="D331" s="2"/>
      <c r="E331" s="2"/>
      <c r="F331" s="2"/>
      <c r="G331" s="2"/>
    </row>
    <row r="332" spans="1:7" ht="19.5" customHeight="1">
      <c r="A332" s="1"/>
      <c r="C332" s="2"/>
      <c r="D332" s="2"/>
      <c r="E332" s="2"/>
      <c r="F332" s="2"/>
      <c r="G332" s="2"/>
    </row>
    <row r="333" spans="1:7" ht="19.5" customHeight="1">
      <c r="A333" s="1"/>
      <c r="C333" s="2"/>
      <c r="D333" s="2"/>
      <c r="E333" s="2"/>
      <c r="F333" s="2"/>
      <c r="G333" s="2"/>
    </row>
    <row r="334" spans="1:7" ht="19.5" customHeight="1">
      <c r="A334" s="1"/>
      <c r="C334" s="2"/>
      <c r="D334" s="2"/>
      <c r="E334" s="2"/>
      <c r="F334" s="2"/>
      <c r="G334" s="2"/>
    </row>
    <row r="335" spans="1:7" ht="19.5" customHeight="1">
      <c r="A335" s="1"/>
      <c r="C335" s="2"/>
      <c r="D335" s="2"/>
      <c r="E335" s="2"/>
      <c r="F335" s="2"/>
      <c r="G335" s="2"/>
    </row>
    <row r="336" spans="1:7" ht="19.5" customHeight="1">
      <c r="A336" s="1"/>
      <c r="C336" s="2"/>
      <c r="D336" s="2"/>
      <c r="E336" s="2"/>
      <c r="F336" s="2"/>
      <c r="G336" s="2"/>
    </row>
    <row r="337" spans="1:7" ht="19.5" customHeight="1">
      <c r="A337" s="1"/>
      <c r="C337" s="2"/>
      <c r="D337" s="2"/>
      <c r="E337" s="2"/>
      <c r="F337" s="2"/>
      <c r="G337" s="2"/>
    </row>
  </sheetData>
  <sheetProtection/>
  <mergeCells count="4">
    <mergeCell ref="A1:G1"/>
    <mergeCell ref="A2:G2"/>
    <mergeCell ref="A3:G3"/>
    <mergeCell ref="A7:G7"/>
  </mergeCells>
  <printOptions horizontalCentered="1"/>
  <pageMargins left="0.3937007874015748" right="0.3937007874015748" top="0.5905511811023623" bottom="1.3779527559055118" header="0.2755905511811024" footer="1.1811023622047245"/>
  <pageSetup horizontalDpi="600" verticalDpi="600" orientation="portrait" scale="60" r:id="rId1"/>
  <headerFooter alignWithMargins="0">
    <oddFooter>&amp;L&amp;10&amp;F&amp;Z
&amp;R&amp;10&amp;P de &amp;N</oddFooter>
  </headerFooter>
  <rowBreaks count="9" manualBreakCount="9">
    <brk id="42" max="6" man="1"/>
    <brk id="72" max="6" man="1"/>
    <brk id="146" max="6" man="1"/>
    <brk id="175" max="6" man="1"/>
    <brk id="204" max="6" man="1"/>
    <brk id="224" max="6" man="1"/>
    <brk id="247" max="6" man="1"/>
    <brk id="284" max="6" man="1"/>
    <brk id="298" max="6" man="1"/>
  </rowBreaks>
  <ignoredErrors>
    <ignoredError sqref="F301:F3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UES_CAASD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Carlos</dc:creator>
  <cp:keywords/>
  <dc:description/>
  <cp:lastModifiedBy>Abelardo Reyes de la Cruz</cp:lastModifiedBy>
  <cp:lastPrinted>2014-10-21T19:35:39Z</cp:lastPrinted>
  <dcterms:created xsi:type="dcterms:W3CDTF">2004-09-23T12:21:02Z</dcterms:created>
  <dcterms:modified xsi:type="dcterms:W3CDTF">2014-12-03T14:52:57Z</dcterms:modified>
  <cp:category/>
  <cp:version/>
  <cp:contentType/>
  <cp:contentStatus/>
</cp:coreProperties>
</file>