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11220" windowHeight="6240" tabRatio="910" activeTab="0"/>
  </bookViews>
  <sheets>
    <sheet name="PRESUPUESTO GENERAL " sheetId="1" r:id="rId1"/>
  </sheets>
  <definedNames>
    <definedName name="_xlnm.Print_Area" localSheetId="0">'PRESUPUESTO GENERAL '!$A$1:$G$123</definedName>
    <definedName name="Imprimir_área_IM" localSheetId="0">'PRESUPUESTO GENERAL '!#REF!</definedName>
    <definedName name="Imprimir_títulos_IM" localSheetId="0">'PRESUPUESTO GENERAL '!$1:$9</definedName>
    <definedName name="_xlnm.Print_Titles" localSheetId="0">'PRESUPUESTO GENERAL '!$1:$9</definedName>
  </definedNames>
  <calcPr fullCalcOnLoad="1"/>
</workbook>
</file>

<file path=xl/sharedStrings.xml><?xml version="1.0" encoding="utf-8"?>
<sst xmlns="http://schemas.openxmlformats.org/spreadsheetml/2006/main" count="192" uniqueCount="129">
  <si>
    <t xml:space="preserve">CORPORACIÓN DEL ACUEDUCTO Y ALCANTARILLADO DE SANTO DOMINGO </t>
  </si>
  <si>
    <t>* * *  C. A. A. S. D.  * * *</t>
  </si>
  <si>
    <t>No.</t>
  </si>
  <si>
    <t>DESCRIPCION</t>
  </si>
  <si>
    <t>PRECIO</t>
  </si>
  <si>
    <t>UD</t>
  </si>
  <si>
    <t>CANTIDAD</t>
  </si>
  <si>
    <t>COSTO RD$</t>
  </si>
  <si>
    <t>Unidad Ejecutora de Proyectos</t>
  </si>
  <si>
    <t>SUB TOTAL RD$</t>
  </si>
  <si>
    <t>PA</t>
  </si>
  <si>
    <t>m2</t>
  </si>
  <si>
    <t>pa</t>
  </si>
  <si>
    <t>ud</t>
  </si>
  <si>
    <t>DIRECCION TECNICA</t>
  </si>
  <si>
    <t>GASTOS ADMINISTRATIVOS</t>
  </si>
  <si>
    <t>SEGURO Y FIANZAS</t>
  </si>
  <si>
    <t>TRANSPORTE</t>
  </si>
  <si>
    <t>LEY # 6/86</t>
  </si>
  <si>
    <t>SUPERVISION</t>
  </si>
  <si>
    <t>TOTAL DE GASTOS INDIRECTOS</t>
  </si>
  <si>
    <t>CUENCA HIDROGRAFICA</t>
  </si>
  <si>
    <t>SUB-TOTAL GENERAL EN RD$</t>
  </si>
  <si>
    <t>EQUIPAMIENTO CAASD</t>
  </si>
  <si>
    <t>IMPREVISTOS</t>
  </si>
  <si>
    <t>TOTAL GENERAL A CONTRATAR</t>
  </si>
  <si>
    <t>Sometido por :</t>
  </si>
  <si>
    <t>Preparado por :</t>
  </si>
  <si>
    <t>___________________________</t>
  </si>
  <si>
    <t>SUB-TOTAL GENERAL</t>
  </si>
  <si>
    <t>Ud</t>
  </si>
  <si>
    <t xml:space="preserve">SUB-TOTAL </t>
  </si>
  <si>
    <t>2014-87 UEP</t>
  </si>
  <si>
    <t>PRESUPUESTO ESTIMADO REHABILITACION INSTALACIONES ACUEDUCTO BARRERA DE SALINIDAD</t>
  </si>
  <si>
    <t>Mantenimiento a escaleras metálicas de Torre Piezométrica</t>
  </si>
  <si>
    <t>Sustitución de:</t>
  </si>
  <si>
    <t>Mantenimiento a Puentes Grúas existentes</t>
  </si>
  <si>
    <t>Electrificación Perimetral de la Planta (cubicar desglosado)</t>
  </si>
  <si>
    <t>Rehabilitación iluminación interna de la Planta (cubicar desglosado)</t>
  </si>
  <si>
    <t>OBRA DE TOMA</t>
  </si>
  <si>
    <t>SUMINISTRO DE:</t>
  </si>
  <si>
    <t>Mantenimiento a los Seccionadores de Media Tensión , del Modulo I y II</t>
  </si>
  <si>
    <t>MANO DE OBRA ELECTROMECANICA</t>
  </si>
  <si>
    <t>PLANTA DE TRATAMIENTO DE BARRERA DE SALINIDAD</t>
  </si>
  <si>
    <t>Motor Marca  BIFFI. 1.53 KW,440V,3450 RPM</t>
  </si>
  <si>
    <t>Motor Marca  BIFFI. 0.28 KW,440V,1750  RPM, Tipo MO5060.SERIE .No. 013235902004, con sustitución de Rodamiento 60001-03-2RS/C3</t>
  </si>
  <si>
    <t>Motor Marca  AUMA . 0.37 KW,440V,3360  RPM, Tipo AD0063 2/60 .SERIE .No. 3101MM96351, con sustitución de Rodamiento 6202-ZZ/C3</t>
  </si>
  <si>
    <t>REPARACION DE :</t>
  </si>
  <si>
    <t>Suministro de Variador de frecuencia Ajustable de C:A Marca ALLEN BRADLEY ,para Motor de 7.5 HP,460V,Trifásico1700 ( PAGAR CONTRA FACTURA )RPM</t>
  </si>
  <si>
    <t>Suministro de Turbidimetro TX PRO  2 polímetro, según muestra ( pago contra factura )</t>
  </si>
  <si>
    <t>Suministro de Transformador Pad Mounted ,Monofásico de 25 KVA  Clase AA ,277/480/120-240Voltios(cubicar y pagar contra factura)</t>
  </si>
  <si>
    <t>Bombilla para Lámpara de 1000 watss, Metal Halade</t>
  </si>
  <si>
    <t>Lámpara de 1000 watss, Metal Halade</t>
  </si>
  <si>
    <t>Bombilla para Lámpara de 400 watss, Metal Halade</t>
  </si>
  <si>
    <t>MATERIALES MICELANEO (Contact cleaner,15 Uds.; Grasa de Alta temperatura; 10 Uds.; Tape de goma 8 Uds.; tape de vinil 10 Uds.; Alambre THHN # 10 S.T 500 pies ; interruptor tres Vías 4 Uds., .)</t>
  </si>
  <si>
    <t>Reparación y mantenimiento de motor eléctrico de 315 Kw (incluye cambio de rodamiento y mantenimiento del estator)</t>
  </si>
  <si>
    <t>Suministro de herramientas</t>
  </si>
  <si>
    <t>FASE A</t>
  </si>
  <si>
    <t>REPARACION DE:</t>
  </si>
  <si>
    <t>Equipos de Bombeo de 24" de diémetro en Obra de Toma de Barrera de Salinidad (incluye coculleras)</t>
  </si>
  <si>
    <t>FASE B</t>
  </si>
  <si>
    <t>GENERAL:</t>
  </si>
  <si>
    <t>Pintura acrílica en edificaciones</t>
  </si>
  <si>
    <t>SUB-TOTAL  FASE B</t>
  </si>
  <si>
    <t>SUB-TOTAL  FASE A + B</t>
  </si>
  <si>
    <t>pie</t>
  </si>
  <si>
    <t>SUMINISTRO DE :</t>
  </si>
  <si>
    <t>4.1.1</t>
  </si>
  <si>
    <t>4.1.2</t>
  </si>
  <si>
    <t>4.1.3</t>
  </si>
  <si>
    <t>4.1.4</t>
  </si>
  <si>
    <t xml:space="preserve">Relay de proteccion para control de temperatura motor de 315kw, tipo TEC-System, srl, Modelo MM-286, 24/240Vac-Vdc, 50/60Hz-4VA, Input PT-100 </t>
  </si>
  <si>
    <t>Mantenimiento a Interruptor de Media Tensión ABB, HD4/UNIAIR 24. 06.16, 630A, con sistema SF6 Trifäsico, para el circuito que alimenta el Sistema de Agua Cruda ( presentar factura original para Cubicar )</t>
  </si>
  <si>
    <t>Mantenimiento a Interruptor de baja Tensión que incluye tres (3) interruptores ABB SACE E3 de 2,500 A, dos (2) interruptores ABB SACE E2 de 2,000 A y los demas elemntos, para el circuito que alimenta el Sistema de Agua Cruda ( presentar factura original para Cubicar )</t>
  </si>
  <si>
    <t>3.2.1</t>
  </si>
  <si>
    <t>3.2.2</t>
  </si>
  <si>
    <t xml:space="preserve">1.40 mt x 3.30 mt </t>
  </si>
  <si>
    <t>3.2.3</t>
  </si>
  <si>
    <t>3.2.4</t>
  </si>
  <si>
    <t>3.2.5</t>
  </si>
  <si>
    <t>3.2.6</t>
  </si>
  <si>
    <t>3.2.7</t>
  </si>
  <si>
    <t>3.2.8</t>
  </si>
  <si>
    <t xml:space="preserve">Tapas metálicas de acero galvanizado corrugadas, espesor 1/4": con su marco metalico, para ser usada en los registros de la Planta Potabilizadora, con las siguientes dimensiones: </t>
  </si>
  <si>
    <t xml:space="preserve">0.71 mt x 2.20 mt </t>
  </si>
  <si>
    <t xml:space="preserve">0.50 mt x 1.0 mt </t>
  </si>
  <si>
    <t xml:space="preserve">0.90 mt x 2.20 mt </t>
  </si>
  <si>
    <t xml:space="preserve">1.0 mt x 2.22 mt </t>
  </si>
  <si>
    <t xml:space="preserve">0.50 mt x 2.20 mt </t>
  </si>
  <si>
    <t xml:space="preserve">1.50 mt x 2.20 mt </t>
  </si>
  <si>
    <t xml:space="preserve">1.60 mt x 2.50 mt </t>
  </si>
  <si>
    <t>Mantenimiento a Interruptor de Media Tensión ABB, HD4/UNIAIR 24. 06.16, 630A, con sistema SF6 Trifäsico, para el circuito que alimenta el Sistema de Agua Clara ( presentar factura original para Cubicar )</t>
  </si>
  <si>
    <t>Suministro de DISPLAY indicador de voltaje en el Banco de Batería, LEVER tipo SGDIGIDUE 110F 3-A, 110 Vdc, rango 80 + 190 V ( pago contra factura )</t>
  </si>
  <si>
    <t>Suministro de Bomba Dosificadora de  Sulfato PMC MOINEAUR, con  Motor horizontal de 4.8kw, 1720 rpm, 265/480V, Trifasica. ( pago contra factura )</t>
  </si>
  <si>
    <t>Suministro de Motor horizontal de 5Hp, 3,560 rpm, 260/480V, trifasico, para bomba de transferencia de sulfato ( pago contra factura )</t>
  </si>
  <si>
    <t>Suministro de Medidor de PH MONECD 9 100, en area de filtros, según muestra ( pago contra factura )</t>
  </si>
  <si>
    <t>Suministro de Tarjeta Análoga  de 8 Entradas para procesadora de data Marca ALLEN BRADLEY  SLC-5/04 de 32K (cubicar y pagar contra factura)</t>
  </si>
  <si>
    <t>Suministro de Interruptor de baja tension ABB SACE E6 de 5000A, Icw 100 KA, 690V. Para el Modulo I en Agua Clara ( pago contra factura )</t>
  </si>
  <si>
    <t>Suministro de Medidor de nivel PULSAR (VANGUARD) A-800-0030-1, para sistema de Agua Cruda (pago contra factura )</t>
  </si>
  <si>
    <t>Suministro de Medidor de nivel Panametric Agua Trams Flow Meter AT-400 E Modelo AT-88W-2-1-1-1, 85/265Vac, 20W (pago contra factura )</t>
  </si>
  <si>
    <t>Motor Eléctrico Horizontal  TEFC ( Toutal Encloused Fand Coil ) de 5 HP 460V. Trifásico 60 Hz, 3,450 RPM,  SF=1.15, para Transferencia de Sulfato en Casa Quimica, (pagar contra factura )</t>
  </si>
  <si>
    <t>Bombilla para Lámpara de 1000 w, Metal Halide a 240V</t>
  </si>
  <si>
    <t>Lámpara de 1000 w, Metal Halide 240V</t>
  </si>
  <si>
    <t>Bombilla para Lámpara de 400 w, Metal Halide</t>
  </si>
  <si>
    <t>Postes de 30' HAV</t>
  </si>
  <si>
    <t>Lámparas HPS-250W, 240V tipo cobra, completa</t>
  </si>
  <si>
    <t>Alambre UF THW #10/2</t>
  </si>
  <si>
    <t>Transformador tipo poste de 15KVA, 7200/120-240V</t>
  </si>
  <si>
    <t>4.1.5</t>
  </si>
  <si>
    <t xml:space="preserve">Cut-Out de 100Amp., con fusible a 15KV </t>
  </si>
  <si>
    <t>4.1.6</t>
  </si>
  <si>
    <t>Apartarrayo 9KV, tipo ABB</t>
  </si>
  <si>
    <t>4.1.7</t>
  </si>
  <si>
    <t>Clevis Secundario con aislador y tornillo pasante</t>
  </si>
  <si>
    <t xml:space="preserve">Mantenimiento a transformador pad mounted de 1,600 KVA, 12,470/277-460 V trifasico, que incluye sustitucion juntas, horno y cambio de aceite dielectrico. </t>
  </si>
  <si>
    <t>Suministro de Bateria de gelatina MR12-400, libre de mantenimiento para UPS, 12V-400A</t>
  </si>
  <si>
    <t>Suministro e instalación caja de breaker de 8 a 16 circuitos con 8 BKR de 30 A tipo THQL</t>
  </si>
  <si>
    <t>Rodamientos 6322 C 3, para los Motores instalados en Obra de Toma,(cubicar contra factura )</t>
  </si>
  <si>
    <t xml:space="preserve">Rodamientos 6322 M/C3 VL0241, para los Motores instalados en Obra de Toma,(cubicar contra factura ) </t>
  </si>
  <si>
    <t>Suministro de valvula check horizontal SAVA DN 600/10, G25, para equipo No. 4 en Obra Toma (Presentar factura)</t>
  </si>
  <si>
    <t>Suministro de Procesadora de datos  Marca ALLEN BRADLEY, SLC 500  (cubicar y pagar contra factura)</t>
  </si>
  <si>
    <t>Suministro de Mezclador de Sulfato de Aluminio,en la Tina de Casa Quimica, según muestra (Pago contra factura ). Diámetro Ø60cm x 4,358 mm, potencia motor 4 KW, velocidad 195 RPM, material eje AISI 316.</t>
  </si>
  <si>
    <t>Lámpara Fluorescente de 2X32/36W a 240V,IP-65, F32T8/SP65ECO, 120/277/2X32W</t>
  </si>
  <si>
    <t>4.1.8</t>
  </si>
  <si>
    <t>Cables de acero de izamiento  de las compuertas. Galvanizado 6x19, 1 1/8", Arado Extra Mejorado Galvanizado Intermedio (AEMGI), Alma de Acero (AA) , Perforado (P), Torcido Regular Derecho (TRD), Lubricado D. (Grava asfáltica en torcido y cerrado), Longitud de 250 Mts.</t>
  </si>
  <si>
    <t>Moto Bomba GRUNFOS Tipo CR5-6A FG1 AE Mod. A96957475 P10921, incluye motor, para sistema de cloración (pago contra factura)</t>
  </si>
  <si>
    <t>Moto Bomba GRUNFOS Tipo CR-16-40, A-F-A, BUBE Mod. B-335000 64P10 148, incluye motor, para sistema de cloración (pago contra factura)</t>
  </si>
  <si>
    <t>Válvula solenoide (actuador eléctrico) Mod. 777/778, en casa química (pago contra factura)</t>
  </si>
  <si>
    <t>Transformador monofásico de 5KW, 60Hz, 1 fase, 480/240/115 V, catálogo No. SEZ No. 500F, en casa química (pago contra factura)</t>
  </si>
</sst>
</file>

<file path=xl/styles.xml><?xml version="1.0" encoding="utf-8"?>
<styleSheet xmlns="http://schemas.openxmlformats.org/spreadsheetml/2006/main">
  <numFmts count="4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.0"/>
    <numFmt numFmtId="180" formatCode="0_)"/>
    <numFmt numFmtId="181" formatCode="#,##0.000"/>
    <numFmt numFmtId="182" formatCode="&quot;$&quot;\ #,##0.00_);\(&quot;$&quot;\ #,##0.00\)"/>
    <numFmt numFmtId="183" formatCode="_([$€]* #,##0.00_);_([$€]* \(#,##0.00\);_([$€]* &quot;-&quot;??_);_(@_)"/>
    <numFmt numFmtId="184" formatCode="_(* #,##0.000000_);_(* \(#,##0.000000\);_(* &quot;-&quot;??_);_(@_)"/>
    <numFmt numFmtId="185" formatCode="_-* #,##0.00_-;\-* #,##0.00_-;_-* &quot;-&quot;??_-;_-@_-"/>
    <numFmt numFmtId="186" formatCode="0.00_);\(0.00\)"/>
    <numFmt numFmtId="187" formatCode="#,##0.00_ ;\-#,##0.00\ "/>
    <numFmt numFmtId="188" formatCode="0.0_)"/>
    <numFmt numFmtId="189" formatCode="0.000"/>
    <numFmt numFmtId="190" formatCode="0.0000"/>
    <numFmt numFmtId="191" formatCode="_(#,##0.00_);_(#,##0.00\);_(&quot;-&quot;??;_(@_)"/>
    <numFmt numFmtId="192" formatCode="_(* #,##0.0_);_(* \(#,##0.0\);_(* &quot;-&quot;??_);_(@_)"/>
    <numFmt numFmtId="193" formatCode="#,##0.0_ ;\-#,##0.0\ "/>
    <numFmt numFmtId="194" formatCode="#,##0_ ;\-#,##0\ "/>
    <numFmt numFmtId="195" formatCode="[$$-500A]\ #,##0.00"/>
    <numFmt numFmtId="196" formatCode="_(* #,##0_);_(* \(#,##0\);_(* &quot;-&quot;??_);_(@_)"/>
    <numFmt numFmtId="197" formatCode="_(* #,##0.000_);_(* \(#,##0.000\);_(* &quot;-&quot;???_);_(@_)"/>
    <numFmt numFmtId="198" formatCode="&quot;$&quot;#,##0.00;\-&quot;$&quot;#,##0.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%"/>
  </numFmts>
  <fonts count="45">
    <font>
      <sz val="12"/>
      <name val="Arial"/>
      <family val="0"/>
    </font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tted"/>
      <bottom style="dotted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>
        <color indexed="8"/>
      </bottom>
    </border>
    <border>
      <left style="thin"/>
      <right style="thin"/>
      <top style="double"/>
      <bottom style="double">
        <color indexed="8"/>
      </bottom>
    </border>
    <border>
      <left style="thin"/>
      <right style="double"/>
      <top style="double"/>
      <bottom style="double">
        <color indexed="8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8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8">
    <xf numFmtId="178" fontId="0" fillId="0" borderId="0" xfId="0" applyAlignment="1">
      <alignment/>
    </xf>
    <xf numFmtId="43" fontId="5" fillId="0" borderId="0" xfId="49" applyFont="1" applyAlignment="1">
      <alignment vertical="center"/>
    </xf>
    <xf numFmtId="178" fontId="5" fillId="0" borderId="0" xfId="0" applyFont="1" applyAlignment="1">
      <alignment vertical="center"/>
    </xf>
    <xf numFmtId="178" fontId="5" fillId="0" borderId="0" xfId="0" applyFont="1" applyAlignment="1" applyProtection="1">
      <alignment horizontal="center" vertical="center"/>
      <protection/>
    </xf>
    <xf numFmtId="178" fontId="4" fillId="0" borderId="0" xfId="0" applyFont="1" applyAlignment="1" applyProtection="1">
      <alignment horizontal="left" vertical="center"/>
      <protection/>
    </xf>
    <xf numFmtId="179" fontId="4" fillId="33" borderId="10" xfId="0" applyNumberFormat="1" applyFont="1" applyFill="1" applyBorder="1" applyAlignment="1" applyProtection="1">
      <alignment horizontal="center" vertical="center"/>
      <protection/>
    </xf>
    <xf numFmtId="178" fontId="4" fillId="33" borderId="11" xfId="0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Alignment="1">
      <alignment horizontal="right" vertical="center"/>
    </xf>
    <xf numFmtId="178" fontId="5" fillId="0" borderId="12" xfId="0" applyFont="1" applyBorder="1" applyAlignment="1" applyProtection="1">
      <alignment vertical="center" wrapText="1"/>
      <protection/>
    </xf>
    <xf numFmtId="179" fontId="4" fillId="34" borderId="13" xfId="0" applyNumberFormat="1" applyFont="1" applyFill="1" applyBorder="1" applyAlignment="1" applyProtection="1">
      <alignment horizontal="center" vertical="center" wrapText="1"/>
      <protection/>
    </xf>
    <xf numFmtId="178" fontId="4" fillId="34" borderId="14" xfId="0" applyFont="1" applyFill="1" applyBorder="1" applyAlignment="1" applyProtection="1">
      <alignment horizontal="center" vertical="center" wrapText="1"/>
      <protection/>
    </xf>
    <xf numFmtId="188" fontId="5" fillId="0" borderId="15" xfId="0" applyNumberFormat="1" applyFont="1" applyBorder="1" applyAlignment="1">
      <alignment horizontal="right" vertical="center" wrapText="1"/>
    </xf>
    <xf numFmtId="179" fontId="5" fillId="35" borderId="10" xfId="0" applyNumberFormat="1" applyFont="1" applyFill="1" applyBorder="1" applyAlignment="1" applyProtection="1">
      <alignment horizontal="right" vertical="center" wrapText="1"/>
      <protection/>
    </xf>
    <xf numFmtId="178" fontId="4" fillId="35" borderId="11" xfId="0" applyFont="1" applyFill="1" applyBorder="1" applyAlignment="1" applyProtection="1">
      <alignment horizontal="left" vertical="center" wrapText="1"/>
      <protection/>
    </xf>
    <xf numFmtId="178" fontId="8" fillId="0" borderId="0" xfId="0" applyFont="1" applyAlignment="1" applyProtection="1">
      <alignment horizontal="left" vertical="center"/>
      <protection/>
    </xf>
    <xf numFmtId="179" fontId="5" fillId="0" borderId="16" xfId="0" applyNumberFormat="1" applyFont="1" applyFill="1" applyBorder="1" applyAlignment="1" applyProtection="1">
      <alignment horizontal="right" vertical="center"/>
      <protection/>
    </xf>
    <xf numFmtId="43" fontId="5" fillId="0" borderId="0" xfId="49" applyFont="1" applyAlignment="1" applyProtection="1">
      <alignment horizontal="center" vertical="center"/>
      <protection/>
    </xf>
    <xf numFmtId="43" fontId="4" fillId="0" borderId="0" xfId="49" applyFont="1" applyAlignment="1" applyProtection="1">
      <alignment horizontal="left" vertical="center"/>
      <protection/>
    </xf>
    <xf numFmtId="43" fontId="4" fillId="33" borderId="11" xfId="49" applyFont="1" applyFill="1" applyBorder="1" applyAlignment="1" applyProtection="1">
      <alignment horizontal="center" vertical="center"/>
      <protection/>
    </xf>
    <xf numFmtId="43" fontId="4" fillId="34" borderId="14" xfId="49" applyFont="1" applyFill="1" applyBorder="1" applyAlignment="1" applyProtection="1">
      <alignment horizontal="center" vertical="center" wrapText="1"/>
      <protection/>
    </xf>
    <xf numFmtId="43" fontId="5" fillId="0" borderId="12" xfId="49" applyFont="1" applyFill="1" applyBorder="1" applyAlignment="1" applyProtection="1">
      <alignment vertical="center" wrapText="1"/>
      <protection/>
    </xf>
    <xf numFmtId="43" fontId="4" fillId="35" borderId="11" xfId="49" applyFont="1" applyFill="1" applyBorder="1" applyAlignment="1" applyProtection="1">
      <alignment vertical="center" wrapText="1"/>
      <protection/>
    </xf>
    <xf numFmtId="43" fontId="5" fillId="0" borderId="17" xfId="49" applyFont="1" applyFill="1" applyBorder="1" applyAlignment="1" applyProtection="1">
      <alignment vertical="center"/>
      <protection/>
    </xf>
    <xf numFmtId="43" fontId="5" fillId="0" borderId="0" xfId="49" applyFont="1" applyAlignment="1">
      <alignment horizontal="right" vertical="center"/>
    </xf>
    <xf numFmtId="43" fontId="4" fillId="0" borderId="0" xfId="49" applyFont="1" applyBorder="1" applyAlignment="1" applyProtection="1">
      <alignment horizontal="left" vertical="center"/>
      <protection/>
    </xf>
    <xf numFmtId="43" fontId="4" fillId="33" borderId="18" xfId="49" applyFont="1" applyFill="1" applyBorder="1" applyAlignment="1" applyProtection="1">
      <alignment horizontal="center" vertical="center"/>
      <protection/>
    </xf>
    <xf numFmtId="43" fontId="4" fillId="34" borderId="19" xfId="49" applyFont="1" applyFill="1" applyBorder="1" applyAlignment="1" applyProtection="1">
      <alignment horizontal="center" vertical="center" wrapText="1"/>
      <protection/>
    </xf>
    <xf numFmtId="43" fontId="5" fillId="0" borderId="12" xfId="49" applyFont="1" applyBorder="1" applyAlignment="1" applyProtection="1">
      <alignment horizontal="right" vertical="center" wrapText="1"/>
      <protection/>
    </xf>
    <xf numFmtId="43" fontId="5" fillId="0" borderId="12" xfId="49" applyFont="1" applyBorder="1" applyAlignment="1" applyProtection="1">
      <alignment horizontal="center" vertical="center" wrapText="1"/>
      <protection/>
    </xf>
    <xf numFmtId="43" fontId="4" fillId="0" borderId="20" xfId="49" applyFont="1" applyBorder="1" applyAlignment="1" applyProtection="1">
      <alignment vertical="center" wrapText="1"/>
      <protection/>
    </xf>
    <xf numFmtId="43" fontId="5" fillId="0" borderId="12" xfId="49" applyFont="1" applyFill="1" applyBorder="1" applyAlignment="1" applyProtection="1">
      <alignment horizontal="right" vertical="center" wrapText="1"/>
      <protection/>
    </xf>
    <xf numFmtId="43" fontId="4" fillId="35" borderId="11" xfId="49" applyFont="1" applyFill="1" applyBorder="1" applyAlignment="1" applyProtection="1">
      <alignment horizontal="center" vertical="center" wrapText="1"/>
      <protection/>
    </xf>
    <xf numFmtId="43" fontId="5" fillId="35" borderId="11" xfId="49" applyFont="1" applyFill="1" applyBorder="1" applyAlignment="1" applyProtection="1">
      <alignment horizontal="right" vertical="center" wrapText="1"/>
      <protection/>
    </xf>
    <xf numFmtId="43" fontId="4" fillId="35" borderId="18" xfId="49" applyFont="1" applyFill="1" applyBorder="1" applyAlignment="1" applyProtection="1">
      <alignment vertical="center" wrapText="1"/>
      <protection/>
    </xf>
    <xf numFmtId="43" fontId="5" fillId="0" borderId="21" xfId="49" applyFont="1" applyFill="1" applyBorder="1" applyAlignment="1" applyProtection="1">
      <alignment vertical="center"/>
      <protection/>
    </xf>
    <xf numFmtId="43" fontId="1" fillId="0" borderId="0" xfId="49" applyFont="1" applyBorder="1" applyAlignment="1">
      <alignment vertical="center"/>
    </xf>
    <xf numFmtId="43" fontId="5" fillId="0" borderId="0" xfId="49" applyFont="1" applyBorder="1" applyAlignment="1">
      <alignment horizontal="center" vertical="center"/>
    </xf>
    <xf numFmtId="43" fontId="5" fillId="0" borderId="0" xfId="49" applyFont="1" applyBorder="1" applyAlignment="1">
      <alignment vertical="center"/>
    </xf>
    <xf numFmtId="43" fontId="4" fillId="0" borderId="0" xfId="49" applyFont="1" applyBorder="1" applyAlignment="1" applyProtection="1">
      <alignment horizontal="center" vertical="center"/>
      <protection/>
    </xf>
    <xf numFmtId="43" fontId="5" fillId="0" borderId="17" xfId="49" applyFont="1" applyFill="1" applyBorder="1" applyAlignment="1" applyProtection="1">
      <alignment horizontal="center" vertical="center"/>
      <protection/>
    </xf>
    <xf numFmtId="9" fontId="5" fillId="0" borderId="17" xfId="55" applyFont="1" applyFill="1" applyBorder="1" applyAlignment="1" applyProtection="1">
      <alignment horizontal="center" vertical="center"/>
      <protection/>
    </xf>
    <xf numFmtId="178" fontId="5" fillId="0" borderId="22" xfId="0" applyFont="1" applyFill="1" applyBorder="1" applyAlignment="1">
      <alignment vertical="center"/>
    </xf>
    <xf numFmtId="179" fontId="5" fillId="0" borderId="15" xfId="0" applyNumberFormat="1" applyFont="1" applyFill="1" applyBorder="1" applyAlignment="1" applyProtection="1">
      <alignment horizontal="right" vertical="center" wrapText="1"/>
      <protection/>
    </xf>
    <xf numFmtId="178" fontId="4" fillId="0" borderId="12" xfId="0" applyFont="1" applyFill="1" applyBorder="1" applyAlignment="1" applyProtection="1">
      <alignment horizontal="left" vertical="center" wrapText="1"/>
      <protection/>
    </xf>
    <xf numFmtId="43" fontId="4" fillId="0" borderId="12" xfId="49" applyFont="1" applyFill="1" applyBorder="1" applyAlignment="1" applyProtection="1">
      <alignment vertical="center" wrapText="1"/>
      <protection/>
    </xf>
    <xf numFmtId="43" fontId="4" fillId="0" borderId="12" xfId="49" applyFont="1" applyFill="1" applyBorder="1" applyAlignment="1" applyProtection="1">
      <alignment horizontal="center" vertical="center" wrapText="1"/>
      <protection/>
    </xf>
    <xf numFmtId="43" fontId="4" fillId="0" borderId="20" xfId="49" applyFont="1" applyFill="1" applyBorder="1" applyAlignment="1" applyProtection="1">
      <alignment vertical="center" wrapText="1"/>
      <protection/>
    </xf>
    <xf numFmtId="178" fontId="5" fillId="0" borderId="12" xfId="0" applyFont="1" applyFill="1" applyBorder="1" applyAlignment="1" applyProtection="1">
      <alignment horizontal="left" vertical="center" wrapText="1"/>
      <protection/>
    </xf>
    <xf numFmtId="43" fontId="5" fillId="0" borderId="12" xfId="49" applyFont="1" applyFill="1" applyBorder="1" applyAlignment="1" applyProtection="1">
      <alignment horizontal="center" vertical="center" wrapText="1"/>
      <protection/>
    </xf>
    <xf numFmtId="178" fontId="6" fillId="0" borderId="23" xfId="0" applyNumberFormat="1" applyFont="1" applyBorder="1" applyAlignment="1" applyProtection="1">
      <alignment vertical="center"/>
      <protection/>
    </xf>
    <xf numFmtId="178" fontId="6" fillId="0" borderId="24" xfId="0" applyNumberFormat="1" applyFont="1" applyBorder="1" applyAlignment="1" applyProtection="1">
      <alignment vertical="center"/>
      <protection/>
    </xf>
    <xf numFmtId="43" fontId="6" fillId="0" borderId="24" xfId="49" applyFont="1" applyBorder="1" applyAlignment="1" applyProtection="1">
      <alignment vertical="center"/>
      <protection/>
    </xf>
    <xf numFmtId="43" fontId="6" fillId="0" borderId="24" xfId="49" applyFont="1" applyBorder="1" applyAlignment="1" applyProtection="1">
      <alignment horizontal="center" vertical="center"/>
      <protection/>
    </xf>
    <xf numFmtId="43" fontId="7" fillId="0" borderId="25" xfId="49" applyFont="1" applyBorder="1" applyAlignment="1" applyProtection="1">
      <alignment vertical="center"/>
      <protection/>
    </xf>
    <xf numFmtId="178" fontId="6" fillId="0" borderId="16" xfId="0" applyNumberFormat="1" applyFont="1" applyBorder="1" applyAlignment="1" applyProtection="1">
      <alignment vertical="center"/>
      <protection/>
    </xf>
    <xf numFmtId="178" fontId="6" fillId="0" borderId="17" xfId="0" applyNumberFormat="1" applyFont="1" applyBorder="1" applyAlignment="1" applyProtection="1">
      <alignment vertical="center"/>
      <protection/>
    </xf>
    <xf numFmtId="43" fontId="6" fillId="0" borderId="17" xfId="49" applyFont="1" applyBorder="1" applyAlignment="1" applyProtection="1">
      <alignment horizontal="center" vertical="center"/>
      <protection/>
    </xf>
    <xf numFmtId="43" fontId="6" fillId="0" borderId="17" xfId="49" applyFont="1" applyBorder="1" applyAlignment="1" applyProtection="1">
      <alignment vertical="center"/>
      <protection/>
    </xf>
    <xf numFmtId="43" fontId="7" fillId="0" borderId="21" xfId="49" applyFont="1" applyBorder="1" applyAlignment="1" applyProtection="1">
      <alignment vertical="center"/>
      <protection/>
    </xf>
    <xf numFmtId="178" fontId="6" fillId="36" borderId="10" xfId="0" applyNumberFormat="1" applyFont="1" applyFill="1" applyBorder="1" applyAlignment="1" applyProtection="1">
      <alignment horizontal="fill" vertical="center"/>
      <protection/>
    </xf>
    <xf numFmtId="178" fontId="7" fillId="36" borderId="11" xfId="0" applyNumberFormat="1" applyFont="1" applyFill="1" applyBorder="1" applyAlignment="1" applyProtection="1">
      <alignment vertical="center"/>
      <protection/>
    </xf>
    <xf numFmtId="9" fontId="6" fillId="36" borderId="11" xfId="55" applyFont="1" applyFill="1" applyBorder="1" applyAlignment="1" applyProtection="1">
      <alignment horizontal="center" vertical="center"/>
      <protection/>
    </xf>
    <xf numFmtId="43" fontId="6" fillId="36" borderId="11" xfId="49" applyFont="1" applyFill="1" applyBorder="1" applyAlignment="1" applyProtection="1">
      <alignment horizontal="center" vertical="center"/>
      <protection/>
    </xf>
    <xf numFmtId="43" fontId="6" fillId="36" borderId="11" xfId="49" applyFont="1" applyFill="1" applyBorder="1" applyAlignment="1" applyProtection="1">
      <alignment vertical="center"/>
      <protection/>
    </xf>
    <xf numFmtId="43" fontId="7" fillId="36" borderId="18" xfId="49" applyFont="1" applyFill="1" applyBorder="1" applyAlignment="1" applyProtection="1">
      <alignment vertical="center"/>
      <protection/>
    </xf>
    <xf numFmtId="178" fontId="6" fillId="0" borderId="10" xfId="0" applyNumberFormat="1" applyFont="1" applyFill="1" applyBorder="1" applyAlignment="1" applyProtection="1">
      <alignment horizontal="fill" vertical="center"/>
      <protection/>
    </xf>
    <xf numFmtId="178" fontId="7" fillId="0" borderId="11" xfId="0" applyNumberFormat="1" applyFont="1" applyFill="1" applyBorder="1" applyAlignment="1" applyProtection="1">
      <alignment vertical="center"/>
      <protection/>
    </xf>
    <xf numFmtId="9" fontId="6" fillId="0" borderId="11" xfId="55" applyFont="1" applyFill="1" applyBorder="1" applyAlignment="1" applyProtection="1">
      <alignment horizontal="center" vertical="center"/>
      <protection/>
    </xf>
    <xf numFmtId="43" fontId="6" fillId="0" borderId="11" xfId="49" applyFont="1" applyFill="1" applyBorder="1" applyAlignment="1" applyProtection="1">
      <alignment horizontal="center" vertical="center"/>
      <protection/>
    </xf>
    <xf numFmtId="43" fontId="6" fillId="0" borderId="11" xfId="49" applyFont="1" applyFill="1" applyBorder="1" applyAlignment="1" applyProtection="1">
      <alignment vertical="center"/>
      <protection/>
    </xf>
    <xf numFmtId="43" fontId="7" fillId="0" borderId="18" xfId="49" applyFont="1" applyFill="1" applyBorder="1" applyAlignment="1" applyProtection="1">
      <alignment vertical="center"/>
      <protection/>
    </xf>
    <xf numFmtId="178" fontId="6" fillId="36" borderId="26" xfId="0" applyNumberFormat="1" applyFont="1" applyFill="1" applyBorder="1" applyAlignment="1" applyProtection="1">
      <alignment horizontal="fill" vertical="center"/>
      <protection/>
    </xf>
    <xf numFmtId="178" fontId="7" fillId="36" borderId="27" xfId="0" applyNumberFormat="1" applyFont="1" applyFill="1" applyBorder="1" applyAlignment="1" applyProtection="1">
      <alignment vertical="center"/>
      <protection/>
    </xf>
    <xf numFmtId="43" fontId="6" fillId="36" borderId="27" xfId="49" applyFont="1" applyFill="1" applyBorder="1" applyAlignment="1" applyProtection="1">
      <alignment vertical="center"/>
      <protection/>
    </xf>
    <xf numFmtId="43" fontId="6" fillId="36" borderId="27" xfId="49" applyFont="1" applyFill="1" applyBorder="1" applyAlignment="1" applyProtection="1">
      <alignment horizontal="center" vertical="center"/>
      <protection/>
    </xf>
    <xf numFmtId="43" fontId="7" fillId="36" borderId="28" xfId="49" applyFont="1" applyFill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43" fontId="6" fillId="0" borderId="0" xfId="49" applyFont="1" applyBorder="1" applyAlignment="1" applyProtection="1">
      <alignment vertical="center"/>
      <protection/>
    </xf>
    <xf numFmtId="43" fontId="6" fillId="0" borderId="0" xfId="49" applyFont="1" applyBorder="1" applyAlignment="1" applyProtection="1">
      <alignment horizontal="center" vertical="center"/>
      <protection/>
    </xf>
    <xf numFmtId="178" fontId="44" fillId="0" borderId="0" xfId="0" applyNumberFormat="1" applyFont="1" applyBorder="1" applyAlignment="1" applyProtection="1">
      <alignment vertical="center"/>
      <protection/>
    </xf>
    <xf numFmtId="43" fontId="44" fillId="0" borderId="0" xfId="49" applyFont="1" applyBorder="1" applyAlignment="1" applyProtection="1">
      <alignment vertical="center"/>
      <protection/>
    </xf>
    <xf numFmtId="43" fontId="44" fillId="0" borderId="0" xfId="49" applyFont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right" vertical="center" wrapText="1"/>
      <protection/>
    </xf>
    <xf numFmtId="178" fontId="5" fillId="0" borderId="0" xfId="0" applyFont="1" applyFill="1" applyBorder="1" applyAlignment="1">
      <alignment vertical="center"/>
    </xf>
    <xf numFmtId="179" fontId="5" fillId="0" borderId="12" xfId="0" applyNumberFormat="1" applyFont="1" applyFill="1" applyBorder="1" applyAlignment="1" applyProtection="1">
      <alignment horizontal="left" vertical="center" wrapText="1"/>
      <protection/>
    </xf>
    <xf numFmtId="2" fontId="5" fillId="0" borderId="15" xfId="0" applyNumberFormat="1" applyFont="1" applyFill="1" applyBorder="1" applyAlignment="1" applyProtection="1">
      <alignment horizontal="right" vertical="center" wrapText="1"/>
      <protection/>
    </xf>
    <xf numFmtId="2" fontId="5" fillId="0" borderId="29" xfId="0" applyNumberFormat="1" applyFont="1" applyFill="1" applyBorder="1" applyAlignment="1" applyProtection="1">
      <alignment horizontal="right" vertical="center" wrapText="1"/>
      <protection/>
    </xf>
    <xf numFmtId="178" fontId="5" fillId="0" borderId="30" xfId="0" applyFont="1" applyFill="1" applyBorder="1" applyAlignment="1" applyProtection="1">
      <alignment horizontal="left" vertical="center" wrapText="1"/>
      <protection/>
    </xf>
    <xf numFmtId="43" fontId="5" fillId="0" borderId="30" xfId="49" applyFont="1" applyFill="1" applyBorder="1" applyAlignment="1" applyProtection="1">
      <alignment vertical="center" wrapText="1"/>
      <protection/>
    </xf>
    <xf numFmtId="43" fontId="5" fillId="0" borderId="30" xfId="49" applyFont="1" applyFill="1" applyBorder="1" applyAlignment="1" applyProtection="1">
      <alignment horizontal="center" vertical="center" wrapText="1"/>
      <protection/>
    </xf>
    <xf numFmtId="43" fontId="5" fillId="0" borderId="30" xfId="49" applyFont="1" applyBorder="1" applyAlignment="1" applyProtection="1">
      <alignment horizontal="right" vertical="center" wrapText="1"/>
      <protection/>
    </xf>
    <xf numFmtId="43" fontId="4" fillId="0" borderId="31" xfId="49" applyFont="1" applyFill="1" applyBorder="1" applyAlignment="1" applyProtection="1">
      <alignment vertical="center" wrapText="1"/>
      <protection/>
    </xf>
    <xf numFmtId="179" fontId="5" fillId="0" borderId="29" xfId="0" applyNumberFormat="1" applyFont="1" applyFill="1" applyBorder="1" applyAlignment="1" applyProtection="1">
      <alignment horizontal="right" vertical="center" wrapText="1"/>
      <protection/>
    </xf>
    <xf numFmtId="188" fontId="5" fillId="0" borderId="29" xfId="0" applyNumberFormat="1" applyFont="1" applyBorder="1" applyAlignment="1">
      <alignment horizontal="right" vertical="center" wrapText="1"/>
    </xf>
    <xf numFmtId="178" fontId="5" fillId="0" borderId="30" xfId="0" applyFont="1" applyBorder="1" applyAlignment="1" applyProtection="1">
      <alignment vertical="center" wrapText="1"/>
      <protection/>
    </xf>
    <xf numFmtId="188" fontId="5" fillId="0" borderId="13" xfId="0" applyNumberFormat="1" applyFont="1" applyBorder="1" applyAlignment="1">
      <alignment horizontal="right" vertical="center" wrapText="1"/>
    </xf>
    <xf numFmtId="178" fontId="5" fillId="0" borderId="14" xfId="0" applyFont="1" applyBorder="1" applyAlignment="1" applyProtection="1">
      <alignment vertical="center" wrapText="1"/>
      <protection/>
    </xf>
    <xf numFmtId="43" fontId="5" fillId="0" borderId="14" xfId="49" applyFont="1" applyBorder="1" applyAlignment="1" applyProtection="1">
      <alignment horizontal="right" vertical="center" wrapText="1"/>
      <protection/>
    </xf>
    <xf numFmtId="179" fontId="5" fillId="0" borderId="13" xfId="0" applyNumberFormat="1" applyFont="1" applyFill="1" applyBorder="1" applyAlignment="1" applyProtection="1">
      <alignment horizontal="right" vertical="center" wrapText="1"/>
      <protection/>
    </xf>
    <xf numFmtId="178" fontId="5" fillId="0" borderId="14" xfId="0" applyFont="1" applyFill="1" applyBorder="1" applyAlignment="1" applyProtection="1">
      <alignment horizontal="left" vertical="center" wrapText="1"/>
      <protection/>
    </xf>
    <xf numFmtId="43" fontId="5" fillId="0" borderId="14" xfId="49" applyFont="1" applyFill="1" applyBorder="1" applyAlignment="1" applyProtection="1">
      <alignment vertical="center" wrapText="1"/>
      <protection/>
    </xf>
    <xf numFmtId="2" fontId="5" fillId="0" borderId="13" xfId="0" applyNumberFormat="1" applyFont="1" applyFill="1" applyBorder="1" applyAlignment="1" applyProtection="1">
      <alignment horizontal="right" vertical="center" wrapText="1"/>
      <protection/>
    </xf>
    <xf numFmtId="188" fontId="4" fillId="0" borderId="15" xfId="0" applyNumberFormat="1" applyFont="1" applyBorder="1" applyAlignment="1">
      <alignment horizontal="right" vertical="center" wrapText="1"/>
    </xf>
    <xf numFmtId="43" fontId="5" fillId="0" borderId="12" xfId="49" applyFont="1" applyFill="1" applyBorder="1" applyAlignment="1">
      <alignment vertical="center"/>
    </xf>
    <xf numFmtId="43" fontId="5" fillId="0" borderId="20" xfId="49" applyFont="1" applyFill="1" applyBorder="1" applyAlignment="1">
      <alignment vertical="center"/>
    </xf>
    <xf numFmtId="1" fontId="4" fillId="0" borderId="29" xfId="0" applyNumberFormat="1" applyFont="1" applyFill="1" applyBorder="1" applyAlignment="1" applyProtection="1">
      <alignment horizontal="right" vertical="center" wrapText="1"/>
      <protection/>
    </xf>
    <xf numFmtId="178" fontId="4" fillId="0" borderId="30" xfId="0" applyFont="1" applyFill="1" applyBorder="1" applyAlignment="1" applyProtection="1">
      <alignment horizontal="left" vertical="center" wrapText="1"/>
      <protection/>
    </xf>
    <xf numFmtId="43" fontId="4" fillId="0" borderId="30" xfId="49" applyFont="1" applyFill="1" applyBorder="1" applyAlignment="1" applyProtection="1">
      <alignment vertical="center" wrapText="1"/>
      <protection/>
    </xf>
    <xf numFmtId="43" fontId="4" fillId="0" borderId="30" xfId="49" applyFont="1" applyFill="1" applyBorder="1" applyAlignment="1" applyProtection="1">
      <alignment horizontal="center" vertical="center" wrapText="1"/>
      <protection/>
    </xf>
    <xf numFmtId="43" fontId="5" fillId="0" borderId="30" xfId="49" applyFont="1" applyFill="1" applyBorder="1" applyAlignment="1" applyProtection="1">
      <alignment horizontal="right" vertical="center" wrapText="1"/>
      <protection/>
    </xf>
    <xf numFmtId="43" fontId="4" fillId="0" borderId="20" xfId="49" applyFont="1" applyFill="1" applyBorder="1" applyAlignment="1">
      <alignment vertical="center"/>
    </xf>
    <xf numFmtId="43" fontId="5" fillId="0" borderId="30" xfId="49" applyFont="1" applyBorder="1" applyAlignment="1" applyProtection="1">
      <alignment horizontal="center" vertical="center" wrapText="1"/>
      <protection/>
    </xf>
    <xf numFmtId="43" fontId="4" fillId="0" borderId="31" xfId="49" applyFont="1" applyBorder="1" applyAlignment="1" applyProtection="1">
      <alignment vertical="center" wrapText="1"/>
      <protection/>
    </xf>
    <xf numFmtId="187" fontId="5" fillId="0" borderId="12" xfId="0" applyNumberFormat="1" applyFont="1" applyFill="1" applyBorder="1" applyAlignment="1">
      <alignment vertical="center" wrapText="1"/>
    </xf>
    <xf numFmtId="43" fontId="5" fillId="0" borderId="14" xfId="49" applyFont="1" applyBorder="1" applyAlignment="1" applyProtection="1">
      <alignment horizontal="center" vertical="center" wrapText="1"/>
      <protection/>
    </xf>
    <xf numFmtId="43" fontId="4" fillId="0" borderId="19" xfId="49" applyFont="1" applyBorder="1" applyAlignment="1" applyProtection="1">
      <alignment vertical="center" wrapText="1"/>
      <protection/>
    </xf>
    <xf numFmtId="43" fontId="5" fillId="0" borderId="14" xfId="49" applyFont="1" applyFill="1" applyBorder="1" applyAlignment="1" applyProtection="1">
      <alignment horizontal="center" vertical="center" wrapText="1"/>
      <protection/>
    </xf>
    <xf numFmtId="43" fontId="4" fillId="0" borderId="19" xfId="49" applyFont="1" applyFill="1" applyBorder="1" applyAlignment="1" applyProtection="1">
      <alignment vertical="center" wrapText="1"/>
      <protection/>
    </xf>
    <xf numFmtId="1" fontId="4" fillId="0" borderId="13" xfId="0" applyNumberFormat="1" applyFont="1" applyFill="1" applyBorder="1" applyAlignment="1" applyProtection="1">
      <alignment horizontal="right" vertical="center" wrapText="1"/>
      <protection/>
    </xf>
    <xf numFmtId="178" fontId="4" fillId="0" borderId="14" xfId="0" applyFont="1" applyFill="1" applyBorder="1" applyAlignment="1" applyProtection="1">
      <alignment horizontal="left" vertical="center" wrapText="1"/>
      <protection/>
    </xf>
    <xf numFmtId="43" fontId="4" fillId="0" borderId="14" xfId="49" applyFont="1" applyFill="1" applyBorder="1" applyAlignment="1" applyProtection="1">
      <alignment vertical="center" wrapText="1"/>
      <protection/>
    </xf>
    <xf numFmtId="43" fontId="5" fillId="0" borderId="14" xfId="49" applyFont="1" applyFill="1" applyBorder="1" applyAlignment="1" applyProtection="1">
      <alignment horizontal="right" vertical="center" wrapText="1"/>
      <protection/>
    </xf>
    <xf numFmtId="10" fontId="6" fillId="0" borderId="17" xfId="55" applyNumberFormat="1" applyFont="1" applyBorder="1" applyAlignment="1" applyProtection="1">
      <alignment horizontal="center" vertical="center"/>
      <protection/>
    </xf>
    <xf numFmtId="43" fontId="5" fillId="34" borderId="12" xfId="49" applyFont="1" applyFill="1" applyBorder="1" applyAlignment="1" applyProtection="1">
      <alignment horizontal="center" vertical="center" wrapText="1"/>
      <protection/>
    </xf>
    <xf numFmtId="43" fontId="4" fillId="34" borderId="20" xfId="49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Border="1" applyAlignment="1">
      <alignment horizontal="right" vertical="center" wrapText="1"/>
    </xf>
    <xf numFmtId="178" fontId="4" fillId="0" borderId="14" xfId="0" applyFont="1" applyBorder="1" applyAlignment="1" applyProtection="1">
      <alignment vertical="center" wrapText="1"/>
      <protection/>
    </xf>
    <xf numFmtId="43" fontId="4" fillId="0" borderId="14" xfId="49" applyFont="1" applyFill="1" applyBorder="1" applyAlignment="1" applyProtection="1">
      <alignment horizontal="center" vertical="center" wrapText="1"/>
      <protection/>
    </xf>
    <xf numFmtId="178" fontId="5" fillId="0" borderId="32" xfId="0" applyFont="1" applyFill="1" applyBorder="1" applyAlignment="1" applyProtection="1">
      <alignment horizontal="left" vertical="center" wrapText="1"/>
      <protection/>
    </xf>
    <xf numFmtId="43" fontId="5" fillId="0" borderId="32" xfId="49" applyFont="1" applyFill="1" applyBorder="1" applyAlignment="1" applyProtection="1">
      <alignment vertical="center" wrapText="1"/>
      <protection/>
    </xf>
    <xf numFmtId="43" fontId="5" fillId="0" borderId="32" xfId="49" applyFont="1" applyFill="1" applyBorder="1" applyAlignment="1" applyProtection="1">
      <alignment horizontal="center" vertical="center" wrapText="1"/>
      <protection/>
    </xf>
    <xf numFmtId="43" fontId="5" fillId="0" borderId="32" xfId="49" applyFont="1" applyBorder="1" applyAlignment="1" applyProtection="1">
      <alignment horizontal="right" vertical="center" wrapText="1"/>
      <protection/>
    </xf>
    <xf numFmtId="43" fontId="4" fillId="0" borderId="33" xfId="49" applyFont="1" applyFill="1" applyBorder="1" applyAlignment="1" applyProtection="1">
      <alignment vertical="center" wrapText="1"/>
      <protection/>
    </xf>
    <xf numFmtId="178" fontId="4" fillId="0" borderId="0" xfId="0" applyFont="1" applyAlignment="1" applyProtection="1">
      <alignment horizontal="center" vertical="center"/>
      <protection/>
    </xf>
    <xf numFmtId="178" fontId="4" fillId="0" borderId="0" xfId="0" applyFont="1" applyAlignment="1" applyProtection="1" quotePrefix="1">
      <alignment horizontal="center" vertical="center"/>
      <protection/>
    </xf>
    <xf numFmtId="178" fontId="5" fillId="0" borderId="0" xfId="0" applyFont="1" applyAlignment="1" applyProtection="1">
      <alignment horizontal="center" vertical="center"/>
      <protection/>
    </xf>
    <xf numFmtId="178" fontId="4" fillId="0" borderId="0" xfId="0" applyFont="1" applyAlignment="1" applyProtection="1">
      <alignment horizontal="center" vertical="center" wrapText="1"/>
      <protection/>
    </xf>
    <xf numFmtId="178" fontId="4" fillId="0" borderId="0" xfId="0" applyFont="1" applyAlignment="1" applyProtection="1" quotePrefix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34"/>
  <sheetViews>
    <sheetView showGridLines="0" showZeros="0" tabSelected="1" view="pageBreakPreview" zoomScale="75" zoomScaleNormal="75" zoomScaleSheetLayoutView="75" zoomScalePageLayoutView="0" workbookViewId="0" topLeftCell="A112">
      <selection activeCell="A124" sqref="A124:G134"/>
    </sheetView>
  </sheetViews>
  <sheetFormatPr defaultColWidth="12.6640625" defaultRowHeight="19.5" customHeight="1"/>
  <cols>
    <col min="1" max="1" width="8.88671875" style="7" customWidth="1"/>
    <col min="2" max="2" width="44.77734375" style="2" customWidth="1"/>
    <col min="3" max="3" width="11.4453125" style="23" customWidth="1"/>
    <col min="4" max="4" width="6.77734375" style="36" customWidth="1"/>
    <col min="5" max="5" width="16.21484375" style="23" customWidth="1"/>
    <col min="6" max="6" width="16.88671875" style="37" customWidth="1"/>
    <col min="7" max="7" width="18.3359375" style="1" customWidth="1"/>
    <col min="8" max="16384" width="12.6640625" style="2" customWidth="1"/>
  </cols>
  <sheetData>
    <row r="1" spans="1:7" ht="19.5" customHeight="1">
      <c r="A1" s="133" t="s">
        <v>0</v>
      </c>
      <c r="B1" s="133"/>
      <c r="C1" s="133"/>
      <c r="D1" s="133"/>
      <c r="E1" s="133"/>
      <c r="F1" s="133"/>
      <c r="G1" s="133"/>
    </row>
    <row r="2" spans="1:7" ht="19.5" customHeight="1">
      <c r="A2" s="134" t="s">
        <v>1</v>
      </c>
      <c r="B2" s="134"/>
      <c r="C2" s="134"/>
      <c r="D2" s="134"/>
      <c r="E2" s="134"/>
      <c r="F2" s="134"/>
      <c r="G2" s="134"/>
    </row>
    <row r="3" spans="1:7" ht="19.5" customHeight="1">
      <c r="A3" s="135" t="s">
        <v>8</v>
      </c>
      <c r="B3" s="135"/>
      <c r="C3" s="135"/>
      <c r="D3" s="135"/>
      <c r="E3" s="135"/>
      <c r="F3" s="135"/>
      <c r="G3" s="135"/>
    </row>
    <row r="4" spans="1:7" ht="17.25" customHeight="1">
      <c r="A4" s="3"/>
      <c r="B4" s="3"/>
      <c r="C4" s="16"/>
      <c r="D4" s="16"/>
      <c r="E4" s="16"/>
      <c r="F4" s="16"/>
      <c r="G4" s="16"/>
    </row>
    <row r="5" spans="1:7" ht="19.5" customHeight="1">
      <c r="A5" s="14" t="s">
        <v>32</v>
      </c>
      <c r="B5" s="3"/>
      <c r="C5" s="16"/>
      <c r="D5" s="16"/>
      <c r="E5" s="16"/>
      <c r="F5" s="16"/>
      <c r="G5" s="16"/>
    </row>
    <row r="6" spans="1:7" ht="9" customHeight="1">
      <c r="A6" s="14"/>
      <c r="B6" s="3"/>
      <c r="C6" s="16"/>
      <c r="D6" s="16"/>
      <c r="E6" s="16"/>
      <c r="F6" s="16"/>
      <c r="G6" s="16"/>
    </row>
    <row r="7" spans="1:7" ht="24.75" customHeight="1">
      <c r="A7" s="136" t="s">
        <v>33</v>
      </c>
      <c r="B7" s="137"/>
      <c r="C7" s="137"/>
      <c r="D7" s="137"/>
      <c r="E7" s="137"/>
      <c r="F7" s="137"/>
      <c r="G7" s="137"/>
    </row>
    <row r="8" spans="1:7" ht="12.75" customHeight="1" thickBot="1">
      <c r="A8" s="4"/>
      <c r="B8" s="4"/>
      <c r="C8" s="17"/>
      <c r="D8" s="38"/>
      <c r="E8" s="17"/>
      <c r="F8" s="24"/>
      <c r="G8" s="17"/>
    </row>
    <row r="9" spans="1:7" ht="19.5" customHeight="1" thickBot="1" thickTop="1">
      <c r="A9" s="5" t="s">
        <v>2</v>
      </c>
      <c r="B9" s="6" t="s">
        <v>3</v>
      </c>
      <c r="C9" s="18" t="s">
        <v>6</v>
      </c>
      <c r="D9" s="18" t="s">
        <v>5</v>
      </c>
      <c r="E9" s="18" t="s">
        <v>4</v>
      </c>
      <c r="F9" s="18" t="s">
        <v>7</v>
      </c>
      <c r="G9" s="25" t="s">
        <v>9</v>
      </c>
    </row>
    <row r="10" spans="1:7" ht="20.25" customHeight="1" thickTop="1">
      <c r="A10" s="9"/>
      <c r="B10" s="10"/>
      <c r="C10" s="19"/>
      <c r="D10" s="19"/>
      <c r="E10" s="19"/>
      <c r="F10" s="19"/>
      <c r="G10" s="26"/>
    </row>
    <row r="11" spans="1:7" s="83" customFormat="1" ht="27" customHeight="1">
      <c r="A11" s="82" t="s">
        <v>57</v>
      </c>
      <c r="B11" s="43" t="s">
        <v>39</v>
      </c>
      <c r="C11" s="44"/>
      <c r="D11" s="45"/>
      <c r="E11" s="44"/>
      <c r="F11" s="30"/>
      <c r="G11" s="46"/>
    </row>
    <row r="12" spans="1:7" s="83" customFormat="1" ht="27" customHeight="1">
      <c r="A12" s="82">
        <v>1</v>
      </c>
      <c r="B12" s="43" t="s">
        <v>40</v>
      </c>
      <c r="C12" s="44"/>
      <c r="D12" s="45"/>
      <c r="E12" s="44"/>
      <c r="F12" s="30"/>
      <c r="G12" s="46"/>
    </row>
    <row r="13" spans="1:7" s="83" customFormat="1" ht="96" customHeight="1">
      <c r="A13" s="42">
        <f>A12+0.1</f>
        <v>1.1</v>
      </c>
      <c r="B13" s="84" t="s">
        <v>72</v>
      </c>
      <c r="C13" s="20">
        <v>1</v>
      </c>
      <c r="D13" s="48" t="s">
        <v>5</v>
      </c>
      <c r="E13" s="20"/>
      <c r="F13" s="27">
        <f aca="true" t="shared" si="0" ref="F13:F19">+C13*E13</f>
        <v>0</v>
      </c>
      <c r="G13" s="46"/>
    </row>
    <row r="14" spans="1:7" s="83" customFormat="1" ht="41.25" customHeight="1">
      <c r="A14" s="42">
        <f aca="true" t="shared" si="1" ref="A14:A20">A13+0.1</f>
        <v>1.2000000000000002</v>
      </c>
      <c r="B14" s="47" t="s">
        <v>41</v>
      </c>
      <c r="C14" s="20">
        <v>2</v>
      </c>
      <c r="D14" s="48" t="s">
        <v>5</v>
      </c>
      <c r="E14" s="20"/>
      <c r="F14" s="27">
        <f t="shared" si="0"/>
        <v>0</v>
      </c>
      <c r="G14" s="46"/>
    </row>
    <row r="15" spans="1:7" s="83" customFormat="1" ht="130.5" customHeight="1">
      <c r="A15" s="42">
        <f t="shared" si="1"/>
        <v>1.3000000000000003</v>
      </c>
      <c r="B15" s="84" t="s">
        <v>73</v>
      </c>
      <c r="C15" s="20">
        <v>1</v>
      </c>
      <c r="D15" s="48" t="s">
        <v>10</v>
      </c>
      <c r="E15" s="20"/>
      <c r="F15" s="27">
        <f t="shared" si="0"/>
        <v>0</v>
      </c>
      <c r="G15" s="46"/>
    </row>
    <row r="16" spans="1:7" s="83" customFormat="1" ht="70.5" customHeight="1">
      <c r="A16" s="42">
        <f t="shared" si="1"/>
        <v>1.4000000000000004</v>
      </c>
      <c r="B16" s="47" t="s">
        <v>71</v>
      </c>
      <c r="C16" s="20">
        <v>4</v>
      </c>
      <c r="D16" s="48" t="s">
        <v>5</v>
      </c>
      <c r="E16" s="20"/>
      <c r="F16" s="27">
        <f t="shared" si="0"/>
        <v>0</v>
      </c>
      <c r="G16" s="46"/>
    </row>
    <row r="17" spans="1:7" s="83" customFormat="1" ht="61.5" customHeight="1">
      <c r="A17" s="42">
        <f t="shared" si="1"/>
        <v>1.5000000000000004</v>
      </c>
      <c r="B17" s="47" t="s">
        <v>117</v>
      </c>
      <c r="C17" s="20">
        <v>3</v>
      </c>
      <c r="D17" s="48" t="s">
        <v>5</v>
      </c>
      <c r="E17" s="20"/>
      <c r="F17" s="27">
        <f t="shared" si="0"/>
        <v>0</v>
      </c>
      <c r="G17" s="46"/>
    </row>
    <row r="18" spans="1:7" s="83" customFormat="1" ht="61.5" customHeight="1">
      <c r="A18" s="42">
        <f t="shared" si="1"/>
        <v>1.6000000000000005</v>
      </c>
      <c r="B18" s="47" t="s">
        <v>118</v>
      </c>
      <c r="C18" s="20">
        <v>3</v>
      </c>
      <c r="D18" s="48" t="s">
        <v>5</v>
      </c>
      <c r="E18" s="20"/>
      <c r="F18" s="27">
        <f t="shared" si="0"/>
        <v>0</v>
      </c>
      <c r="G18" s="46"/>
    </row>
    <row r="19" spans="1:7" s="83" customFormat="1" ht="61.5" customHeight="1">
      <c r="A19" s="42">
        <f t="shared" si="1"/>
        <v>1.7000000000000006</v>
      </c>
      <c r="B19" s="47" t="s">
        <v>98</v>
      </c>
      <c r="C19" s="20">
        <v>2</v>
      </c>
      <c r="D19" s="48" t="s">
        <v>5</v>
      </c>
      <c r="E19" s="20"/>
      <c r="F19" s="27">
        <f t="shared" si="0"/>
        <v>0</v>
      </c>
      <c r="G19" s="46"/>
    </row>
    <row r="20" spans="1:7" s="83" customFormat="1" ht="26.25" customHeight="1">
      <c r="A20" s="42">
        <f t="shared" si="1"/>
        <v>1.8000000000000007</v>
      </c>
      <c r="B20" s="47" t="s">
        <v>42</v>
      </c>
      <c r="C20" s="20">
        <v>1</v>
      </c>
      <c r="D20" s="48" t="s">
        <v>10</v>
      </c>
      <c r="E20" s="20"/>
      <c r="F20" s="27">
        <f>+C20*E20</f>
        <v>0</v>
      </c>
      <c r="G20" s="46">
        <f>SUM(F13:F20)</f>
        <v>0</v>
      </c>
    </row>
    <row r="21" spans="1:7" s="83" customFormat="1" ht="27" customHeight="1">
      <c r="A21" s="82"/>
      <c r="B21" s="43"/>
      <c r="C21" s="44"/>
      <c r="D21" s="45"/>
      <c r="E21" s="44"/>
      <c r="F21" s="30"/>
      <c r="G21" s="46"/>
    </row>
    <row r="22" spans="1:7" s="83" customFormat="1" ht="27" customHeight="1">
      <c r="A22" s="82">
        <v>2</v>
      </c>
      <c r="B22" s="43" t="s">
        <v>58</v>
      </c>
      <c r="C22" s="44"/>
      <c r="D22" s="45"/>
      <c r="E22" s="44"/>
      <c r="F22" s="30"/>
      <c r="G22" s="46"/>
    </row>
    <row r="23" spans="1:7" s="83" customFormat="1" ht="63.75" customHeight="1">
      <c r="A23" s="42">
        <f>A22+0.1</f>
        <v>2.1</v>
      </c>
      <c r="B23" s="47" t="s">
        <v>59</v>
      </c>
      <c r="C23" s="20">
        <v>1</v>
      </c>
      <c r="D23" s="48" t="s">
        <v>30</v>
      </c>
      <c r="E23" s="20"/>
      <c r="F23" s="27">
        <f>+C23*E23</f>
        <v>0</v>
      </c>
      <c r="G23" s="46"/>
    </row>
    <row r="24" spans="1:7" s="83" customFormat="1" ht="75" customHeight="1">
      <c r="A24" s="42">
        <f>A23+0.1</f>
        <v>2.2</v>
      </c>
      <c r="B24" s="47" t="s">
        <v>55</v>
      </c>
      <c r="C24" s="20">
        <v>2</v>
      </c>
      <c r="D24" s="48" t="s">
        <v>30</v>
      </c>
      <c r="E24" s="20"/>
      <c r="F24" s="27">
        <f>+C24*E24</f>
        <v>0</v>
      </c>
      <c r="G24" s="46">
        <f>SUM(F23:F24)</f>
        <v>0</v>
      </c>
    </row>
    <row r="25" spans="1:7" s="83" customFormat="1" ht="18.75" thickBot="1">
      <c r="A25" s="105"/>
      <c r="B25" s="106"/>
      <c r="C25" s="107"/>
      <c r="D25" s="108"/>
      <c r="E25" s="107"/>
      <c r="F25" s="109"/>
      <c r="G25" s="91"/>
    </row>
    <row r="26" spans="1:7" ht="19.5" customHeight="1" thickTop="1">
      <c r="A26" s="125">
        <v>3</v>
      </c>
      <c r="B26" s="126" t="s">
        <v>35</v>
      </c>
      <c r="C26" s="97"/>
      <c r="D26" s="114"/>
      <c r="E26" s="100"/>
      <c r="F26" s="97"/>
      <c r="G26" s="115"/>
    </row>
    <row r="27" spans="1:7" ht="141" customHeight="1">
      <c r="A27" s="11">
        <f>A26+0.1</f>
        <v>3.1</v>
      </c>
      <c r="B27" s="8" t="s">
        <v>124</v>
      </c>
      <c r="C27" s="20">
        <v>1</v>
      </c>
      <c r="D27" s="48" t="s">
        <v>10</v>
      </c>
      <c r="E27" s="20"/>
      <c r="F27" s="27">
        <f>+C27*E27</f>
        <v>0</v>
      </c>
      <c r="G27" s="29"/>
    </row>
    <row r="28" spans="1:7" ht="90" customHeight="1">
      <c r="A28" s="11">
        <f>A27+0.1</f>
        <v>3.2</v>
      </c>
      <c r="B28" s="8" t="s">
        <v>83</v>
      </c>
      <c r="C28" s="27"/>
      <c r="D28" s="28"/>
      <c r="E28" s="20"/>
      <c r="F28" s="27"/>
      <c r="G28" s="29"/>
    </row>
    <row r="29" spans="1:7" ht="21" customHeight="1">
      <c r="A29" s="11" t="s">
        <v>74</v>
      </c>
      <c r="B29" s="8" t="s">
        <v>84</v>
      </c>
      <c r="C29" s="27">
        <v>2</v>
      </c>
      <c r="D29" s="28" t="s">
        <v>13</v>
      </c>
      <c r="E29" s="20"/>
      <c r="F29" s="27">
        <f aca="true" t="shared" si="2" ref="F29:F39">+C29*E29</f>
        <v>0</v>
      </c>
      <c r="G29" s="29"/>
    </row>
    <row r="30" spans="1:7" ht="21" customHeight="1">
      <c r="A30" s="11" t="s">
        <v>75</v>
      </c>
      <c r="B30" s="8" t="s">
        <v>76</v>
      </c>
      <c r="C30" s="27">
        <v>2</v>
      </c>
      <c r="D30" s="28" t="s">
        <v>13</v>
      </c>
      <c r="E30" s="20"/>
      <c r="F30" s="27">
        <f t="shared" si="2"/>
        <v>0</v>
      </c>
      <c r="G30" s="29"/>
    </row>
    <row r="31" spans="1:7" ht="21" customHeight="1">
      <c r="A31" s="11" t="s">
        <v>77</v>
      </c>
      <c r="B31" s="8" t="s">
        <v>85</v>
      </c>
      <c r="C31" s="27">
        <v>7</v>
      </c>
      <c r="D31" s="28" t="s">
        <v>13</v>
      </c>
      <c r="E31" s="20"/>
      <c r="F31" s="27">
        <f t="shared" si="2"/>
        <v>0</v>
      </c>
      <c r="G31" s="29"/>
    </row>
    <row r="32" spans="1:7" ht="21" customHeight="1">
      <c r="A32" s="11" t="s">
        <v>78</v>
      </c>
      <c r="B32" s="8" t="s">
        <v>86</v>
      </c>
      <c r="C32" s="27">
        <v>8</v>
      </c>
      <c r="D32" s="28" t="s">
        <v>13</v>
      </c>
      <c r="E32" s="20"/>
      <c r="F32" s="27">
        <f t="shared" si="2"/>
        <v>0</v>
      </c>
      <c r="G32" s="29"/>
    </row>
    <row r="33" spans="1:7" ht="21" customHeight="1">
      <c r="A33" s="11" t="s">
        <v>79</v>
      </c>
      <c r="B33" s="8" t="s">
        <v>87</v>
      </c>
      <c r="C33" s="27">
        <v>2</v>
      </c>
      <c r="D33" s="28" t="s">
        <v>13</v>
      </c>
      <c r="E33" s="20"/>
      <c r="F33" s="27">
        <f t="shared" si="2"/>
        <v>0</v>
      </c>
      <c r="G33" s="29"/>
    </row>
    <row r="34" spans="1:7" ht="21" customHeight="1">
      <c r="A34" s="11" t="s">
        <v>80</v>
      </c>
      <c r="B34" s="8" t="s">
        <v>88</v>
      </c>
      <c r="C34" s="27">
        <v>4</v>
      </c>
      <c r="D34" s="28" t="s">
        <v>13</v>
      </c>
      <c r="E34" s="20"/>
      <c r="F34" s="27">
        <f t="shared" si="2"/>
        <v>0</v>
      </c>
      <c r="G34" s="29"/>
    </row>
    <row r="35" spans="1:7" ht="21" customHeight="1">
      <c r="A35" s="11" t="s">
        <v>81</v>
      </c>
      <c r="B35" s="8" t="s">
        <v>89</v>
      </c>
      <c r="C35" s="27">
        <v>2</v>
      </c>
      <c r="D35" s="28" t="s">
        <v>13</v>
      </c>
      <c r="E35" s="20"/>
      <c r="F35" s="27">
        <f t="shared" si="2"/>
        <v>0</v>
      </c>
      <c r="G35" s="29"/>
    </row>
    <row r="36" spans="1:7" ht="23.25" customHeight="1">
      <c r="A36" s="11" t="s">
        <v>82</v>
      </c>
      <c r="B36" s="8" t="s">
        <v>90</v>
      </c>
      <c r="C36" s="27">
        <v>1</v>
      </c>
      <c r="D36" s="28" t="s">
        <v>13</v>
      </c>
      <c r="E36" s="20"/>
      <c r="F36" s="27">
        <f t="shared" si="2"/>
        <v>0</v>
      </c>
      <c r="G36" s="29"/>
    </row>
    <row r="37" spans="1:7" ht="36" customHeight="1">
      <c r="A37" s="11">
        <v>3.3</v>
      </c>
      <c r="B37" s="8" t="s">
        <v>115</v>
      </c>
      <c r="C37" s="27">
        <v>36</v>
      </c>
      <c r="D37" s="28" t="s">
        <v>13</v>
      </c>
      <c r="E37" s="20"/>
      <c r="F37" s="27">
        <f t="shared" si="2"/>
        <v>0</v>
      </c>
      <c r="G37" s="29"/>
    </row>
    <row r="38" spans="1:7" ht="56.25" customHeight="1">
      <c r="A38" s="11">
        <v>3.4</v>
      </c>
      <c r="B38" s="8" t="s">
        <v>119</v>
      </c>
      <c r="C38" s="27">
        <v>1</v>
      </c>
      <c r="D38" s="28" t="s">
        <v>13</v>
      </c>
      <c r="E38" s="113"/>
      <c r="F38" s="27">
        <f t="shared" si="2"/>
        <v>0</v>
      </c>
      <c r="G38" s="29"/>
    </row>
    <row r="39" spans="1:7" ht="74.25" customHeight="1">
      <c r="A39" s="11">
        <v>3.5</v>
      </c>
      <c r="B39" s="8" t="s">
        <v>114</v>
      </c>
      <c r="C39" s="27">
        <v>1</v>
      </c>
      <c r="D39" s="28" t="s">
        <v>13</v>
      </c>
      <c r="E39" s="20"/>
      <c r="F39" s="27">
        <f t="shared" si="2"/>
        <v>0</v>
      </c>
      <c r="G39" s="29">
        <f>SUM(F27:F39)</f>
        <v>0</v>
      </c>
    </row>
    <row r="40" spans="1:7" ht="18.75" thickBot="1">
      <c r="A40" s="93"/>
      <c r="B40" s="94"/>
      <c r="C40" s="90"/>
      <c r="D40" s="111"/>
      <c r="E40" s="88"/>
      <c r="F40" s="109"/>
      <c r="G40" s="112"/>
    </row>
    <row r="41" spans="1:7" ht="25.5" customHeight="1" thickBot="1" thickTop="1">
      <c r="A41" s="12"/>
      <c r="B41" s="13" t="s">
        <v>31</v>
      </c>
      <c r="C41" s="21"/>
      <c r="D41" s="31"/>
      <c r="E41" s="21"/>
      <c r="F41" s="32"/>
      <c r="G41" s="33">
        <f>SUM(G20:G39)</f>
        <v>0</v>
      </c>
    </row>
    <row r="42" spans="1:7" ht="18.75" thickTop="1">
      <c r="A42" s="95"/>
      <c r="B42" s="96"/>
      <c r="C42" s="97"/>
      <c r="D42" s="114"/>
      <c r="E42" s="100"/>
      <c r="F42" s="121"/>
      <c r="G42" s="115"/>
    </row>
    <row r="43" spans="1:7" s="83" customFormat="1" ht="44.25" customHeight="1">
      <c r="A43" s="82" t="s">
        <v>60</v>
      </c>
      <c r="B43" s="43" t="s">
        <v>43</v>
      </c>
      <c r="C43" s="44"/>
      <c r="D43" s="45"/>
      <c r="E43" s="44"/>
      <c r="F43" s="30"/>
      <c r="G43" s="46"/>
    </row>
    <row r="44" spans="1:7" s="41" customFormat="1" ht="18">
      <c r="A44" s="42"/>
      <c r="B44" s="47"/>
      <c r="C44" s="20"/>
      <c r="D44" s="48"/>
      <c r="E44" s="20"/>
      <c r="F44" s="30"/>
      <c r="G44" s="46"/>
    </row>
    <row r="45" spans="1:7" s="83" customFormat="1" ht="39.75" customHeight="1">
      <c r="A45" s="82">
        <v>1</v>
      </c>
      <c r="B45" s="43" t="s">
        <v>66</v>
      </c>
      <c r="C45" s="20"/>
      <c r="D45" s="48"/>
      <c r="E45" s="20"/>
      <c r="F45" s="27"/>
      <c r="G45" s="46"/>
    </row>
    <row r="46" spans="1:7" s="83" customFormat="1" ht="79.5" customHeight="1">
      <c r="A46" s="42">
        <f>A45+0.1</f>
        <v>1.1</v>
      </c>
      <c r="B46" s="47" t="s">
        <v>48</v>
      </c>
      <c r="C46" s="20">
        <v>3</v>
      </c>
      <c r="D46" s="48" t="s">
        <v>5</v>
      </c>
      <c r="E46" s="20"/>
      <c r="F46" s="27">
        <f aca="true" t="shared" si="3" ref="F46:F73">+C46*E46</f>
        <v>0</v>
      </c>
      <c r="G46" s="46"/>
    </row>
    <row r="47" spans="1:7" s="83" customFormat="1" ht="78.75" customHeight="1">
      <c r="A47" s="42">
        <f aca="true" t="shared" si="4" ref="A47:A53">A46+0.1</f>
        <v>1.2000000000000002</v>
      </c>
      <c r="B47" s="47" t="s">
        <v>92</v>
      </c>
      <c r="C47" s="20">
        <v>3</v>
      </c>
      <c r="D47" s="48" t="s">
        <v>5</v>
      </c>
      <c r="E47" s="20"/>
      <c r="F47" s="27">
        <f t="shared" si="3"/>
        <v>0</v>
      </c>
      <c r="G47" s="46"/>
    </row>
    <row r="48" spans="1:7" s="83" customFormat="1" ht="108.75" customHeight="1">
      <c r="A48" s="42">
        <f t="shared" si="4"/>
        <v>1.3000000000000003</v>
      </c>
      <c r="B48" s="47" t="s">
        <v>121</v>
      </c>
      <c r="C48" s="20">
        <v>1</v>
      </c>
      <c r="D48" s="48" t="s">
        <v>5</v>
      </c>
      <c r="E48" s="20"/>
      <c r="F48" s="27">
        <f t="shared" si="3"/>
        <v>0</v>
      </c>
      <c r="G48" s="46"/>
    </row>
    <row r="49" spans="1:7" s="83" customFormat="1" ht="76.5" customHeight="1">
      <c r="A49" s="42">
        <f t="shared" si="4"/>
        <v>1.4000000000000004</v>
      </c>
      <c r="B49" s="47" t="s">
        <v>116</v>
      </c>
      <c r="C49" s="20">
        <v>1</v>
      </c>
      <c r="D49" s="48" t="s">
        <v>5</v>
      </c>
      <c r="E49" s="20"/>
      <c r="F49" s="27">
        <f t="shared" si="3"/>
        <v>0</v>
      </c>
      <c r="G49" s="46"/>
    </row>
    <row r="50" spans="1:7" s="83" customFormat="1" ht="76.5" customHeight="1">
      <c r="A50" s="42">
        <f t="shared" si="4"/>
        <v>1.5000000000000004</v>
      </c>
      <c r="B50" s="47" t="s">
        <v>93</v>
      </c>
      <c r="C50" s="20">
        <v>2</v>
      </c>
      <c r="D50" s="48" t="s">
        <v>5</v>
      </c>
      <c r="E50" s="20"/>
      <c r="F50" s="27">
        <f t="shared" si="3"/>
        <v>0</v>
      </c>
      <c r="G50" s="46"/>
    </row>
    <row r="51" spans="1:7" s="83" customFormat="1" ht="63" customHeight="1">
      <c r="A51" s="42">
        <f t="shared" si="4"/>
        <v>1.6000000000000005</v>
      </c>
      <c r="B51" s="47" t="s">
        <v>94</v>
      </c>
      <c r="C51" s="20">
        <v>2</v>
      </c>
      <c r="D51" s="48" t="s">
        <v>5</v>
      </c>
      <c r="E51" s="20"/>
      <c r="F51" s="27">
        <f t="shared" si="3"/>
        <v>0</v>
      </c>
      <c r="G51" s="46"/>
    </row>
    <row r="52" spans="1:7" s="83" customFormat="1" ht="66.75" customHeight="1">
      <c r="A52" s="42">
        <f t="shared" si="4"/>
        <v>1.7000000000000006</v>
      </c>
      <c r="B52" s="47" t="s">
        <v>49</v>
      </c>
      <c r="C52" s="20">
        <v>5</v>
      </c>
      <c r="D52" s="48" t="s">
        <v>5</v>
      </c>
      <c r="E52" s="20"/>
      <c r="F52" s="27">
        <f t="shared" si="3"/>
        <v>0</v>
      </c>
      <c r="G52" s="46"/>
    </row>
    <row r="53" spans="1:7" s="83" customFormat="1" ht="77.25" customHeight="1" thickBot="1">
      <c r="A53" s="92">
        <f t="shared" si="4"/>
        <v>1.8000000000000007</v>
      </c>
      <c r="B53" s="87" t="s">
        <v>99</v>
      </c>
      <c r="C53" s="88">
        <v>2</v>
      </c>
      <c r="D53" s="89" t="s">
        <v>5</v>
      </c>
      <c r="E53" s="88"/>
      <c r="F53" s="90">
        <f t="shared" si="3"/>
        <v>0</v>
      </c>
      <c r="G53" s="91"/>
    </row>
    <row r="54" spans="1:7" s="83" customFormat="1" ht="57" customHeight="1" thickTop="1">
      <c r="A54" s="98">
        <f>A53+0.1</f>
        <v>1.9000000000000008</v>
      </c>
      <c r="B54" s="99" t="s">
        <v>95</v>
      </c>
      <c r="C54" s="100">
        <v>5</v>
      </c>
      <c r="D54" s="116" t="s">
        <v>5</v>
      </c>
      <c r="E54" s="100"/>
      <c r="F54" s="97">
        <f t="shared" si="3"/>
        <v>0</v>
      </c>
      <c r="G54" s="117"/>
    </row>
    <row r="55" spans="1:7" s="83" customFormat="1" ht="66.75" customHeight="1">
      <c r="A55" s="85">
        <f>+A54-0.8</f>
        <v>1.1000000000000008</v>
      </c>
      <c r="B55" s="47" t="s">
        <v>120</v>
      </c>
      <c r="C55" s="20">
        <v>4</v>
      </c>
      <c r="D55" s="48" t="s">
        <v>5</v>
      </c>
      <c r="E55" s="20"/>
      <c r="F55" s="27">
        <f t="shared" si="3"/>
        <v>0</v>
      </c>
      <c r="G55" s="46"/>
    </row>
    <row r="56" spans="1:7" s="83" customFormat="1" ht="75.75" customHeight="1">
      <c r="A56" s="85">
        <f aca="true" t="shared" si="5" ref="A56:A73">A55+0.01</f>
        <v>1.1100000000000008</v>
      </c>
      <c r="B56" s="47" t="s">
        <v>96</v>
      </c>
      <c r="C56" s="20">
        <v>4</v>
      </c>
      <c r="D56" s="48" t="s">
        <v>5</v>
      </c>
      <c r="E56" s="20"/>
      <c r="F56" s="27">
        <f t="shared" si="3"/>
        <v>0</v>
      </c>
      <c r="G56" s="46"/>
    </row>
    <row r="57" spans="1:7" s="83" customFormat="1" ht="75" customHeight="1">
      <c r="A57" s="85">
        <f t="shared" si="5"/>
        <v>1.1200000000000008</v>
      </c>
      <c r="B57" s="47" t="s">
        <v>50</v>
      </c>
      <c r="C57" s="20">
        <v>1</v>
      </c>
      <c r="D57" s="48" t="s">
        <v>5</v>
      </c>
      <c r="E57" s="20"/>
      <c r="F57" s="27">
        <f t="shared" si="3"/>
        <v>0</v>
      </c>
      <c r="G57" s="46"/>
    </row>
    <row r="58" spans="1:7" s="83" customFormat="1" ht="78.75" customHeight="1">
      <c r="A58" s="85">
        <f t="shared" si="5"/>
        <v>1.1300000000000008</v>
      </c>
      <c r="B58" s="47" t="s">
        <v>97</v>
      </c>
      <c r="C58" s="20">
        <v>1</v>
      </c>
      <c r="D58" s="48" t="s">
        <v>5</v>
      </c>
      <c r="E58" s="20"/>
      <c r="F58" s="27">
        <f t="shared" si="3"/>
        <v>0</v>
      </c>
      <c r="G58" s="46"/>
    </row>
    <row r="59" spans="1:7" s="83" customFormat="1" ht="93" customHeight="1">
      <c r="A59" s="85">
        <f t="shared" si="5"/>
        <v>1.1400000000000008</v>
      </c>
      <c r="B59" s="47" t="s">
        <v>100</v>
      </c>
      <c r="C59" s="20">
        <v>2</v>
      </c>
      <c r="D59" s="48" t="s">
        <v>5</v>
      </c>
      <c r="E59" s="20"/>
      <c r="F59" s="27">
        <f t="shared" si="3"/>
        <v>0</v>
      </c>
      <c r="G59" s="46"/>
    </row>
    <row r="60" spans="1:7" s="83" customFormat="1" ht="45.75" customHeight="1">
      <c r="A60" s="85">
        <f t="shared" si="5"/>
        <v>1.1500000000000008</v>
      </c>
      <c r="B60" s="47" t="s">
        <v>101</v>
      </c>
      <c r="C60" s="20">
        <v>10</v>
      </c>
      <c r="D60" s="48" t="s">
        <v>5</v>
      </c>
      <c r="E60" s="20"/>
      <c r="F60" s="27">
        <f t="shared" si="3"/>
        <v>0</v>
      </c>
      <c r="G60" s="46"/>
    </row>
    <row r="61" spans="1:7" s="83" customFormat="1" ht="30.75" customHeight="1">
      <c r="A61" s="85">
        <f t="shared" si="5"/>
        <v>1.1600000000000008</v>
      </c>
      <c r="B61" s="47" t="s">
        <v>102</v>
      </c>
      <c r="C61" s="20">
        <v>10</v>
      </c>
      <c r="D61" s="48" t="s">
        <v>5</v>
      </c>
      <c r="E61" s="20"/>
      <c r="F61" s="27">
        <f t="shared" si="3"/>
        <v>0</v>
      </c>
      <c r="G61" s="46"/>
    </row>
    <row r="62" spans="1:7" s="83" customFormat="1" ht="45.75" customHeight="1">
      <c r="A62" s="85">
        <f t="shared" si="5"/>
        <v>1.1700000000000008</v>
      </c>
      <c r="B62" s="47" t="s">
        <v>103</v>
      </c>
      <c r="C62" s="20">
        <v>15</v>
      </c>
      <c r="D62" s="48" t="s">
        <v>5</v>
      </c>
      <c r="E62" s="20"/>
      <c r="F62" s="27">
        <f t="shared" si="3"/>
        <v>0</v>
      </c>
      <c r="G62" s="46"/>
    </row>
    <row r="63" spans="1:7" s="83" customFormat="1" ht="33.75" customHeight="1">
      <c r="A63" s="85">
        <f t="shared" si="5"/>
        <v>1.1800000000000008</v>
      </c>
      <c r="B63" s="47" t="s">
        <v>44</v>
      </c>
      <c r="C63" s="20">
        <v>1</v>
      </c>
      <c r="D63" s="48" t="s">
        <v>5</v>
      </c>
      <c r="E63" s="20"/>
      <c r="F63" s="27">
        <f aca="true" t="shared" si="6" ref="F63:F72">+C63*E63</f>
        <v>0</v>
      </c>
      <c r="G63" s="46"/>
    </row>
    <row r="64" spans="1:7" s="83" customFormat="1" ht="67.5" customHeight="1">
      <c r="A64" s="85">
        <f t="shared" si="5"/>
        <v>1.1900000000000008</v>
      </c>
      <c r="B64" s="47" t="s">
        <v>45</v>
      </c>
      <c r="C64" s="20">
        <v>1</v>
      </c>
      <c r="D64" s="48" t="s">
        <v>5</v>
      </c>
      <c r="E64" s="20"/>
      <c r="F64" s="27">
        <f t="shared" si="6"/>
        <v>0</v>
      </c>
      <c r="G64" s="46"/>
    </row>
    <row r="65" spans="1:7" s="83" customFormat="1" ht="78.75" customHeight="1">
      <c r="A65" s="85">
        <f t="shared" si="5"/>
        <v>1.2000000000000008</v>
      </c>
      <c r="B65" s="47" t="s">
        <v>46</v>
      </c>
      <c r="C65" s="20">
        <v>1</v>
      </c>
      <c r="D65" s="48" t="s">
        <v>5</v>
      </c>
      <c r="E65" s="20"/>
      <c r="F65" s="27">
        <f t="shared" si="6"/>
        <v>0</v>
      </c>
      <c r="G65" s="46"/>
    </row>
    <row r="66" spans="1:7" s="83" customFormat="1" ht="45.75" customHeight="1">
      <c r="A66" s="85">
        <f t="shared" si="5"/>
        <v>1.2100000000000009</v>
      </c>
      <c r="B66" s="47" t="s">
        <v>51</v>
      </c>
      <c r="C66" s="20">
        <v>10</v>
      </c>
      <c r="D66" s="48" t="s">
        <v>5</v>
      </c>
      <c r="E66" s="20"/>
      <c r="F66" s="27">
        <f t="shared" si="6"/>
        <v>0</v>
      </c>
      <c r="G66" s="46"/>
    </row>
    <row r="67" spans="1:7" s="83" customFormat="1" ht="30.75" customHeight="1" thickBot="1">
      <c r="A67" s="86">
        <f t="shared" si="5"/>
        <v>1.2200000000000009</v>
      </c>
      <c r="B67" s="87" t="s">
        <v>52</v>
      </c>
      <c r="C67" s="88">
        <v>6</v>
      </c>
      <c r="D67" s="89" t="s">
        <v>5</v>
      </c>
      <c r="E67" s="88"/>
      <c r="F67" s="90">
        <f t="shared" si="6"/>
        <v>0</v>
      </c>
      <c r="G67" s="91"/>
    </row>
    <row r="68" spans="1:7" s="83" customFormat="1" ht="45.75" customHeight="1" thickTop="1">
      <c r="A68" s="101">
        <f t="shared" si="5"/>
        <v>1.2300000000000009</v>
      </c>
      <c r="B68" s="99" t="s">
        <v>53</v>
      </c>
      <c r="C68" s="100">
        <v>40</v>
      </c>
      <c r="D68" s="116" t="s">
        <v>5</v>
      </c>
      <c r="E68" s="100"/>
      <c r="F68" s="97">
        <f t="shared" si="6"/>
        <v>0</v>
      </c>
      <c r="G68" s="117"/>
    </row>
    <row r="69" spans="1:7" s="83" customFormat="1" ht="72">
      <c r="A69" s="85">
        <f t="shared" si="5"/>
        <v>1.2400000000000009</v>
      </c>
      <c r="B69" s="47" t="s">
        <v>125</v>
      </c>
      <c r="C69" s="20">
        <v>2</v>
      </c>
      <c r="D69" s="48" t="s">
        <v>5</v>
      </c>
      <c r="E69" s="20"/>
      <c r="F69" s="27">
        <f t="shared" si="6"/>
        <v>0</v>
      </c>
      <c r="G69" s="46"/>
    </row>
    <row r="70" spans="1:7" s="83" customFormat="1" ht="72">
      <c r="A70" s="85">
        <f t="shared" si="5"/>
        <v>1.2500000000000009</v>
      </c>
      <c r="B70" s="47" t="s">
        <v>126</v>
      </c>
      <c r="C70" s="20">
        <v>2</v>
      </c>
      <c r="D70" s="48" t="s">
        <v>5</v>
      </c>
      <c r="E70" s="20"/>
      <c r="F70" s="27">
        <f t="shared" si="6"/>
        <v>0</v>
      </c>
      <c r="G70" s="46"/>
    </row>
    <row r="71" spans="1:7" s="83" customFormat="1" ht="64.5" customHeight="1">
      <c r="A71" s="85">
        <f t="shared" si="5"/>
        <v>1.260000000000001</v>
      </c>
      <c r="B71" s="128" t="s">
        <v>128</v>
      </c>
      <c r="C71" s="129">
        <v>2</v>
      </c>
      <c r="D71" s="48" t="s">
        <v>5</v>
      </c>
      <c r="E71" s="129"/>
      <c r="F71" s="131">
        <f t="shared" si="6"/>
        <v>0</v>
      </c>
      <c r="G71" s="132"/>
    </row>
    <row r="72" spans="1:7" s="83" customFormat="1" ht="64.5" customHeight="1">
      <c r="A72" s="85">
        <f t="shared" si="5"/>
        <v>1.270000000000001</v>
      </c>
      <c r="B72" s="128" t="s">
        <v>127</v>
      </c>
      <c r="C72" s="129">
        <v>1</v>
      </c>
      <c r="D72" s="130" t="s">
        <v>5</v>
      </c>
      <c r="E72" s="129"/>
      <c r="F72" s="131">
        <f t="shared" si="6"/>
        <v>0</v>
      </c>
      <c r="G72" s="132"/>
    </row>
    <row r="73" spans="1:7" s="83" customFormat="1" ht="105" customHeight="1">
      <c r="A73" s="85">
        <f t="shared" si="5"/>
        <v>1.280000000000001</v>
      </c>
      <c r="B73" s="47" t="s">
        <v>54</v>
      </c>
      <c r="C73" s="20">
        <v>1</v>
      </c>
      <c r="D73" s="48" t="s">
        <v>10</v>
      </c>
      <c r="E73" s="20"/>
      <c r="F73" s="27">
        <f t="shared" si="3"/>
        <v>0</v>
      </c>
      <c r="G73" s="46">
        <f>SUM(F46:F73)</f>
        <v>0</v>
      </c>
    </row>
    <row r="74" spans="1:7" s="83" customFormat="1" ht="18">
      <c r="A74" s="82"/>
      <c r="B74" s="43"/>
      <c r="C74" s="44"/>
      <c r="D74" s="45"/>
      <c r="E74" s="44"/>
      <c r="F74" s="30"/>
      <c r="G74" s="46"/>
    </row>
    <row r="75" spans="1:7" s="83" customFormat="1" ht="27" customHeight="1">
      <c r="A75" s="82">
        <v>2</v>
      </c>
      <c r="B75" s="43" t="s">
        <v>47</v>
      </c>
      <c r="C75" s="44"/>
      <c r="D75" s="45"/>
      <c r="E75" s="44"/>
      <c r="F75" s="30"/>
      <c r="G75" s="46"/>
    </row>
    <row r="76" spans="1:7" s="83" customFormat="1" ht="101.25" customHeight="1">
      <c r="A76" s="42">
        <f>A46+0.1</f>
        <v>1.2000000000000002</v>
      </c>
      <c r="B76" s="84" t="s">
        <v>91</v>
      </c>
      <c r="C76" s="20">
        <v>1</v>
      </c>
      <c r="D76" s="48" t="s">
        <v>5</v>
      </c>
      <c r="E76" s="20"/>
      <c r="F76" s="27">
        <f>+C76*E76</f>
        <v>0</v>
      </c>
      <c r="G76" s="46">
        <f>SUM(F76)</f>
        <v>0</v>
      </c>
    </row>
    <row r="77" spans="1:7" s="83" customFormat="1" ht="18">
      <c r="A77" s="82"/>
      <c r="B77" s="43"/>
      <c r="C77" s="44"/>
      <c r="D77" s="48"/>
      <c r="E77" s="44"/>
      <c r="F77" s="30"/>
      <c r="G77" s="46"/>
    </row>
    <row r="78" spans="1:7" s="83" customFormat="1" ht="27" customHeight="1">
      <c r="A78" s="82">
        <v>3</v>
      </c>
      <c r="B78" s="43" t="s">
        <v>42</v>
      </c>
      <c r="C78" s="20">
        <v>1</v>
      </c>
      <c r="D78" s="48" t="s">
        <v>10</v>
      </c>
      <c r="E78" s="20"/>
      <c r="F78" s="27">
        <f>+C78*E78</f>
        <v>0</v>
      </c>
      <c r="G78" s="46">
        <f>SUM(F78)</f>
        <v>0</v>
      </c>
    </row>
    <row r="79" spans="1:7" s="83" customFormat="1" ht="18.75" thickBot="1">
      <c r="A79" s="105"/>
      <c r="B79" s="106"/>
      <c r="C79" s="107"/>
      <c r="D79" s="108"/>
      <c r="E79" s="107"/>
      <c r="F79" s="109"/>
      <c r="G79" s="91"/>
    </row>
    <row r="80" spans="1:7" s="83" customFormat="1" ht="27" customHeight="1" thickTop="1">
      <c r="A80" s="118">
        <v>4</v>
      </c>
      <c r="B80" s="119" t="s">
        <v>61</v>
      </c>
      <c r="C80" s="120"/>
      <c r="D80" s="127"/>
      <c r="E80" s="120"/>
      <c r="F80" s="121"/>
      <c r="G80" s="117"/>
    </row>
    <row r="81" spans="1:7" s="41" customFormat="1" ht="44.25" customHeight="1">
      <c r="A81" s="102">
        <f>A80+0.1</f>
        <v>4.1</v>
      </c>
      <c r="B81" s="43" t="s">
        <v>37</v>
      </c>
      <c r="C81" s="20"/>
      <c r="D81" s="48"/>
      <c r="E81" s="20"/>
      <c r="F81" s="27"/>
      <c r="G81" s="46"/>
    </row>
    <row r="82" spans="1:7" s="41" customFormat="1" ht="23.25" customHeight="1">
      <c r="A82" s="11" t="s">
        <v>67</v>
      </c>
      <c r="B82" s="47" t="s">
        <v>104</v>
      </c>
      <c r="C82" s="20">
        <v>30</v>
      </c>
      <c r="D82" s="48" t="s">
        <v>5</v>
      </c>
      <c r="E82" s="103"/>
      <c r="F82" s="27">
        <f aca="true" t="shared" si="7" ref="F82:F89">+C82*E82</f>
        <v>0</v>
      </c>
      <c r="G82" s="104"/>
    </row>
    <row r="83" spans="1:7" s="41" customFormat="1" ht="38.25" customHeight="1">
      <c r="A83" s="11" t="s">
        <v>68</v>
      </c>
      <c r="B83" s="47" t="s">
        <v>105</v>
      </c>
      <c r="C83" s="20">
        <v>40</v>
      </c>
      <c r="D83" s="48" t="s">
        <v>5</v>
      </c>
      <c r="E83" s="103"/>
      <c r="F83" s="27">
        <f t="shared" si="7"/>
        <v>0</v>
      </c>
      <c r="G83" s="104"/>
    </row>
    <row r="84" spans="1:7" s="41" customFormat="1" ht="48" customHeight="1">
      <c r="A84" s="11" t="s">
        <v>69</v>
      </c>
      <c r="B84" s="47" t="s">
        <v>122</v>
      </c>
      <c r="C84" s="20">
        <v>126</v>
      </c>
      <c r="D84" s="48" t="s">
        <v>13</v>
      </c>
      <c r="E84" s="103"/>
      <c r="F84" s="27">
        <f>+C84*E84</f>
        <v>0</v>
      </c>
      <c r="G84" s="104"/>
    </row>
    <row r="85" spans="1:7" s="41" customFormat="1" ht="23.25" customHeight="1">
      <c r="A85" s="11" t="s">
        <v>70</v>
      </c>
      <c r="B85" s="47" t="s">
        <v>106</v>
      </c>
      <c r="C85" s="20">
        <v>1600</v>
      </c>
      <c r="D85" s="48" t="s">
        <v>65</v>
      </c>
      <c r="E85" s="103"/>
      <c r="F85" s="27">
        <f t="shared" si="7"/>
        <v>0</v>
      </c>
      <c r="G85" s="104"/>
    </row>
    <row r="86" spans="1:7" s="41" customFormat="1" ht="39" customHeight="1">
      <c r="A86" s="11" t="s">
        <v>108</v>
      </c>
      <c r="B86" s="47" t="s">
        <v>107</v>
      </c>
      <c r="C86" s="20">
        <v>2</v>
      </c>
      <c r="D86" s="48" t="s">
        <v>5</v>
      </c>
      <c r="E86" s="103"/>
      <c r="F86" s="27">
        <f t="shared" si="7"/>
        <v>0</v>
      </c>
      <c r="G86" s="110"/>
    </row>
    <row r="87" spans="1:7" s="41" customFormat="1" ht="39" customHeight="1">
      <c r="A87" s="11" t="s">
        <v>110</v>
      </c>
      <c r="B87" s="47" t="s">
        <v>109</v>
      </c>
      <c r="C87" s="20">
        <v>2</v>
      </c>
      <c r="D87" s="48" t="s">
        <v>5</v>
      </c>
      <c r="E87" s="20"/>
      <c r="F87" s="27">
        <f t="shared" si="7"/>
        <v>0</v>
      </c>
      <c r="G87" s="110"/>
    </row>
    <row r="88" spans="1:7" s="41" customFormat="1" ht="39" customHeight="1">
      <c r="A88" s="11" t="s">
        <v>112</v>
      </c>
      <c r="B88" s="47" t="s">
        <v>111</v>
      </c>
      <c r="C88" s="20">
        <v>2</v>
      </c>
      <c r="D88" s="48" t="s">
        <v>5</v>
      </c>
      <c r="E88" s="20"/>
      <c r="F88" s="27">
        <f t="shared" si="7"/>
        <v>0</v>
      </c>
      <c r="G88" s="110"/>
    </row>
    <row r="89" spans="1:7" s="41" customFormat="1" ht="39" customHeight="1">
      <c r="A89" s="11" t="s">
        <v>123</v>
      </c>
      <c r="B89" s="47" t="s">
        <v>113</v>
      </c>
      <c r="C89" s="20">
        <v>30</v>
      </c>
      <c r="D89" s="48" t="s">
        <v>5</v>
      </c>
      <c r="E89" s="103"/>
      <c r="F89" s="27">
        <f t="shared" si="7"/>
        <v>0</v>
      </c>
      <c r="G89" s="110"/>
    </row>
    <row r="90" spans="1:7" ht="26.25" customHeight="1">
      <c r="A90" s="11">
        <v>4.2</v>
      </c>
      <c r="B90" s="8" t="s">
        <v>62</v>
      </c>
      <c r="C90" s="123">
        <v>2500</v>
      </c>
      <c r="D90" s="123" t="s">
        <v>11</v>
      </c>
      <c r="E90" s="48"/>
      <c r="F90" s="27">
        <f aca="true" t="shared" si="8" ref="F90:F95">+C90*E90</f>
        <v>0</v>
      </c>
      <c r="G90" s="124"/>
    </row>
    <row r="91" spans="1:7" ht="37.5" customHeight="1">
      <c r="A91" s="11">
        <f>A90+0.1</f>
        <v>4.3</v>
      </c>
      <c r="B91" s="8" t="s">
        <v>34</v>
      </c>
      <c r="C91" s="123">
        <v>1</v>
      </c>
      <c r="D91" s="123" t="s">
        <v>12</v>
      </c>
      <c r="E91" s="48"/>
      <c r="F91" s="27">
        <f t="shared" si="8"/>
        <v>0</v>
      </c>
      <c r="G91" s="124"/>
    </row>
    <row r="92" spans="1:7" s="41" customFormat="1" ht="39.75" customHeight="1">
      <c r="A92" s="11">
        <f>A91+0.1</f>
        <v>4.3999999999999995</v>
      </c>
      <c r="B92" s="47" t="s">
        <v>36</v>
      </c>
      <c r="C92" s="20">
        <v>2</v>
      </c>
      <c r="D92" s="48" t="s">
        <v>5</v>
      </c>
      <c r="E92" s="20"/>
      <c r="F92" s="27">
        <f t="shared" si="8"/>
        <v>0</v>
      </c>
      <c r="G92" s="46"/>
    </row>
    <row r="93" spans="1:7" s="41" customFormat="1" ht="44.25" customHeight="1">
      <c r="A93" s="11">
        <f>A92+0.1</f>
        <v>4.499999999999999</v>
      </c>
      <c r="B93" s="47" t="s">
        <v>37</v>
      </c>
      <c r="C93" s="20">
        <v>1</v>
      </c>
      <c r="D93" s="48" t="s">
        <v>12</v>
      </c>
      <c r="E93" s="20"/>
      <c r="F93" s="27">
        <f t="shared" si="8"/>
        <v>0</v>
      </c>
      <c r="G93" s="46"/>
    </row>
    <row r="94" spans="1:7" s="41" customFormat="1" ht="54" customHeight="1">
      <c r="A94" s="11">
        <f>A93+0.1</f>
        <v>4.599999999999999</v>
      </c>
      <c r="B94" s="47" t="s">
        <v>38</v>
      </c>
      <c r="C94" s="20">
        <v>1</v>
      </c>
      <c r="D94" s="48" t="s">
        <v>12</v>
      </c>
      <c r="E94" s="20"/>
      <c r="F94" s="27">
        <f t="shared" si="8"/>
        <v>0</v>
      </c>
      <c r="G94" s="46"/>
    </row>
    <row r="95" spans="1:7" s="83" customFormat="1" ht="27" customHeight="1">
      <c r="A95" s="11">
        <f>A94+0.1</f>
        <v>4.699999999999998</v>
      </c>
      <c r="B95" s="47" t="s">
        <v>56</v>
      </c>
      <c r="C95" s="20">
        <v>1</v>
      </c>
      <c r="D95" s="48" t="s">
        <v>12</v>
      </c>
      <c r="E95" s="20"/>
      <c r="F95" s="27">
        <f t="shared" si="8"/>
        <v>0</v>
      </c>
      <c r="G95" s="46">
        <f>SUM(F82:F95)</f>
        <v>0</v>
      </c>
    </row>
    <row r="96" spans="1:7" s="83" customFormat="1" ht="18.75" thickBot="1">
      <c r="A96" s="105"/>
      <c r="B96" s="106"/>
      <c r="C96" s="107"/>
      <c r="D96" s="108"/>
      <c r="E96" s="107"/>
      <c r="F96" s="109"/>
      <c r="G96" s="91"/>
    </row>
    <row r="97" spans="1:7" ht="25.5" customHeight="1" thickBot="1" thickTop="1">
      <c r="A97" s="12"/>
      <c r="B97" s="13" t="s">
        <v>63</v>
      </c>
      <c r="C97" s="21"/>
      <c r="D97" s="31"/>
      <c r="E97" s="21"/>
      <c r="F97" s="32"/>
      <c r="G97" s="33">
        <f>SUM(G45:G95)</f>
        <v>0</v>
      </c>
    </row>
    <row r="98" spans="1:7" ht="25.5" customHeight="1" thickBot="1" thickTop="1">
      <c r="A98" s="12"/>
      <c r="B98" s="13" t="s">
        <v>64</v>
      </c>
      <c r="C98" s="21"/>
      <c r="D98" s="31"/>
      <c r="E98" s="21"/>
      <c r="F98" s="32"/>
      <c r="G98" s="33">
        <f>G97+G41</f>
        <v>0</v>
      </c>
    </row>
    <row r="99" spans="1:7" ht="25.5" customHeight="1" thickBot="1" thickTop="1">
      <c r="A99" s="12"/>
      <c r="B99" s="13" t="s">
        <v>29</v>
      </c>
      <c r="C99" s="21"/>
      <c r="D99" s="31"/>
      <c r="E99" s="21"/>
      <c r="F99" s="32"/>
      <c r="G99" s="33">
        <f>G97+G41</f>
        <v>0</v>
      </c>
    </row>
    <row r="100" spans="1:7" ht="22.5" customHeight="1" thickTop="1">
      <c r="A100" s="49"/>
      <c r="B100" s="50"/>
      <c r="C100" s="51"/>
      <c r="D100" s="52"/>
      <c r="E100" s="51"/>
      <c r="F100" s="51"/>
      <c r="G100" s="53"/>
    </row>
    <row r="101" spans="1:7" ht="22.5" customHeight="1">
      <c r="A101" s="54"/>
      <c r="B101" s="55" t="s">
        <v>14</v>
      </c>
      <c r="C101" s="122">
        <v>0.1</v>
      </c>
      <c r="D101" s="56"/>
      <c r="E101" s="57"/>
      <c r="F101" s="57">
        <f>C101*G99</f>
        <v>0</v>
      </c>
      <c r="G101" s="58"/>
    </row>
    <row r="102" spans="1:7" ht="22.5" customHeight="1">
      <c r="A102" s="54"/>
      <c r="B102" s="55" t="s">
        <v>15</v>
      </c>
      <c r="C102" s="122">
        <v>0.025</v>
      </c>
      <c r="D102" s="56"/>
      <c r="E102" s="57"/>
      <c r="F102" s="57">
        <f>C102*G99</f>
        <v>0</v>
      </c>
      <c r="G102" s="58"/>
    </row>
    <row r="103" spans="1:7" ht="22.5" customHeight="1">
      <c r="A103" s="54"/>
      <c r="B103" s="55" t="s">
        <v>16</v>
      </c>
      <c r="C103" s="122">
        <v>0.0535</v>
      </c>
      <c r="D103" s="56"/>
      <c r="E103" s="57"/>
      <c r="F103" s="57">
        <f>C103*G99</f>
        <v>0</v>
      </c>
      <c r="G103" s="58"/>
    </row>
    <row r="104" spans="1:7" ht="22.5" customHeight="1">
      <c r="A104" s="54"/>
      <c r="B104" s="55" t="s">
        <v>17</v>
      </c>
      <c r="C104" s="122">
        <v>0.035</v>
      </c>
      <c r="D104" s="56"/>
      <c r="E104" s="57"/>
      <c r="F104" s="57">
        <f>C104*G99</f>
        <v>0</v>
      </c>
      <c r="G104" s="58"/>
    </row>
    <row r="105" spans="1:7" ht="22.5" customHeight="1">
      <c r="A105" s="54"/>
      <c r="B105" s="55" t="s">
        <v>18</v>
      </c>
      <c r="C105" s="122">
        <v>0.01</v>
      </c>
      <c r="D105" s="56"/>
      <c r="E105" s="57"/>
      <c r="F105" s="57">
        <f>C105*G99</f>
        <v>0</v>
      </c>
      <c r="G105" s="58"/>
    </row>
    <row r="106" spans="1:7" ht="22.5" customHeight="1">
      <c r="A106" s="54"/>
      <c r="B106" s="55" t="s">
        <v>19</v>
      </c>
      <c r="C106" s="122">
        <v>0.05</v>
      </c>
      <c r="D106" s="56"/>
      <c r="E106" s="57"/>
      <c r="F106" s="57">
        <f>C106*G99</f>
        <v>0</v>
      </c>
      <c r="G106" s="58"/>
    </row>
    <row r="107" spans="1:7" ht="22.5" customHeight="1" thickBot="1">
      <c r="A107" s="15"/>
      <c r="B107" s="55"/>
      <c r="C107" s="40"/>
      <c r="D107" s="39"/>
      <c r="E107" s="22"/>
      <c r="F107" s="22"/>
      <c r="G107" s="34"/>
    </row>
    <row r="108" spans="1:7" ht="22.5" customHeight="1" thickBot="1" thickTop="1">
      <c r="A108" s="59"/>
      <c r="B108" s="60" t="s">
        <v>20</v>
      </c>
      <c r="C108" s="61"/>
      <c r="D108" s="62"/>
      <c r="E108" s="63"/>
      <c r="F108" s="63"/>
      <c r="G108" s="64">
        <f>SUM(F101:F106)</f>
        <v>0</v>
      </c>
    </row>
    <row r="109" spans="1:7" ht="22.5" customHeight="1" thickBot="1" thickTop="1">
      <c r="A109" s="65"/>
      <c r="B109" s="66"/>
      <c r="C109" s="67"/>
      <c r="D109" s="68"/>
      <c r="E109" s="69"/>
      <c r="F109" s="69"/>
      <c r="G109" s="70"/>
    </row>
    <row r="110" spans="1:7" ht="22.5" customHeight="1" thickBot="1" thickTop="1">
      <c r="A110" s="59"/>
      <c r="B110" s="60" t="s">
        <v>21</v>
      </c>
      <c r="C110" s="61">
        <v>0.03</v>
      </c>
      <c r="D110" s="62"/>
      <c r="E110" s="63"/>
      <c r="F110" s="63"/>
      <c r="G110" s="64">
        <f>+G108*C110</f>
        <v>0</v>
      </c>
    </row>
    <row r="111" spans="1:7" ht="22.5" customHeight="1" thickBot="1" thickTop="1">
      <c r="A111" s="65"/>
      <c r="B111" s="66"/>
      <c r="C111" s="67"/>
      <c r="D111" s="68"/>
      <c r="E111" s="69"/>
      <c r="F111" s="69"/>
      <c r="G111" s="70"/>
    </row>
    <row r="112" spans="1:7" ht="22.5" customHeight="1" thickBot="1" thickTop="1">
      <c r="A112" s="59"/>
      <c r="B112" s="60" t="s">
        <v>22</v>
      </c>
      <c r="C112" s="61"/>
      <c r="D112" s="62"/>
      <c r="E112" s="63"/>
      <c r="F112" s="63"/>
      <c r="G112" s="64">
        <f>G99+G108</f>
        <v>0</v>
      </c>
    </row>
    <row r="113" spans="1:7" ht="22.5" customHeight="1" thickBot="1" thickTop="1">
      <c r="A113" s="65"/>
      <c r="B113" s="66"/>
      <c r="C113" s="67"/>
      <c r="D113" s="68"/>
      <c r="E113" s="69"/>
      <c r="F113" s="69"/>
      <c r="G113" s="70"/>
    </row>
    <row r="114" spans="1:7" ht="22.5" customHeight="1" thickBot="1" thickTop="1">
      <c r="A114" s="59"/>
      <c r="B114" s="60" t="s">
        <v>23</v>
      </c>
      <c r="C114" s="61">
        <v>0.06</v>
      </c>
      <c r="D114" s="62"/>
      <c r="E114" s="63"/>
      <c r="F114" s="63"/>
      <c r="G114" s="64">
        <f>C114*G99</f>
        <v>0</v>
      </c>
    </row>
    <row r="115" spans="1:7" ht="22.5" customHeight="1" thickBot="1" thickTop="1">
      <c r="A115" s="65"/>
      <c r="B115" s="66"/>
      <c r="C115" s="67"/>
      <c r="D115" s="68"/>
      <c r="E115" s="69"/>
      <c r="F115" s="69"/>
      <c r="G115" s="70"/>
    </row>
    <row r="116" spans="1:7" ht="22.5" customHeight="1" thickBot="1" thickTop="1">
      <c r="A116" s="59"/>
      <c r="B116" s="60" t="s">
        <v>24</v>
      </c>
      <c r="C116" s="61">
        <v>0.05</v>
      </c>
      <c r="D116" s="62"/>
      <c r="E116" s="63"/>
      <c r="F116" s="63"/>
      <c r="G116" s="64">
        <f>C116*G112</f>
        <v>0</v>
      </c>
    </row>
    <row r="117" spans="1:7" ht="22.5" customHeight="1" thickBot="1" thickTop="1">
      <c r="A117" s="65"/>
      <c r="B117" s="66"/>
      <c r="C117" s="69"/>
      <c r="D117" s="68"/>
      <c r="E117" s="69"/>
      <c r="F117" s="69"/>
      <c r="G117" s="70"/>
    </row>
    <row r="118" spans="1:7" ht="22.5" customHeight="1" thickBot="1" thickTop="1">
      <c r="A118" s="71"/>
      <c r="B118" s="72" t="s">
        <v>25</v>
      </c>
      <c r="C118" s="73"/>
      <c r="D118" s="74"/>
      <c r="E118" s="73"/>
      <c r="F118" s="73"/>
      <c r="G118" s="75">
        <f>G110+G112+G114+G116</f>
        <v>0</v>
      </c>
    </row>
    <row r="119" spans="1:6" ht="19.5" customHeight="1" thickTop="1">
      <c r="A119" s="76"/>
      <c r="B119" s="76"/>
      <c r="C119" s="77"/>
      <c r="D119" s="78"/>
      <c r="E119" s="77"/>
      <c r="F119" s="77"/>
    </row>
    <row r="120" spans="1:6" ht="19.5" customHeight="1">
      <c r="A120" s="76"/>
      <c r="B120" s="76"/>
      <c r="C120" s="77"/>
      <c r="D120" s="78"/>
      <c r="E120" s="77"/>
      <c r="F120" s="77"/>
    </row>
    <row r="121" spans="1:6" ht="19.5" customHeight="1">
      <c r="A121" s="76"/>
      <c r="B121" s="79" t="s">
        <v>26</v>
      </c>
      <c r="C121" s="80"/>
      <c r="D121" s="81"/>
      <c r="E121" s="80" t="s">
        <v>27</v>
      </c>
      <c r="F121" s="35"/>
    </row>
    <row r="122" spans="1:6" ht="19.5" customHeight="1">
      <c r="A122" s="76"/>
      <c r="B122" s="79"/>
      <c r="C122" s="80"/>
      <c r="D122" s="81"/>
      <c r="E122" s="80"/>
      <c r="F122" s="35"/>
    </row>
    <row r="123" spans="1:6" ht="19.5" customHeight="1">
      <c r="A123" s="76"/>
      <c r="B123" s="76" t="s">
        <v>28</v>
      </c>
      <c r="C123" s="77"/>
      <c r="D123" s="78"/>
      <c r="E123" s="77" t="s">
        <v>28</v>
      </c>
      <c r="F123" s="35"/>
    </row>
    <row r="124" spans="1:7" ht="19.5" customHeight="1">
      <c r="A124" s="2"/>
      <c r="C124" s="2"/>
      <c r="D124" s="2"/>
      <c r="E124" s="2"/>
      <c r="F124" s="2"/>
      <c r="G124" s="2"/>
    </row>
    <row r="125" spans="1:7" ht="19.5" customHeight="1">
      <c r="A125" s="2"/>
      <c r="C125" s="2"/>
      <c r="D125" s="2"/>
      <c r="E125" s="2"/>
      <c r="F125" s="2"/>
      <c r="G125" s="2"/>
    </row>
    <row r="126" spans="1:7" ht="19.5" customHeight="1">
      <c r="A126" s="2"/>
      <c r="C126" s="2"/>
      <c r="D126" s="2"/>
      <c r="E126" s="2"/>
      <c r="F126" s="2"/>
      <c r="G126" s="2"/>
    </row>
    <row r="127" spans="1:7" ht="19.5" customHeight="1">
      <c r="A127" s="2"/>
      <c r="C127" s="2"/>
      <c r="D127" s="2"/>
      <c r="E127" s="2"/>
      <c r="F127" s="2"/>
      <c r="G127" s="2"/>
    </row>
    <row r="128" spans="1:7" ht="19.5" customHeight="1">
      <c r="A128" s="2"/>
      <c r="C128" s="2"/>
      <c r="D128" s="2"/>
      <c r="E128" s="2"/>
      <c r="F128" s="2"/>
      <c r="G128" s="2"/>
    </row>
    <row r="129" spans="1:7" ht="19.5" customHeight="1">
      <c r="A129" s="2"/>
      <c r="C129" s="2"/>
      <c r="D129" s="2"/>
      <c r="E129" s="2"/>
      <c r="F129" s="2"/>
      <c r="G129" s="2"/>
    </row>
    <row r="130" spans="1:7" ht="19.5" customHeight="1">
      <c r="A130" s="2"/>
      <c r="C130" s="2"/>
      <c r="D130" s="2"/>
      <c r="E130" s="2"/>
      <c r="F130" s="2"/>
      <c r="G130" s="2"/>
    </row>
    <row r="131" spans="1:7" ht="19.5" customHeight="1">
      <c r="A131" s="2"/>
      <c r="C131" s="2"/>
      <c r="D131" s="2"/>
      <c r="E131" s="2"/>
      <c r="F131" s="2"/>
      <c r="G131" s="2"/>
    </row>
    <row r="132" spans="1:7" ht="19.5" customHeight="1">
      <c r="A132" s="2"/>
      <c r="C132" s="2"/>
      <c r="D132" s="2"/>
      <c r="E132" s="2"/>
      <c r="F132" s="2"/>
      <c r="G132" s="2"/>
    </row>
    <row r="133" spans="1:7" ht="19.5" customHeight="1">
      <c r="A133" s="2"/>
      <c r="C133" s="2"/>
      <c r="D133" s="2"/>
      <c r="E133" s="2"/>
      <c r="F133" s="2"/>
      <c r="G133" s="2"/>
    </row>
    <row r="134" spans="1:7" ht="19.5" customHeight="1">
      <c r="A134" s="2"/>
      <c r="C134" s="2"/>
      <c r="D134" s="2"/>
      <c r="E134" s="2"/>
      <c r="F134" s="2"/>
      <c r="G134" s="2"/>
    </row>
  </sheetData>
  <sheetProtection/>
  <mergeCells count="4">
    <mergeCell ref="A1:G1"/>
    <mergeCell ref="A2:G2"/>
    <mergeCell ref="A3:G3"/>
    <mergeCell ref="A7:G7"/>
  </mergeCells>
  <printOptions horizontalCentered="1"/>
  <pageMargins left="0.3937007874015748" right="0.3937007874015748" top="0.5905511811023623" bottom="1.3779527559055118" header="0.2755905511811024" footer="1.1811023622047245"/>
  <pageSetup horizontalDpi="600" verticalDpi="600" orientation="portrait" scale="63" r:id="rId1"/>
  <headerFooter alignWithMargins="0">
    <oddFooter>&amp;L&amp;10&amp;F&amp;Z
&amp;R&amp;10&amp;P de &amp;N</oddFooter>
  </headerFooter>
  <rowBreaks count="6" manualBreakCount="6">
    <brk id="25" max="6" man="1"/>
    <brk id="41" max="6" man="1"/>
    <brk id="53" max="6" man="1"/>
    <brk id="67" max="6" man="1"/>
    <brk id="79" max="6" man="1"/>
    <brk id="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UES_CAASD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Carlos</dc:creator>
  <cp:keywords/>
  <dc:description/>
  <cp:lastModifiedBy>Abelardo Reyes de la Cruz</cp:lastModifiedBy>
  <cp:lastPrinted>2014-10-20T13:49:07Z</cp:lastPrinted>
  <dcterms:created xsi:type="dcterms:W3CDTF">2004-09-23T12:21:02Z</dcterms:created>
  <dcterms:modified xsi:type="dcterms:W3CDTF">2014-12-03T14:55:06Z</dcterms:modified>
  <cp:category/>
  <cp:version/>
  <cp:contentType/>
  <cp:contentStatus/>
</cp:coreProperties>
</file>