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Resumen Lote 16" sheetId="1" r:id="rId1"/>
    <sheet name="A" sheetId="2" r:id="rId2"/>
    <sheet name="B" sheetId="3" r:id="rId3"/>
    <sheet name="C" sheetId="4" r:id="rId4"/>
  </sheets>
  <calcPr calcId="144525"/>
</workbook>
</file>

<file path=xl/calcChain.xml><?xml version="1.0" encoding="utf-8"?>
<calcChain xmlns="http://schemas.openxmlformats.org/spreadsheetml/2006/main">
  <c r="G82" i="3" l="1"/>
  <c r="F82" i="3"/>
  <c r="F80" i="3"/>
  <c r="G80" i="3" s="1"/>
  <c r="G78" i="3"/>
  <c r="F78" i="3"/>
  <c r="F77" i="3"/>
  <c r="F76" i="3"/>
  <c r="F75" i="3"/>
  <c r="A75" i="3"/>
  <c r="A76" i="3" s="1"/>
  <c r="A77" i="3" s="1"/>
  <c r="A78" i="3" s="1"/>
  <c r="F74" i="3"/>
  <c r="A74" i="3"/>
  <c r="F71" i="3"/>
  <c r="G71" i="3" s="1"/>
  <c r="F70" i="3"/>
  <c r="A70" i="3"/>
  <c r="A71" i="3" s="1"/>
  <c r="G67" i="3"/>
  <c r="F67" i="3"/>
  <c r="F66" i="3"/>
  <c r="A66" i="3"/>
  <c r="A67" i="3" s="1"/>
  <c r="F63" i="3"/>
  <c r="G63" i="3" s="1"/>
  <c r="A63" i="3"/>
  <c r="G60" i="3"/>
  <c r="F60" i="3"/>
  <c r="A60" i="3"/>
  <c r="F57" i="3"/>
  <c r="G57" i="3" s="1"/>
  <c r="F55" i="3"/>
  <c r="G55" i="3" s="1"/>
  <c r="F53" i="3"/>
  <c r="G53" i="3" s="1"/>
  <c r="F51" i="3"/>
  <c r="F50" i="3"/>
  <c r="F48" i="3"/>
  <c r="F46" i="3"/>
  <c r="F45" i="3"/>
  <c r="F44" i="3"/>
  <c r="F42" i="3"/>
  <c r="G51" i="3" s="1"/>
  <c r="A41" i="3"/>
  <c r="A43" i="3" s="1"/>
  <c r="A47" i="3" s="1"/>
  <c r="A49" i="3" s="1"/>
  <c r="F38" i="3"/>
  <c r="F37" i="3"/>
  <c r="F35" i="3"/>
  <c r="F34" i="3"/>
  <c r="F33" i="3"/>
  <c r="F32" i="3"/>
  <c r="F30" i="3"/>
  <c r="F28" i="3"/>
  <c r="F27" i="3"/>
  <c r="F26" i="3"/>
  <c r="A25" i="3"/>
  <c r="A29" i="3" s="1"/>
  <c r="A31" i="3" s="1"/>
  <c r="A36" i="3" s="1"/>
  <c r="F24" i="3"/>
  <c r="F23" i="3"/>
  <c r="G38" i="3" s="1"/>
  <c r="A22" i="3"/>
  <c r="F19" i="3"/>
  <c r="F18" i="3"/>
  <c r="F17" i="3"/>
  <c r="F16" i="3"/>
  <c r="F15" i="3"/>
  <c r="G19" i="3" s="1"/>
  <c r="F14" i="3"/>
  <c r="A14" i="3"/>
  <c r="A15" i="3" s="1"/>
  <c r="A16" i="3" s="1"/>
  <c r="A17" i="3" s="1"/>
  <c r="A18" i="3" s="1"/>
  <c r="A19" i="3" s="1"/>
  <c r="G11" i="3"/>
  <c r="F11" i="3"/>
  <c r="F10" i="3"/>
  <c r="A10" i="3"/>
  <c r="G9" i="3"/>
  <c r="G84" i="3" l="1"/>
  <c r="F92" i="3" l="1"/>
  <c r="G100" i="3"/>
  <c r="F91" i="3"/>
  <c r="F87" i="3"/>
  <c r="F90" i="3"/>
  <c r="G85" i="3"/>
  <c r="F89" i="3"/>
  <c r="F88" i="3"/>
  <c r="G94" i="3" l="1"/>
  <c r="G98" i="3" l="1"/>
  <c r="G96" i="3"/>
  <c r="G102" i="3" s="1"/>
  <c r="G104" i="3" s="1"/>
  <c r="F16" i="2" l="1"/>
  <c r="F15" i="2"/>
  <c r="F14" i="2"/>
  <c r="F13" i="2"/>
  <c r="C12" i="2"/>
  <c r="F12" i="2" s="1"/>
  <c r="F11" i="2"/>
  <c r="F10" i="2"/>
  <c r="G16" i="2" s="1"/>
  <c r="G18" i="2" s="1"/>
  <c r="G19" i="2" s="1"/>
  <c r="F25" i="2" l="1"/>
  <c r="F21" i="2"/>
  <c r="F24" i="2"/>
  <c r="F23" i="2"/>
  <c r="G32" i="2"/>
  <c r="F26" i="2"/>
  <c r="F22" i="2"/>
  <c r="G29" i="2" l="1"/>
  <c r="G31" i="2" l="1"/>
  <c r="G30" i="2"/>
  <c r="G33" i="2" l="1"/>
  <c r="G34" i="2" s="1"/>
</calcChain>
</file>

<file path=xl/sharedStrings.xml><?xml version="1.0" encoding="utf-8"?>
<sst xmlns="http://schemas.openxmlformats.org/spreadsheetml/2006/main" count="323" uniqueCount="196">
  <si>
    <t>A</t>
  </si>
  <si>
    <t>Construcción de un pozo perforado en 10" y encamisado 8" acero a 250 pies de profundidad, ubicado en la Ave. Juan Bosch, Esq. Matías Ramón Mella en el área verde del local de Indotel, Villa Morada, Pantoja, Sto. Dgo. Oeste.</t>
  </si>
  <si>
    <t>B</t>
  </si>
  <si>
    <t>Red de agua potable  en tuberías de   Ø8" PVC SDR-26, para la Urbanización San Gerónimo, sector Las Praderas</t>
  </si>
  <si>
    <t>C</t>
  </si>
  <si>
    <t>Reparación verja en muro de block y malla ciclónica campo de pozos el Tamarindo Santo Domingo Este.</t>
  </si>
  <si>
    <t>CORPORACIÓN DEL ACUEDUCTO Y ALCANTARILLADO DE SANTO DOMINGO</t>
  </si>
  <si>
    <t>* * * C. A. A. S. D. * * *</t>
  </si>
  <si>
    <t>PRESUPUESTO : CONSTRUCCION DE UN POZO PERFORADO EN Ø10"  Y ENCAMISADO EN Ø8" (e= 3/8")</t>
  </si>
  <si>
    <t xml:space="preserve">  ACERO A 250 PIES DE PROFUNDIDAD, UBICADO EN LA AVENIDA JUAN BOSCH, ESQ. RAMON MATIAS        </t>
  </si>
  <si>
    <t xml:space="preserve"> MELLA,  EN EL AREA VERDE DEL LOCAL DE INDOTEL VILLA MORADA , PANTOJA, STO.DGO. OESTE.</t>
  </si>
  <si>
    <t>DIRECCION DE OPERACIONES NOROESTE.</t>
  </si>
  <si>
    <t>No.</t>
  </si>
  <si>
    <t>Descripción</t>
  </si>
  <si>
    <t>Cantidad</t>
  </si>
  <si>
    <t>Unidad</t>
  </si>
  <si>
    <t>Precio RD$</t>
  </si>
  <si>
    <t>Costo RD$</t>
  </si>
  <si>
    <t>Sub-Total</t>
  </si>
  <si>
    <t>1.-</t>
  </si>
  <si>
    <t>Perforación de Pozo Ø10"</t>
  </si>
  <si>
    <t>PL</t>
  </si>
  <si>
    <t>2.-</t>
  </si>
  <si>
    <t>Hincado de Tuberia Ø8" (e=3/8) Acero</t>
  </si>
  <si>
    <t>3.-</t>
  </si>
  <si>
    <t>Ranurado de Tuberia Ø8" (e=3/8) Acero</t>
  </si>
  <si>
    <t>4.-</t>
  </si>
  <si>
    <t>Suministro de Zapata</t>
  </si>
  <si>
    <t>UD</t>
  </si>
  <si>
    <t>5.-</t>
  </si>
  <si>
    <t>Suministro de Tuberia Ø8" (e=3/8) Acero</t>
  </si>
  <si>
    <t>6.-</t>
  </si>
  <si>
    <t>Desarrollo Por Pistoneo</t>
  </si>
  <si>
    <t>7.-</t>
  </si>
  <si>
    <t>Prueba de Bombeo por 48 Horas</t>
  </si>
  <si>
    <t>SUB-TOTAL</t>
  </si>
  <si>
    <t xml:space="preserve">SUB-TOTAL GENERAL </t>
  </si>
  <si>
    <t>DIRECCIÓN TÉCNICA</t>
  </si>
  <si>
    <t>GASTOS ADMINISTRATIVOS</t>
  </si>
  <si>
    <t>TRANSPORTE</t>
  </si>
  <si>
    <t>SEGURO Y FIANZA</t>
  </si>
  <si>
    <t>LEY # 6/86</t>
  </si>
  <si>
    <t>SUPERVISIÓN C.A.A.S.D.</t>
  </si>
  <si>
    <t>TOTAL DE GASTOS INDIRECTOS</t>
  </si>
  <si>
    <t>TOTAL GENERAL EN RD$</t>
  </si>
  <si>
    <t>PRESERVACION, MANTENIMIENTO Y CONSERVACION DE CUENCAS</t>
  </si>
  <si>
    <t>EQUIPAMIENTO CAASD</t>
  </si>
  <si>
    <t>IMPREVISTOS</t>
  </si>
  <si>
    <t>TOTAL GENERAL A CONTRATAR</t>
  </si>
  <si>
    <t>Preparado por:</t>
  </si>
  <si>
    <t>Revisado por:</t>
  </si>
  <si>
    <t>__________________________________</t>
  </si>
  <si>
    <t xml:space="preserve">CORPORACIÓN DEL ACUEDUCTO Y ALCANTARILLADO DE SANTO DOMINGO </t>
  </si>
  <si>
    <t>* * *  C. A. A. S. D.  * * *</t>
  </si>
  <si>
    <t xml:space="preserve"> REFORZAMIENTO RED DE AGUA POTABLE EN TUBERIAS DE Ø8"PVC SDR-26, PARA LA URBANIZACION SAN GERONIMO,SECTOR LAS PRADERAS, DISTRITO NACIONAL. TRAMO GUSTAVO MEJIA RICART                                                                                                 ( Gerencia Suroeste )</t>
  </si>
  <si>
    <t>DESCRIPCION</t>
  </si>
  <si>
    <t>CANTIDAD</t>
  </si>
  <si>
    <t>PRECIO</t>
  </si>
  <si>
    <t>COSTO RD$</t>
  </si>
  <si>
    <t>SUB TOTAL RD$</t>
  </si>
  <si>
    <t>Trabajos Preliminares:</t>
  </si>
  <si>
    <t>Replanteo General y Nivelación</t>
  </si>
  <si>
    <t>ML</t>
  </si>
  <si>
    <t>Campamento y Caseta para Materiales</t>
  </si>
  <si>
    <t>PA</t>
  </si>
  <si>
    <t>Movimiento de Tierra:</t>
  </si>
  <si>
    <t>Corte de Asfalto con Maquina e = 2 pulgadas</t>
  </si>
  <si>
    <t>ml</t>
  </si>
  <si>
    <t>Roca con Retromartillo, CAT 330. (100%)</t>
  </si>
  <si>
    <t>M3</t>
  </si>
  <si>
    <t>Suministro y colocación asiento de arena</t>
  </si>
  <si>
    <t>Suministro y colocación de material de relleno (caliche)</t>
  </si>
  <si>
    <t>Relleno compactado con equipo</t>
  </si>
  <si>
    <t>Bote de material</t>
  </si>
  <si>
    <t>Suministro de Tuberías y Piezas:</t>
  </si>
  <si>
    <t>Tuberías de:</t>
  </si>
  <si>
    <t>3.1.1</t>
  </si>
  <si>
    <t>Ø 8" PVC SDR-26 con Junta de Goma</t>
  </si>
  <si>
    <t>3.1.2</t>
  </si>
  <si>
    <t>Ø 20" x  8" Acero</t>
  </si>
  <si>
    <t>Codo de:</t>
  </si>
  <si>
    <t>3.2.1</t>
  </si>
  <si>
    <t>Ø 8" x  90 Acero</t>
  </si>
  <si>
    <t>3.2.2</t>
  </si>
  <si>
    <t>Ø 8" x  45 Acero</t>
  </si>
  <si>
    <t>3.2.3</t>
  </si>
  <si>
    <t>Ø 8" x  15 Acero</t>
  </si>
  <si>
    <t>Reducción de:</t>
  </si>
  <si>
    <t>3.3.1</t>
  </si>
  <si>
    <t>Ø 8" x  6" Acero</t>
  </si>
  <si>
    <t>Junta Dresser de:</t>
  </si>
  <si>
    <t>3.4.1</t>
  </si>
  <si>
    <t>Ø 8" Acero</t>
  </si>
  <si>
    <t>3.4.2</t>
  </si>
  <si>
    <t>Ø 6" Acero</t>
  </si>
  <si>
    <t>3.4.3</t>
  </si>
  <si>
    <t>Ø 4" Acero</t>
  </si>
  <si>
    <t>3.4.4</t>
  </si>
  <si>
    <t>Ø 3" Acero</t>
  </si>
  <si>
    <t>Válvula de:</t>
  </si>
  <si>
    <t>3.5.1</t>
  </si>
  <si>
    <t>Ø6" de compuerta H.F. (Inc. J Dresser, J. G Niple Platillado y Tuercas) Presentar Factura</t>
  </si>
  <si>
    <t>3.5.2</t>
  </si>
  <si>
    <t>Caja Telescópica</t>
  </si>
  <si>
    <t>Colocación de Tuberías y Piezas:</t>
  </si>
  <si>
    <t>4.1.1</t>
  </si>
  <si>
    <t>4.2.1</t>
  </si>
  <si>
    <t>4.2.2</t>
  </si>
  <si>
    <t>4.2.3</t>
  </si>
  <si>
    <t>4.3.1</t>
  </si>
  <si>
    <t>4.4.1</t>
  </si>
  <si>
    <t>Ø6" de compuerta H.F. (Inc. J Dresser, J. G Niple Platillado y Tuercas)</t>
  </si>
  <si>
    <t>4.4.2</t>
  </si>
  <si>
    <t>Anclaje de Piezas Especiales</t>
  </si>
  <si>
    <t>Cemento solvente</t>
  </si>
  <si>
    <t>KG</t>
  </si>
  <si>
    <t>Alquiler bomba de achique Ø3"</t>
  </si>
  <si>
    <t>DIA</t>
  </si>
  <si>
    <t>Acometida Domiciliaria Promedio:</t>
  </si>
  <si>
    <t xml:space="preserve">De  3/4" ( Roca Compresor Con Clamps de                        Acero y Caja Ovalada) </t>
  </si>
  <si>
    <t>Transporte Interno de Tuberías:</t>
  </si>
  <si>
    <t>Reposición de:</t>
  </si>
  <si>
    <t>Asfalto ( e = 2")</t>
  </si>
  <si>
    <t>M2</t>
  </si>
  <si>
    <t>Servicios existentes (cubicar desglosado)</t>
  </si>
  <si>
    <t xml:space="preserve">Pruebas: </t>
  </si>
  <si>
    <t>Hidrostática de TuberíasØ 8" PVC SDR-26 con Junta de Goma</t>
  </si>
  <si>
    <t>Compactacion de Relleno</t>
  </si>
  <si>
    <t>Señalización:</t>
  </si>
  <si>
    <t xml:space="preserve">Alquiler y Traslado de Muros de New Jersey </t>
  </si>
  <si>
    <t>Alquiler Torres de Luminarias de 4.00  Luces de 1000 Watts</t>
  </si>
  <si>
    <t>DIAS</t>
  </si>
  <si>
    <t>Señales de Precaución  ( Cintas Reflectiva , Cinta Aviso de Peligro , Arnes , etc. )</t>
  </si>
  <si>
    <t>Personal para el Manejo del Transito ( Incluye : Pago de días normales , Horas extras los  Sábados y días Feriados ) 2.00 Obreros x 30.00 Días</t>
  </si>
  <si>
    <t>Hombres</t>
  </si>
  <si>
    <t>Alquiler Torres de señalización de 13 luces 50 Watts (solar) (2 ud x 30 días)</t>
  </si>
  <si>
    <t>Manejo de Agua (cubicar desglosado)</t>
  </si>
  <si>
    <t>Limpieza continua y final del área</t>
  </si>
  <si>
    <t>SEGURO Y FIANZAS</t>
  </si>
  <si>
    <t>SUPERVISIÓN</t>
  </si>
  <si>
    <t>SUB-TOTAL GENERAL EN RD$</t>
  </si>
  <si>
    <t>CUENCA HIDROGRAFICA</t>
  </si>
  <si>
    <t>Sometido por :</t>
  </si>
  <si>
    <t>Revisado por</t>
  </si>
  <si>
    <t>___________________________</t>
  </si>
  <si>
    <t>PRESUPUESTO : CONSTRUCCION DE MURO DE  ENCACHE Y REMODELACION VERJA  DE MALLA</t>
  </si>
  <si>
    <t xml:space="preserve">CICLONICA PERIMETRAL , UBICADA EN LA ESTACION DE BOMBEO "EL TAMARINDO". </t>
  </si>
  <si>
    <t>CARRETERA SAN LUIS , SANTO DOMINGO ESTE.</t>
  </si>
  <si>
    <t>FASE A</t>
  </si>
  <si>
    <t xml:space="preserve">REMODELACION VERJA DE MALLA </t>
  </si>
  <si>
    <t>CICLONICA</t>
  </si>
  <si>
    <t>TRABAJOS PRELIMIRARES :</t>
  </si>
  <si>
    <t>1.1.-</t>
  </si>
  <si>
    <t>Desmantelamiento de  verja en Malla Ciclonica , existente</t>
  </si>
  <si>
    <t>1.2.-</t>
  </si>
  <si>
    <t>Demolición de zabaleta</t>
  </si>
  <si>
    <t>1.3.-</t>
  </si>
  <si>
    <t>Bote de Material Producto de Demolicion y Desmantelamiento</t>
  </si>
  <si>
    <t>Viajes</t>
  </si>
  <si>
    <t>MOVIMIENTO DE TIERRA :</t>
  </si>
  <si>
    <t>2.1.-</t>
  </si>
  <si>
    <t>Excavación Roca a Compresor</t>
  </si>
  <si>
    <t>2.2.-</t>
  </si>
  <si>
    <t>Relleno compactado Con Maquito</t>
  </si>
  <si>
    <t>2.3.-</t>
  </si>
  <si>
    <t>Bote Material Sobrante</t>
  </si>
  <si>
    <t>HORMIGON ARMADO EN :</t>
  </si>
  <si>
    <t>3.1.-</t>
  </si>
  <si>
    <t>Zapata de Muros</t>
  </si>
  <si>
    <t>3.2.-</t>
  </si>
  <si>
    <t>Columnas</t>
  </si>
  <si>
    <t>MUROS DE BLOCK DE 6"</t>
  </si>
  <si>
    <t>TERMINACION DE SUPERFICIE :</t>
  </si>
  <si>
    <t>5.1.-</t>
  </si>
  <si>
    <t>Fraguache</t>
  </si>
  <si>
    <t>5.2.-</t>
  </si>
  <si>
    <t>Pañete</t>
  </si>
  <si>
    <t>5.3.-</t>
  </si>
  <si>
    <t>Zabaleta en Muros</t>
  </si>
  <si>
    <t xml:space="preserve">SUMINISTRO Y COLOCACION VERJA DE MALLA </t>
  </si>
  <si>
    <t>PUERTA DE MALLA CICLONICA DE 4.00 MTS.</t>
  </si>
  <si>
    <t>8.-</t>
  </si>
  <si>
    <t>LIMPIEZA FINAL DEL AREA ( INCLUYE BOTE )</t>
  </si>
  <si>
    <t>SUB - TOTAL COSTOS DIRECTOS FASE " A "</t>
  </si>
  <si>
    <t>FASE B</t>
  </si>
  <si>
    <t>CONSTRUCCION DE MURO EN ENCACHE</t>
  </si>
  <si>
    <t>MOVIMIENTO DE TIERRA</t>
  </si>
  <si>
    <t>CONSTRUCCION DE ENCACHE</t>
  </si>
  <si>
    <t xml:space="preserve">SUMINISTRO Y COLOCACION TUBERIA DE 3 " PVC </t>
  </si>
  <si>
    <t>PARA EL DREN  O LLORADERO DE ENCACHE</t>
  </si>
  <si>
    <t>CONSTRUCCION TORTA PERIMETRAL EN ENCACHE</t>
  </si>
  <si>
    <t>e = 0.10 Mts.</t>
  </si>
  <si>
    <t>SUB - TOTAL COSTOS DIRECTOS FASE " B "</t>
  </si>
  <si>
    <t>SUB - TOTAL COSTOS DIRECTOS FASE " A + B "</t>
  </si>
  <si>
    <t xml:space="preserve">PRESERVACION, MANTENIMIENTO Y CONSERVACION </t>
  </si>
  <si>
    <t>DE CUENCAS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</si>
</sst>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D$&quot;* #,##0.00_-;\-&quot;RD$&quot;* #,##0.00_-;_-&quot;RD$&quot;* &quot;-&quot;??_-;_-@_-"/>
    <numFmt numFmtId="43" formatCode="_-* #,##0.00_-;\-* #,##0.00_-;_-* &quot;-&quot;??_-;_-@_-"/>
    <numFmt numFmtId="168" formatCode="0.00_);\(0.00\)"/>
    <numFmt numFmtId="169" formatCode="_(* #,##0.00_);_(* \(#,##0.00\);_(* &quot;-&quot;??_);_(@_)"/>
    <numFmt numFmtId="171" formatCode="0.0%"/>
    <numFmt numFmtId="172" formatCode="0.00_)"/>
    <numFmt numFmtId="173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8"/>
      <color rgb="FF000000"/>
      <name val="Calibri"/>
      <family val="2"/>
    </font>
    <font>
      <sz val="14"/>
      <color rgb="FF000000"/>
      <name val="Calibri"/>
      <family val="2"/>
    </font>
    <font>
      <b/>
      <sz val="14"/>
      <name val="Times New Roman"/>
      <family val="1"/>
    </font>
    <font>
      <sz val="18"/>
      <name val="Times New Roman"/>
      <family val="1"/>
    </font>
    <font>
      <b/>
      <sz val="14"/>
      <name val="Verdana"/>
      <family val="2"/>
    </font>
    <font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4"/>
      <color theme="4" tint="-0.249977111117893"/>
      <name val="Arial"/>
      <family val="2"/>
    </font>
    <font>
      <sz val="14"/>
      <color rgb="FF92D050"/>
      <name val="Arial"/>
      <family val="2"/>
    </font>
    <font>
      <sz val="16"/>
      <name val="Times New Roman"/>
      <family val="1"/>
    </font>
    <font>
      <b/>
      <sz val="16"/>
      <name val="Verdana"/>
      <family val="2"/>
    </font>
    <font>
      <b/>
      <sz val="1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5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 wrapText="1"/>
    </xf>
    <xf numFmtId="0" fontId="6" fillId="0" borderId="0" xfId="0" quotePrefix="1" applyFont="1" applyAlignment="1">
      <alignment horizontal="center"/>
    </xf>
    <xf numFmtId="0" fontId="4" fillId="0" borderId="2" xfId="0" quotePrefix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quotePrefix="1" applyFont="1" applyBorder="1" applyAlignment="1">
      <alignment horizontal="center" vertical="center"/>
    </xf>
    <xf numFmtId="0" fontId="4" fillId="0" borderId="5" xfId="0" applyFont="1" applyBorder="1" applyAlignment="1">
      <alignment horizontal="right"/>
    </xf>
    <xf numFmtId="0" fontId="4" fillId="0" borderId="6" xfId="0" applyFont="1" applyBorder="1"/>
    <xf numFmtId="168" fontId="7" fillId="0" borderId="6" xfId="0" applyNumberFormat="1" applyFont="1" applyBorder="1" applyAlignment="1">
      <alignment horizontal="right" vertical="center"/>
    </xf>
    <xf numFmtId="168" fontId="7" fillId="0" borderId="6" xfId="0" applyNumberFormat="1" applyFont="1" applyBorder="1" applyAlignment="1">
      <alignment horizontal="center" vertical="center"/>
    </xf>
    <xf numFmtId="39" fontId="7" fillId="0" borderId="6" xfId="0" applyNumberFormat="1" applyFont="1" applyBorder="1" applyAlignment="1">
      <alignment horizontal="center" vertical="center"/>
    </xf>
    <xf numFmtId="40" fontId="7" fillId="0" borderId="6" xfId="0" applyNumberFormat="1" applyFont="1" applyBorder="1" applyAlignment="1">
      <alignment horizontal="right" vertical="center"/>
    </xf>
    <xf numFmtId="0" fontId="8" fillId="0" borderId="7" xfId="0" applyFont="1" applyBorder="1"/>
    <xf numFmtId="0" fontId="7" fillId="0" borderId="5" xfId="0" applyFont="1" applyBorder="1" applyAlignment="1">
      <alignment horizontal="right"/>
    </xf>
    <xf numFmtId="0" fontId="7" fillId="0" borderId="6" xfId="0" applyFont="1" applyBorder="1" applyAlignment="1">
      <alignment horizontal="left" wrapText="1"/>
    </xf>
    <xf numFmtId="4" fontId="7" fillId="0" borderId="6" xfId="0" applyNumberFormat="1" applyFont="1" applyBorder="1" applyAlignment="1">
      <alignment horizontal="right" vertical="center"/>
    </xf>
    <xf numFmtId="4" fontId="7" fillId="0" borderId="6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vertical="center"/>
    </xf>
    <xf numFmtId="4" fontId="4" fillId="0" borderId="7" xfId="0" applyNumberFormat="1" applyFont="1" applyBorder="1"/>
    <xf numFmtId="4" fontId="7" fillId="0" borderId="6" xfId="0" applyNumberFormat="1" applyFont="1" applyFill="1" applyBorder="1" applyAlignment="1">
      <alignment horizontal="right" vertical="center"/>
    </xf>
    <xf numFmtId="4" fontId="7" fillId="0" borderId="6" xfId="0" applyNumberFormat="1" applyFont="1" applyBorder="1" applyAlignment="1">
      <alignment horizontal="right"/>
    </xf>
    <xf numFmtId="4" fontId="7" fillId="0" borderId="6" xfId="0" applyNumberFormat="1" applyFont="1" applyBorder="1" applyAlignment="1">
      <alignment horizontal="center"/>
    </xf>
    <xf numFmtId="4" fontId="7" fillId="0" borderId="6" xfId="0" applyNumberFormat="1" applyFont="1" applyBorder="1" applyAlignment="1"/>
    <xf numFmtId="4" fontId="4" fillId="0" borderId="7" xfId="1" applyNumberFormat="1" applyFont="1" applyBorder="1"/>
    <xf numFmtId="0" fontId="7" fillId="0" borderId="2" xfId="0" applyFont="1" applyBorder="1" applyAlignment="1">
      <alignment horizontal="right"/>
    </xf>
    <xf numFmtId="0" fontId="4" fillId="0" borderId="3" xfId="0" quotePrefix="1" applyFont="1" applyBorder="1" applyAlignment="1">
      <alignment horizontal="center"/>
    </xf>
    <xf numFmtId="4" fontId="7" fillId="0" borderId="3" xfId="0" applyNumberFormat="1" applyFont="1" applyBorder="1" applyAlignment="1">
      <alignment horizontal="right"/>
    </xf>
    <xf numFmtId="4" fontId="7" fillId="0" borderId="3" xfId="0" applyNumberFormat="1" applyFont="1" applyBorder="1" applyAlignment="1">
      <alignment horizontal="center"/>
    </xf>
    <xf numFmtId="4" fontId="7" fillId="0" borderId="3" xfId="0" applyNumberFormat="1" applyFont="1" applyBorder="1"/>
    <xf numFmtId="4" fontId="10" fillId="0" borderId="4" xfId="2" applyNumberFormat="1" applyFont="1" applyBorder="1"/>
    <xf numFmtId="0" fontId="7" fillId="0" borderId="8" xfId="0" applyFont="1" applyBorder="1"/>
    <xf numFmtId="0" fontId="7" fillId="0" borderId="9" xfId="0" applyFont="1" applyBorder="1"/>
    <xf numFmtId="4" fontId="7" fillId="0" borderId="9" xfId="0" applyNumberFormat="1" applyFont="1" applyBorder="1" applyAlignment="1">
      <alignment horizontal="right"/>
    </xf>
    <xf numFmtId="4" fontId="7" fillId="0" borderId="9" xfId="0" applyNumberFormat="1" applyFont="1" applyBorder="1" applyAlignment="1">
      <alignment horizontal="center"/>
    </xf>
    <xf numFmtId="4" fontId="7" fillId="0" borderId="9" xfId="0" applyNumberFormat="1" applyFont="1" applyBorder="1"/>
    <xf numFmtId="4" fontId="7" fillId="0" borderId="10" xfId="1" applyNumberFormat="1" applyFont="1" applyBorder="1"/>
    <xf numFmtId="0" fontId="7" fillId="0" borderId="5" xfId="0" applyFont="1" applyBorder="1"/>
    <xf numFmtId="0" fontId="7" fillId="0" borderId="6" xfId="0" applyFont="1" applyBorder="1"/>
    <xf numFmtId="9" fontId="7" fillId="0" borderId="6" xfId="3" applyNumberFormat="1" applyFont="1" applyBorder="1" applyAlignment="1">
      <alignment horizontal="centerContinuous"/>
    </xf>
    <xf numFmtId="4" fontId="7" fillId="0" borderId="6" xfId="0" applyNumberFormat="1" applyFont="1" applyBorder="1"/>
    <xf numFmtId="4" fontId="7" fillId="0" borderId="6" xfId="1" applyNumberFormat="1" applyFont="1" applyBorder="1"/>
    <xf numFmtId="4" fontId="7" fillId="0" borderId="7" xfId="1" applyNumberFormat="1" applyFont="1" applyBorder="1"/>
    <xf numFmtId="171" fontId="7" fillId="0" borderId="6" xfId="3" applyNumberFormat="1" applyFont="1" applyBorder="1" applyAlignment="1">
      <alignment horizontal="centerContinuous"/>
    </xf>
    <xf numFmtId="4" fontId="7" fillId="0" borderId="7" xfId="0" applyNumberFormat="1" applyFont="1" applyBorder="1"/>
    <xf numFmtId="10" fontId="7" fillId="0" borderId="6" xfId="3" applyNumberFormat="1" applyFont="1" applyBorder="1" applyAlignment="1">
      <alignment horizontal="centerContinuous"/>
    </xf>
    <xf numFmtId="0" fontId="7" fillId="0" borderId="11" xfId="0" applyFont="1" applyBorder="1"/>
    <xf numFmtId="0" fontId="7" fillId="0" borderId="12" xfId="0" applyFont="1" applyBorder="1"/>
    <xf numFmtId="4" fontId="7" fillId="0" borderId="12" xfId="0" applyNumberFormat="1" applyFont="1" applyBorder="1"/>
    <xf numFmtId="4" fontId="7" fillId="0" borderId="13" xfId="0" applyNumberFormat="1" applyFont="1" applyBorder="1"/>
    <xf numFmtId="0" fontId="4" fillId="0" borderId="1" xfId="0" applyFont="1" applyBorder="1"/>
    <xf numFmtId="4" fontId="7" fillId="0" borderId="1" xfId="0" applyNumberFormat="1" applyFont="1" applyBorder="1"/>
    <xf numFmtId="4" fontId="10" fillId="0" borderId="14" xfId="2" applyNumberFormat="1" applyFont="1" applyBorder="1"/>
    <xf numFmtId="0" fontId="7" fillId="0" borderId="1" xfId="0" applyFont="1" applyBorder="1" applyAlignment="1">
      <alignment wrapText="1"/>
    </xf>
    <xf numFmtId="9" fontId="7" fillId="0" borderId="6" xfId="3" applyNumberFormat="1" applyFont="1" applyBorder="1" applyAlignment="1">
      <alignment horizontal="centerContinuous" vertical="center"/>
    </xf>
    <xf numFmtId="9" fontId="7" fillId="0" borderId="1" xfId="3" applyFont="1" applyBorder="1" applyAlignment="1">
      <alignment horizontal="center"/>
    </xf>
    <xf numFmtId="0" fontId="7" fillId="0" borderId="1" xfId="0" applyFont="1" applyBorder="1"/>
    <xf numFmtId="0" fontId="8" fillId="0" borderId="15" xfId="0" applyFont="1" applyBorder="1"/>
    <xf numFmtId="0" fontId="8" fillId="0" borderId="16" xfId="0" applyFont="1" applyBorder="1"/>
    <xf numFmtId="4" fontId="8" fillId="0" borderId="16" xfId="0" applyNumberFormat="1" applyFont="1" applyBorder="1"/>
    <xf numFmtId="4" fontId="8" fillId="0" borderId="17" xfId="0" applyNumberFormat="1" applyFont="1" applyBorder="1"/>
    <xf numFmtId="0" fontId="8" fillId="0" borderId="0" xfId="0" applyFont="1"/>
    <xf numFmtId="0" fontId="7" fillId="0" borderId="0" xfId="0" applyFont="1"/>
    <xf numFmtId="172" fontId="11" fillId="0" borderId="0" xfId="0" applyNumberFormat="1" applyFont="1" applyAlignment="1" applyProtection="1">
      <alignment horizontal="center" vertical="center"/>
    </xf>
    <xf numFmtId="172" fontId="11" fillId="0" borderId="0" xfId="0" quotePrefix="1" applyNumberFormat="1" applyFont="1" applyAlignment="1" applyProtection="1">
      <alignment horizontal="center" vertical="center"/>
    </xf>
    <xf numFmtId="172" fontId="11" fillId="0" borderId="0" xfId="0" quotePrefix="1" applyNumberFormat="1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13" fillId="0" borderId="0" xfId="0" applyFont="1" applyAlignment="1" applyProtection="1">
      <alignment horizontal="left" vertical="center"/>
    </xf>
    <xf numFmtId="0" fontId="13" fillId="0" borderId="0" xfId="0" applyFont="1" applyBorder="1" applyAlignment="1" applyProtection="1">
      <alignment horizontal="left" vertical="center"/>
    </xf>
    <xf numFmtId="173" fontId="14" fillId="5" borderId="2" xfId="0" applyNumberFormat="1" applyFont="1" applyFill="1" applyBorder="1" applyAlignment="1" applyProtection="1">
      <alignment horizontal="center" vertical="center"/>
    </xf>
    <xf numFmtId="0" fontId="14" fillId="5" borderId="3" xfId="0" applyFont="1" applyFill="1" applyBorder="1" applyAlignment="1" applyProtection="1">
      <alignment horizontal="center" vertical="center"/>
    </xf>
    <xf numFmtId="0" fontId="14" fillId="5" borderId="4" xfId="0" applyFont="1" applyFill="1" applyBorder="1" applyAlignment="1" applyProtection="1">
      <alignment horizontal="center" vertical="center"/>
    </xf>
    <xf numFmtId="173" fontId="14" fillId="0" borderId="18" xfId="0" applyNumberFormat="1" applyFont="1" applyBorder="1" applyAlignment="1" applyProtection="1">
      <alignment horizontal="right" vertical="center"/>
    </xf>
    <xf numFmtId="0" fontId="14" fillId="0" borderId="19" xfId="0" applyFont="1" applyBorder="1" applyAlignment="1" applyProtection="1">
      <alignment vertical="center"/>
    </xf>
    <xf numFmtId="39" fontId="12" fillId="0" borderId="19" xfId="0" applyNumberFormat="1" applyFont="1" applyBorder="1" applyAlignment="1" applyProtection="1">
      <alignment horizontal="right" vertical="center"/>
    </xf>
    <xf numFmtId="0" fontId="12" fillId="0" borderId="19" xfId="0" applyFont="1" applyBorder="1" applyAlignment="1" applyProtection="1">
      <alignment horizontal="center" vertical="center"/>
    </xf>
    <xf numFmtId="39" fontId="12" fillId="0" borderId="19" xfId="0" applyNumberFormat="1" applyFont="1" applyBorder="1" applyAlignment="1" applyProtection="1">
      <alignment vertical="center"/>
    </xf>
    <xf numFmtId="39" fontId="12" fillId="0" borderId="20" xfId="0" applyNumberFormat="1" applyFont="1" applyBorder="1" applyAlignment="1" applyProtection="1">
      <alignment vertical="center"/>
    </xf>
    <xf numFmtId="1" fontId="14" fillId="0" borderId="21" xfId="0" applyNumberFormat="1" applyFont="1" applyBorder="1" applyAlignment="1" applyProtection="1">
      <alignment horizontal="right" vertical="center"/>
    </xf>
    <xf numFmtId="0" fontId="14" fillId="0" borderId="22" xfId="0" applyFont="1" applyBorder="1" applyAlignment="1" applyProtection="1">
      <alignment vertical="center"/>
    </xf>
    <xf numFmtId="39" fontId="12" fillId="0" borderId="22" xfId="0" applyNumberFormat="1" applyFont="1" applyBorder="1" applyAlignment="1" applyProtection="1">
      <alignment horizontal="right" vertical="center"/>
    </xf>
    <xf numFmtId="0" fontId="14" fillId="0" borderId="22" xfId="0" applyFont="1" applyBorder="1" applyAlignment="1" applyProtection="1">
      <alignment horizontal="center" vertical="center"/>
    </xf>
    <xf numFmtId="39" fontId="12" fillId="0" borderId="22" xfId="0" applyNumberFormat="1" applyFont="1" applyBorder="1" applyAlignment="1" applyProtection="1">
      <alignment vertical="center"/>
    </xf>
    <xf numFmtId="39" fontId="12" fillId="0" borderId="23" xfId="0" applyNumberFormat="1" applyFont="1" applyBorder="1" applyAlignment="1" applyProtection="1">
      <alignment vertical="center"/>
    </xf>
    <xf numFmtId="173" fontId="12" fillId="0" borderId="21" xfId="0" applyNumberFormat="1" applyFont="1" applyBorder="1" applyAlignment="1" applyProtection="1">
      <alignment horizontal="right" vertical="center"/>
    </xf>
    <xf numFmtId="0" fontId="12" fillId="0" borderId="22" xfId="0" applyFont="1" applyBorder="1" applyAlignment="1" applyProtection="1">
      <alignment vertical="center" wrapText="1"/>
    </xf>
    <xf numFmtId="0" fontId="12" fillId="0" borderId="22" xfId="0" applyFont="1" applyBorder="1" applyAlignment="1" applyProtection="1">
      <alignment horizontal="center" vertical="center" wrapText="1"/>
    </xf>
    <xf numFmtId="39" fontId="14" fillId="0" borderId="23" xfId="0" applyNumberFormat="1" applyFont="1" applyBorder="1" applyAlignment="1" applyProtection="1">
      <alignment vertical="center"/>
    </xf>
    <xf numFmtId="39" fontId="12" fillId="0" borderId="22" xfId="0" applyNumberFormat="1" applyFont="1" applyFill="1" applyBorder="1" applyAlignment="1" applyProtection="1">
      <alignment vertical="center"/>
    </xf>
    <xf numFmtId="39" fontId="12" fillId="0" borderId="22" xfId="0" applyNumberFormat="1" applyFont="1" applyBorder="1" applyAlignment="1" applyProtection="1">
      <alignment horizontal="center" vertical="center"/>
    </xf>
    <xf numFmtId="0" fontId="12" fillId="0" borderId="22" xfId="0" applyFont="1" applyBorder="1" applyAlignment="1" applyProtection="1">
      <alignment vertical="center"/>
    </xf>
    <xf numFmtId="0" fontId="12" fillId="0" borderId="22" xfId="0" applyFont="1" applyBorder="1" applyAlignment="1" applyProtection="1">
      <alignment horizontal="center" vertical="center"/>
    </xf>
    <xf numFmtId="173" fontId="14" fillId="0" borderId="21" xfId="0" applyNumberFormat="1" applyFont="1" applyBorder="1" applyAlignment="1" applyProtection="1">
      <alignment horizontal="right" vertical="center"/>
    </xf>
    <xf numFmtId="0" fontId="12" fillId="0" borderId="22" xfId="0" applyFont="1" applyFill="1" applyBorder="1" applyAlignment="1" applyProtection="1">
      <alignment vertical="center" wrapText="1"/>
    </xf>
    <xf numFmtId="0" fontId="14" fillId="0" borderId="22" xfId="0" applyFont="1" applyFill="1" applyBorder="1" applyAlignment="1" applyProtection="1">
      <alignment vertical="center"/>
    </xf>
    <xf numFmtId="43" fontId="15" fillId="0" borderId="22" xfId="1" applyFont="1" applyFill="1" applyBorder="1" applyAlignment="1">
      <alignment vertical="center" wrapText="1"/>
    </xf>
    <xf numFmtId="0" fontId="9" fillId="0" borderId="23" xfId="0" applyFont="1" applyBorder="1" applyAlignment="1">
      <alignment vertical="center"/>
    </xf>
    <xf numFmtId="173" fontId="12" fillId="0" borderId="24" xfId="0" applyNumberFormat="1" applyFont="1" applyBorder="1" applyAlignment="1" applyProtection="1">
      <alignment horizontal="right" vertical="center"/>
    </xf>
    <xf numFmtId="0" fontId="12" fillId="0" borderId="25" xfId="0" applyFont="1" applyFill="1" applyBorder="1" applyAlignment="1" applyProtection="1">
      <alignment vertical="center" wrapText="1"/>
    </xf>
    <xf numFmtId="39" fontId="12" fillId="0" borderId="25" xfId="0" applyNumberFormat="1" applyFont="1" applyBorder="1" applyAlignment="1" applyProtection="1">
      <alignment horizontal="right" vertical="center"/>
    </xf>
    <xf numFmtId="0" fontId="12" fillId="0" borderId="25" xfId="0" applyFont="1" applyBorder="1" applyAlignment="1" applyProtection="1">
      <alignment horizontal="center" vertical="center"/>
    </xf>
    <xf numFmtId="39" fontId="12" fillId="0" borderId="25" xfId="0" applyNumberFormat="1" applyFont="1" applyFill="1" applyBorder="1" applyAlignment="1" applyProtection="1">
      <alignment vertical="center"/>
    </xf>
    <xf numFmtId="39" fontId="14" fillId="0" borderId="26" xfId="0" applyNumberFormat="1" applyFont="1" applyBorder="1" applyAlignment="1" applyProtection="1">
      <alignment vertical="center"/>
    </xf>
    <xf numFmtId="1" fontId="14" fillId="0" borderId="18" xfId="0" applyNumberFormat="1" applyFont="1" applyBorder="1" applyAlignment="1" applyProtection="1">
      <alignment horizontal="right" vertical="center"/>
    </xf>
    <xf numFmtId="0" fontId="14" fillId="0" borderId="19" xfId="0" applyFont="1" applyBorder="1" applyAlignment="1" applyProtection="1">
      <alignment vertical="center" wrapText="1"/>
    </xf>
    <xf numFmtId="0" fontId="12" fillId="0" borderId="19" xfId="0" applyFont="1" applyBorder="1" applyAlignment="1" applyProtection="1">
      <alignment horizontal="center" vertical="center" wrapText="1"/>
    </xf>
    <xf numFmtId="39" fontId="14" fillId="0" borderId="20" xfId="0" applyNumberFormat="1" applyFont="1" applyBorder="1" applyAlignment="1" applyProtection="1">
      <alignment vertical="center"/>
    </xf>
    <xf numFmtId="0" fontId="14" fillId="0" borderId="22" xfId="0" applyFont="1" applyBorder="1" applyAlignment="1" applyProtection="1">
      <alignment vertical="center" wrapText="1"/>
    </xf>
    <xf numFmtId="39" fontId="12" fillId="0" borderId="22" xfId="0" applyNumberFormat="1" applyFont="1" applyFill="1" applyBorder="1" applyAlignment="1" applyProtection="1">
      <alignment horizontal="right" vertical="center"/>
    </xf>
    <xf numFmtId="0" fontId="12" fillId="0" borderId="22" xfId="0" applyFont="1" applyFill="1" applyBorder="1" applyAlignment="1" applyProtection="1">
      <alignment vertical="center"/>
    </xf>
    <xf numFmtId="1" fontId="14" fillId="0" borderId="21" xfId="0" applyNumberFormat="1" applyFont="1" applyFill="1" applyBorder="1" applyAlignment="1" applyProtection="1">
      <alignment horizontal="right" vertical="center"/>
    </xf>
    <xf numFmtId="0" fontId="14" fillId="0" borderId="22" xfId="0" applyFont="1" applyFill="1" applyBorder="1" applyAlignment="1">
      <alignment horizontal="left" vertical="center" wrapText="1"/>
    </xf>
    <xf numFmtId="43" fontId="12" fillId="0" borderId="22" xfId="1" applyFont="1" applyFill="1" applyBorder="1" applyAlignment="1">
      <alignment vertical="center" wrapText="1"/>
    </xf>
    <xf numFmtId="0" fontId="12" fillId="0" borderId="22" xfId="0" applyFont="1" applyFill="1" applyBorder="1" applyAlignment="1">
      <alignment horizontal="center" vertical="center" wrapText="1"/>
    </xf>
    <xf numFmtId="4" fontId="12" fillId="0" borderId="22" xfId="1" applyNumberFormat="1" applyFont="1" applyFill="1" applyBorder="1" applyAlignment="1">
      <alignment horizontal="center" vertical="center" wrapText="1"/>
    </xf>
    <xf numFmtId="43" fontId="14" fillId="0" borderId="23" xfId="1" applyFont="1" applyFill="1" applyBorder="1" applyAlignment="1">
      <alignment vertical="center" wrapText="1"/>
    </xf>
    <xf numFmtId="173" fontId="12" fillId="0" borderId="21" xfId="0" applyNumberFormat="1" applyFont="1" applyFill="1" applyBorder="1" applyAlignment="1" applyProtection="1">
      <alignment horizontal="right" vertical="center"/>
    </xf>
    <xf numFmtId="169" fontId="14" fillId="0" borderId="23" xfId="0" applyNumberFormat="1" applyFont="1" applyFill="1" applyBorder="1" applyAlignment="1">
      <alignment vertical="center" wrapText="1"/>
    </xf>
    <xf numFmtId="0" fontId="12" fillId="0" borderId="21" xfId="0" applyFont="1" applyFill="1" applyBorder="1" applyAlignment="1">
      <alignment horizontal="right" vertical="center" wrapText="1"/>
    </xf>
    <xf numFmtId="0" fontId="12" fillId="0" borderId="22" xfId="0" applyFont="1" applyFill="1" applyBorder="1" applyAlignment="1">
      <alignment horizontal="left" vertical="center" wrapText="1"/>
    </xf>
    <xf numFmtId="43" fontId="12" fillId="0" borderId="22" xfId="1" applyFont="1" applyBorder="1" applyAlignment="1">
      <alignment vertical="center" wrapText="1"/>
    </xf>
    <xf numFmtId="0" fontId="12" fillId="0" borderId="22" xfId="0" applyFont="1" applyBorder="1" applyAlignment="1">
      <alignment horizontal="center" vertical="center" wrapText="1"/>
    </xf>
    <xf numFmtId="40" fontId="14" fillId="0" borderId="23" xfId="0" applyNumberFormat="1" applyFont="1" applyFill="1" applyBorder="1" applyAlignment="1">
      <alignment vertical="center" wrapText="1"/>
    </xf>
    <xf numFmtId="0" fontId="12" fillId="0" borderId="22" xfId="0" applyFont="1" applyFill="1" applyBorder="1" applyAlignment="1">
      <alignment horizontal="justify" vertical="center" wrapText="1"/>
    </xf>
    <xf numFmtId="43" fontId="12" fillId="0" borderId="22" xfId="1" applyFont="1" applyFill="1" applyBorder="1" applyAlignment="1">
      <alignment horizontal="center" vertical="center" wrapText="1"/>
    </xf>
    <xf numFmtId="43" fontId="14" fillId="0" borderId="23" xfId="1" applyFont="1" applyBorder="1" applyAlignment="1">
      <alignment vertical="center" wrapText="1"/>
    </xf>
    <xf numFmtId="39" fontId="12" fillId="0" borderId="25" xfId="0" applyNumberFormat="1" applyFont="1" applyBorder="1" applyAlignment="1" applyProtection="1">
      <alignment vertical="center"/>
    </xf>
    <xf numFmtId="0" fontId="14" fillId="5" borderId="2" xfId="0" applyFont="1" applyFill="1" applyBorder="1" applyAlignment="1" applyProtection="1">
      <alignment horizontal="left" vertical="center" indent="1"/>
    </xf>
    <xf numFmtId="0" fontId="14" fillId="5" borderId="27" xfId="0" applyFont="1" applyFill="1" applyBorder="1" applyAlignment="1" applyProtection="1">
      <alignment horizontal="left" vertical="center"/>
    </xf>
    <xf numFmtId="0" fontId="14" fillId="5" borderId="3" xfId="0" applyFont="1" applyFill="1" applyBorder="1" applyAlignment="1" applyProtection="1">
      <alignment horizontal="left" vertical="center" indent="1"/>
    </xf>
    <xf numFmtId="0" fontId="14" fillId="5" borderId="28" xfId="0" applyFont="1" applyFill="1" applyBorder="1" applyAlignment="1" applyProtection="1">
      <alignment horizontal="left" vertical="center" indent="1"/>
    </xf>
    <xf numFmtId="0" fontId="14" fillId="5" borderId="29" xfId="0" applyFont="1" applyFill="1" applyBorder="1" applyAlignment="1" applyProtection="1">
      <alignment horizontal="left" vertical="center" indent="1"/>
    </xf>
    <xf numFmtId="39" fontId="14" fillId="5" borderId="4" xfId="0" applyNumberFormat="1" applyFont="1" applyFill="1" applyBorder="1" applyAlignment="1" applyProtection="1">
      <alignment vertical="center"/>
    </xf>
    <xf numFmtId="172" fontId="16" fillId="0" borderId="30" xfId="0" applyNumberFormat="1" applyFont="1" applyBorder="1" applyAlignment="1" applyProtection="1">
      <alignment vertical="center" wrapText="1"/>
    </xf>
    <xf numFmtId="172" fontId="16" fillId="0" borderId="31" xfId="0" applyNumberFormat="1" applyFont="1" applyBorder="1" applyAlignment="1" applyProtection="1">
      <alignment vertical="center" wrapText="1"/>
    </xf>
    <xf numFmtId="169" fontId="16" fillId="0" borderId="31" xfId="4" applyFont="1" applyBorder="1" applyAlignment="1" applyProtection="1">
      <alignment horizontal="center" vertical="center" wrapText="1"/>
    </xf>
    <xf numFmtId="39" fontId="16" fillId="0" borderId="31" xfId="0" applyNumberFormat="1" applyFont="1" applyBorder="1" applyAlignment="1" applyProtection="1">
      <alignment horizontal="center" vertical="center" wrapText="1"/>
    </xf>
    <xf numFmtId="169" fontId="16" fillId="0" borderId="31" xfId="4" applyFont="1" applyBorder="1" applyAlignment="1" applyProtection="1">
      <alignment vertical="center" wrapText="1"/>
    </xf>
    <xf numFmtId="169" fontId="17" fillId="0" borderId="32" xfId="4" applyFont="1" applyBorder="1" applyAlignment="1" applyProtection="1">
      <alignment vertical="center" wrapText="1"/>
    </xf>
    <xf numFmtId="173" fontId="18" fillId="0" borderId="33" xfId="0" applyNumberFormat="1" applyFont="1" applyFill="1" applyBorder="1" applyAlignment="1" applyProtection="1">
      <alignment vertical="center" wrapText="1"/>
    </xf>
    <xf numFmtId="172" fontId="18" fillId="0" borderId="34" xfId="0" applyNumberFormat="1" applyFont="1" applyFill="1" applyBorder="1" applyAlignment="1" applyProtection="1">
      <alignment horizontal="left" vertical="center" wrapText="1"/>
    </xf>
    <xf numFmtId="169" fontId="18" fillId="0" borderId="34" xfId="4" applyFont="1" applyFill="1" applyBorder="1" applyAlignment="1" applyProtection="1">
      <alignment horizontal="center" vertical="center" wrapText="1"/>
    </xf>
    <xf numFmtId="10" fontId="18" fillId="0" borderId="34" xfId="5" applyNumberFormat="1" applyFont="1" applyFill="1" applyBorder="1" applyAlignment="1" applyProtection="1">
      <alignment horizontal="center" vertical="center" wrapText="1"/>
    </xf>
    <xf numFmtId="169" fontId="18" fillId="0" borderId="34" xfId="4" applyFont="1" applyFill="1" applyBorder="1" applyAlignment="1" applyProtection="1">
      <alignment vertical="center" wrapText="1"/>
    </xf>
    <xf numFmtId="169" fontId="18" fillId="0" borderId="35" xfId="4" applyFont="1" applyFill="1" applyBorder="1" applyAlignment="1" applyProtection="1">
      <alignment vertical="center" wrapText="1"/>
    </xf>
    <xf numFmtId="169" fontId="18" fillId="0" borderId="36" xfId="4" applyFont="1" applyFill="1" applyBorder="1" applyAlignment="1" applyProtection="1">
      <alignment vertical="center" wrapText="1"/>
    </xf>
    <xf numFmtId="172" fontId="16" fillId="6" borderId="37" xfId="0" applyNumberFormat="1" applyFont="1" applyFill="1" applyBorder="1" applyAlignment="1" applyProtection="1">
      <alignment vertical="center" wrapText="1"/>
    </xf>
    <xf numFmtId="172" fontId="17" fillId="6" borderId="38" xfId="0" applyNumberFormat="1" applyFont="1" applyFill="1" applyBorder="1" applyAlignment="1" applyProtection="1">
      <alignment vertical="center" wrapText="1"/>
    </xf>
    <xf numFmtId="169" fontId="17" fillId="6" borderId="38" xfId="4" applyFont="1" applyFill="1" applyBorder="1" applyAlignment="1" applyProtection="1">
      <alignment horizontal="center" vertical="center" wrapText="1"/>
    </xf>
    <xf numFmtId="172" fontId="16" fillId="6" borderId="38" xfId="0" applyNumberFormat="1" applyFont="1" applyFill="1" applyBorder="1" applyAlignment="1" applyProtection="1">
      <alignment horizontal="center" vertical="center" wrapText="1"/>
    </xf>
    <xf numFmtId="169" fontId="16" fillId="6" borderId="38" xfId="4" applyFont="1" applyFill="1" applyBorder="1" applyAlignment="1" applyProtection="1">
      <alignment vertical="center" wrapText="1"/>
    </xf>
    <xf numFmtId="169" fontId="17" fillId="6" borderId="39" xfId="4" applyFont="1" applyFill="1" applyBorder="1" applyAlignment="1" applyProtection="1">
      <alignment vertical="center" wrapText="1"/>
    </xf>
    <xf numFmtId="172" fontId="16" fillId="0" borderId="37" xfId="0" applyNumberFormat="1" applyFont="1" applyFill="1" applyBorder="1" applyAlignment="1" applyProtection="1">
      <alignment vertical="center" wrapText="1"/>
    </xf>
    <xf numFmtId="172" fontId="17" fillId="0" borderId="38" xfId="0" applyNumberFormat="1" applyFont="1" applyFill="1" applyBorder="1" applyAlignment="1" applyProtection="1">
      <alignment vertical="center" wrapText="1"/>
    </xf>
    <xf numFmtId="169" fontId="17" fillId="0" borderId="38" xfId="4" applyFont="1" applyFill="1" applyBorder="1" applyAlignment="1" applyProtection="1">
      <alignment horizontal="center" vertical="center" wrapText="1"/>
    </xf>
    <xf numFmtId="172" fontId="16" fillId="0" borderId="38" xfId="0" applyNumberFormat="1" applyFont="1" applyFill="1" applyBorder="1" applyAlignment="1" applyProtection="1">
      <alignment horizontal="center" vertical="center" wrapText="1"/>
    </xf>
    <xf numFmtId="169" fontId="16" fillId="0" borderId="38" xfId="4" applyFont="1" applyFill="1" applyBorder="1" applyAlignment="1" applyProtection="1">
      <alignment vertical="center" wrapText="1"/>
    </xf>
    <xf numFmtId="169" fontId="17" fillId="0" borderId="39" xfId="4" applyFont="1" applyFill="1" applyBorder="1" applyAlignment="1" applyProtection="1">
      <alignment vertical="center" wrapText="1"/>
    </xf>
    <xf numFmtId="10" fontId="16" fillId="6" borderId="38" xfId="0" applyNumberFormat="1" applyFont="1" applyFill="1" applyBorder="1" applyAlignment="1" applyProtection="1">
      <alignment horizontal="center" vertical="center" wrapText="1"/>
    </xf>
    <xf numFmtId="10" fontId="16" fillId="0" borderId="38" xfId="0" applyNumberFormat="1" applyFont="1" applyFill="1" applyBorder="1" applyAlignment="1" applyProtection="1">
      <alignment horizontal="center" vertical="center" wrapText="1"/>
    </xf>
    <xf numFmtId="172" fontId="16" fillId="0" borderId="0" xfId="0" applyNumberFormat="1" applyFont="1" applyBorder="1" applyAlignment="1" applyProtection="1">
      <alignment vertical="center"/>
    </xf>
    <xf numFmtId="169" fontId="16" fillId="0" borderId="0" xfId="4" applyFont="1" applyBorder="1" applyAlignment="1" applyProtection="1">
      <alignment horizontal="center" vertical="center"/>
    </xf>
    <xf numFmtId="172" fontId="16" fillId="0" borderId="0" xfId="0" applyNumberFormat="1" applyFont="1" applyBorder="1" applyAlignment="1" applyProtection="1">
      <alignment horizontal="center" vertical="center"/>
    </xf>
    <xf numFmtId="169" fontId="16" fillId="0" borderId="0" xfId="4" applyFont="1" applyBorder="1" applyAlignment="1" applyProtection="1">
      <alignment vertical="center"/>
    </xf>
    <xf numFmtId="172" fontId="19" fillId="0" borderId="0" xfId="0" applyNumberFormat="1" applyFont="1" applyBorder="1" applyAlignment="1" applyProtection="1">
      <alignment vertical="center"/>
    </xf>
    <xf numFmtId="172" fontId="18" fillId="0" borderId="0" xfId="0" applyNumberFormat="1" applyFont="1" applyBorder="1" applyAlignment="1" applyProtection="1">
      <alignment vertical="center"/>
    </xf>
    <xf numFmtId="169" fontId="18" fillId="0" borderId="0" xfId="4" applyFont="1" applyBorder="1" applyAlignment="1" applyProtection="1">
      <alignment horizontal="center" vertical="center"/>
    </xf>
    <xf numFmtId="172" fontId="20" fillId="0" borderId="0" xfId="0" applyNumberFormat="1" applyFont="1" applyBorder="1" applyAlignment="1" applyProtection="1">
      <alignment horizontal="center" vertical="center"/>
    </xf>
    <xf numFmtId="169" fontId="18" fillId="0" borderId="0" xfId="4" applyFont="1" applyBorder="1" applyAlignment="1" applyProtection="1">
      <alignment vertical="center"/>
    </xf>
    <xf numFmtId="169" fontId="19" fillId="0" borderId="0" xfId="4" applyFont="1" applyAlignment="1">
      <alignment vertical="center"/>
    </xf>
    <xf numFmtId="169" fontId="19" fillId="0" borderId="0" xfId="4" applyFont="1" applyBorder="1" applyAlignment="1" applyProtection="1">
      <alignment vertical="center"/>
    </xf>
    <xf numFmtId="169" fontId="18" fillId="0" borderId="0" xfId="4" applyFont="1" applyAlignment="1">
      <alignment vertical="center"/>
    </xf>
    <xf numFmtId="0" fontId="1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10" fillId="0" borderId="2" xfId="0" quotePrefix="1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quotePrefix="1" applyFont="1" applyBorder="1" applyAlignment="1">
      <alignment horizontal="center"/>
    </xf>
    <xf numFmtId="0" fontId="10" fillId="0" borderId="5" xfId="0" quotePrefix="1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quotePrefix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0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169" fontId="7" fillId="0" borderId="6" xfId="4" applyFont="1" applyBorder="1" applyAlignment="1">
      <alignment horizontal="center"/>
    </xf>
    <xf numFmtId="0" fontId="23" fillId="0" borderId="7" xfId="0" quotePrefix="1" applyFont="1" applyBorder="1" applyAlignment="1">
      <alignment horizontal="center"/>
    </xf>
    <xf numFmtId="0" fontId="7" fillId="0" borderId="40" xfId="0" applyFont="1" applyBorder="1" applyAlignment="1">
      <alignment horizontal="left"/>
    </xf>
    <xf numFmtId="39" fontId="7" fillId="0" borderId="6" xfId="0" applyNumberFormat="1" applyFont="1" applyBorder="1" applyAlignment="1">
      <alignment horizontal="right"/>
    </xf>
    <xf numFmtId="39" fontId="7" fillId="0" borderId="6" xfId="0" applyNumberFormat="1" applyFont="1" applyFill="1" applyBorder="1"/>
    <xf numFmtId="40" fontId="7" fillId="0" borderId="6" xfId="0" applyNumberFormat="1" applyFont="1" applyBorder="1"/>
    <xf numFmtId="40" fontId="10" fillId="0" borderId="7" xfId="0" quotePrefix="1" applyNumberFormat="1" applyFont="1" applyBorder="1" applyAlignment="1">
      <alignment horizontal="right"/>
    </xf>
    <xf numFmtId="0" fontId="10" fillId="0" borderId="7" xfId="0" quotePrefix="1" applyFont="1" applyBorder="1" applyAlignment="1">
      <alignment horizontal="right"/>
    </xf>
    <xf numFmtId="0" fontId="4" fillId="0" borderId="6" xfId="0" applyFont="1" applyFill="1" applyBorder="1" applyAlignment="1">
      <alignment horizontal="center"/>
    </xf>
    <xf numFmtId="40" fontId="23" fillId="0" borderId="7" xfId="0" quotePrefix="1" applyNumberFormat="1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29" xfId="0" applyFont="1" applyBorder="1" applyAlignment="1">
      <alignment horizontal="left"/>
    </xf>
    <xf numFmtId="39" fontId="7" fillId="0" borderId="3" xfId="0" applyNumberFormat="1" applyFont="1" applyBorder="1" applyAlignment="1">
      <alignment horizontal="right"/>
    </xf>
    <xf numFmtId="169" fontId="7" fillId="0" borderId="3" xfId="4" applyFont="1" applyBorder="1" applyAlignment="1">
      <alignment horizontal="center"/>
    </xf>
    <xf numFmtId="39" fontId="7" fillId="0" borderId="3" xfId="0" applyNumberFormat="1" applyFont="1" applyFill="1" applyBorder="1"/>
    <xf numFmtId="40" fontId="7" fillId="0" borderId="3" xfId="0" applyNumberFormat="1" applyFont="1" applyBorder="1"/>
    <xf numFmtId="40" fontId="10" fillId="0" borderId="4" xfId="0" quotePrefix="1" applyNumberFormat="1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40" fontId="10" fillId="0" borderId="7" xfId="0" quotePrefix="1" applyNumberFormat="1" applyFont="1" applyBorder="1" applyAlignment="1">
      <alignment horizontal="center"/>
    </xf>
    <xf numFmtId="0" fontId="10" fillId="0" borderId="29" xfId="0" applyFont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0" fontId="18" fillId="0" borderId="41" xfId="0" applyFont="1" applyBorder="1"/>
    <xf numFmtId="0" fontId="10" fillId="0" borderId="3" xfId="0" applyFont="1" applyBorder="1" applyAlignment="1">
      <alignment horizontal="left"/>
    </xf>
    <xf numFmtId="168" fontId="7" fillId="0" borderId="3" xfId="0" applyNumberFormat="1" applyFont="1" applyBorder="1" applyAlignment="1">
      <alignment horizontal="right"/>
    </xf>
    <xf numFmtId="0" fontId="7" fillId="0" borderId="3" xfId="0" applyFont="1" applyBorder="1" applyAlignment="1">
      <alignment horizontal="center"/>
    </xf>
    <xf numFmtId="168" fontId="7" fillId="0" borderId="3" xfId="0" applyNumberFormat="1" applyFont="1" applyFill="1" applyBorder="1"/>
    <xf numFmtId="169" fontId="10" fillId="0" borderId="42" xfId="4" applyFont="1" applyBorder="1"/>
    <xf numFmtId="168" fontId="7" fillId="0" borderId="6" xfId="0" applyNumberFormat="1" applyFont="1" applyBorder="1" applyAlignment="1">
      <alignment horizontal="right"/>
    </xf>
    <xf numFmtId="0" fontId="7" fillId="0" borderId="6" xfId="0" applyFont="1" applyBorder="1" applyAlignment="1">
      <alignment horizontal="center"/>
    </xf>
    <xf numFmtId="168" fontId="7" fillId="0" borderId="6" xfId="0" applyNumberFormat="1" applyFont="1" applyFill="1" applyBorder="1"/>
    <xf numFmtId="169" fontId="5" fillId="0" borderId="43" xfId="4" applyFont="1" applyBorder="1"/>
    <xf numFmtId="0" fontId="7" fillId="0" borderId="6" xfId="0" applyFont="1" applyFill="1" applyBorder="1"/>
    <xf numFmtId="0" fontId="5" fillId="0" borderId="43" xfId="0" applyFont="1" applyBorder="1"/>
    <xf numFmtId="0" fontId="7" fillId="0" borderId="2" xfId="0" applyFont="1" applyBorder="1"/>
    <xf numFmtId="0" fontId="7" fillId="0" borderId="3" xfId="0" applyFont="1" applyBorder="1"/>
    <xf numFmtId="44" fontId="10" fillId="0" borderId="42" xfId="2" applyFont="1" applyBorder="1"/>
    <xf numFmtId="44" fontId="10" fillId="0" borderId="43" xfId="2" applyFont="1" applyBorder="1"/>
    <xf numFmtId="0" fontId="7" fillId="0" borderId="44" xfId="0" applyFont="1" applyBorder="1"/>
    <xf numFmtId="0" fontId="7" fillId="0" borderId="45" xfId="0" applyFont="1" applyBorder="1"/>
    <xf numFmtId="9" fontId="7" fillId="0" borderId="45" xfId="0" applyNumberFormat="1" applyFont="1" applyBorder="1" applyAlignment="1">
      <alignment horizontal="center" vertical="center"/>
    </xf>
    <xf numFmtId="44" fontId="10" fillId="0" borderId="46" xfId="2" applyFont="1" applyBorder="1" applyAlignment="1">
      <alignment horizontal="center" vertical="center"/>
    </xf>
    <xf numFmtId="0" fontId="7" fillId="0" borderId="47" xfId="0" applyFont="1" applyBorder="1"/>
    <xf numFmtId="0" fontId="7" fillId="0" borderId="48" xfId="0" applyFont="1" applyBorder="1"/>
    <xf numFmtId="9" fontId="7" fillId="0" borderId="48" xfId="0" applyNumberFormat="1" applyFont="1" applyBorder="1" applyAlignment="1">
      <alignment horizontal="center" vertical="center"/>
    </xf>
    <xf numFmtId="44" fontId="10" fillId="0" borderId="49" xfId="2" applyFont="1" applyBorder="1" applyAlignment="1">
      <alignment horizontal="center" vertical="center"/>
    </xf>
    <xf numFmtId="0" fontId="7" fillId="0" borderId="40" xfId="0" applyFont="1" applyBorder="1"/>
    <xf numFmtId="9" fontId="7" fillId="0" borderId="6" xfId="0" applyNumberFormat="1" applyFont="1" applyBorder="1" applyAlignment="1">
      <alignment horizontal="center" vertical="center"/>
    </xf>
    <xf numFmtId="0" fontId="7" fillId="0" borderId="50" xfId="0" applyFont="1" applyBorder="1"/>
    <xf numFmtId="0" fontId="7" fillId="0" borderId="51" xfId="0" applyFont="1" applyBorder="1"/>
    <xf numFmtId="9" fontId="7" fillId="0" borderId="51" xfId="3" applyFont="1" applyBorder="1" applyAlignment="1">
      <alignment horizontal="center"/>
    </xf>
    <xf numFmtId="44" fontId="10" fillId="0" borderId="52" xfId="2" applyFont="1" applyBorder="1"/>
    <xf numFmtId="0" fontId="7" fillId="0" borderId="0" xfId="0" applyFont="1" applyBorder="1"/>
    <xf numFmtId="0" fontId="10" fillId="0" borderId="0" xfId="0" applyFont="1" applyBorder="1" applyAlignment="1">
      <alignment horizontal="left"/>
    </xf>
    <xf numFmtId="44" fontId="23" fillId="0" borderId="0" xfId="2" applyFont="1" applyBorder="1"/>
    <xf numFmtId="0" fontId="8" fillId="0" borderId="0" xfId="0" applyFont="1" applyBorder="1"/>
    <xf numFmtId="0" fontId="21" fillId="0" borderId="0" xfId="0" applyFont="1" applyBorder="1"/>
    <xf numFmtId="0" fontId="10" fillId="0" borderId="0" xfId="0" quotePrefix="1" applyFont="1" applyBorder="1" applyAlignment="1">
      <alignment horizontal="left"/>
    </xf>
  </cellXfs>
  <cellStyles count="6">
    <cellStyle name="Millares" xfId="1" builtinId="3"/>
    <cellStyle name="Millares 10" xfId="4"/>
    <cellStyle name="Moneda" xfId="2" builtinId="4"/>
    <cellStyle name="Normal" xfId="0" builtinId="0"/>
    <cellStyle name="Porcentaje" xfId="3" builtinId="5"/>
    <cellStyle name="Porcentual 1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tabSelected="1" workbookViewId="0">
      <selection activeCell="C5" sqref="C5"/>
    </sheetView>
  </sheetViews>
  <sheetFormatPr baseColWidth="10" defaultRowHeight="15" x14ac:dyDescent="0.25"/>
  <cols>
    <col min="3" max="3" width="92.85546875" customWidth="1"/>
  </cols>
  <sheetData>
    <row r="5" spans="1:3" ht="56.25" x14ac:dyDescent="0.25">
      <c r="A5" s="1">
        <v>16</v>
      </c>
      <c r="B5" s="3" t="s">
        <v>0</v>
      </c>
      <c r="C5" s="2" t="s">
        <v>1</v>
      </c>
    </row>
    <row r="6" spans="1:3" ht="37.5" x14ac:dyDescent="0.25">
      <c r="A6" s="1"/>
      <c r="B6" s="4" t="s">
        <v>2</v>
      </c>
      <c r="C6" s="2" t="s">
        <v>3</v>
      </c>
    </row>
    <row r="7" spans="1:3" ht="37.5" x14ac:dyDescent="0.25">
      <c r="A7" s="1"/>
      <c r="B7" s="5" t="s">
        <v>4</v>
      </c>
      <c r="C7" s="2" t="s">
        <v>5</v>
      </c>
    </row>
  </sheetData>
  <mergeCells count="1">
    <mergeCell ref="A5:A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0"/>
  <sheetViews>
    <sheetView workbookViewId="0">
      <selection activeCell="B10" sqref="B10"/>
    </sheetView>
  </sheetViews>
  <sheetFormatPr baseColWidth="10" defaultRowHeight="15" x14ac:dyDescent="0.25"/>
  <cols>
    <col min="1" max="1" width="12.7109375" bestFit="1" customWidth="1"/>
    <col min="2" max="2" width="82.7109375" customWidth="1"/>
    <col min="3" max="3" width="13.42578125" customWidth="1"/>
    <col min="4" max="4" width="8.7109375" customWidth="1"/>
    <col min="5" max="5" width="16" customWidth="1"/>
    <col min="6" max="6" width="15.7109375" bestFit="1" customWidth="1"/>
    <col min="7" max="7" width="22.7109375" customWidth="1"/>
  </cols>
  <sheetData>
    <row r="1" spans="1:7" ht="18.75" x14ac:dyDescent="0.3">
      <c r="A1" s="6" t="s">
        <v>6</v>
      </c>
      <c r="B1" s="6"/>
      <c r="C1" s="6"/>
      <c r="D1" s="6"/>
      <c r="E1" s="6"/>
      <c r="F1" s="6"/>
      <c r="G1" s="6"/>
    </row>
    <row r="2" spans="1:7" ht="18.75" x14ac:dyDescent="0.3">
      <c r="A2" s="6" t="s">
        <v>7</v>
      </c>
      <c r="B2" s="6"/>
      <c r="C2" s="6"/>
      <c r="D2" s="6"/>
      <c r="E2" s="6"/>
      <c r="F2" s="6"/>
      <c r="G2" s="6"/>
    </row>
    <row r="3" spans="1:7" ht="23.25" x14ac:dyDescent="0.35">
      <c r="A3" s="7"/>
      <c r="B3" s="7"/>
      <c r="C3" s="7"/>
      <c r="D3" s="7"/>
      <c r="E3" s="7"/>
      <c r="F3" s="7"/>
      <c r="G3" s="7"/>
    </row>
    <row r="4" spans="1:7" ht="18" x14ac:dyDescent="0.25">
      <c r="A4" s="8" t="s">
        <v>8</v>
      </c>
      <c r="B4" s="9"/>
      <c r="C4" s="9"/>
      <c r="D4" s="9"/>
      <c r="E4" s="9"/>
      <c r="F4" s="9"/>
      <c r="G4" s="9"/>
    </row>
    <row r="5" spans="1:7" ht="18" x14ac:dyDescent="0.25">
      <c r="A5" s="8" t="s">
        <v>9</v>
      </c>
      <c r="B5" s="9"/>
      <c r="C5" s="9"/>
      <c r="D5" s="9"/>
      <c r="E5" s="9"/>
      <c r="F5" s="9"/>
      <c r="G5" s="9"/>
    </row>
    <row r="6" spans="1:7" ht="18" x14ac:dyDescent="0.25">
      <c r="A6" s="8" t="s">
        <v>10</v>
      </c>
      <c r="B6" s="9"/>
      <c r="C6" s="9"/>
      <c r="D6" s="9"/>
      <c r="E6" s="9"/>
      <c r="F6" s="9"/>
      <c r="G6" s="9"/>
    </row>
    <row r="7" spans="1:7" ht="18.75" thickBot="1" x14ac:dyDescent="0.3">
      <c r="A7" s="8" t="s">
        <v>11</v>
      </c>
      <c r="B7" s="9"/>
      <c r="C7" s="9"/>
      <c r="D7" s="9"/>
      <c r="E7" s="9"/>
      <c r="F7" s="9"/>
      <c r="G7" s="9"/>
    </row>
    <row r="8" spans="1:7" ht="20.25" thickTop="1" thickBot="1" x14ac:dyDescent="0.3">
      <c r="A8" s="10" t="s">
        <v>12</v>
      </c>
      <c r="B8" s="11" t="s">
        <v>13</v>
      </c>
      <c r="C8" s="11" t="s">
        <v>14</v>
      </c>
      <c r="D8" s="11" t="s">
        <v>15</v>
      </c>
      <c r="E8" s="11" t="s">
        <v>16</v>
      </c>
      <c r="F8" s="11" t="s">
        <v>17</v>
      </c>
      <c r="G8" s="12" t="s">
        <v>18</v>
      </c>
    </row>
    <row r="9" spans="1:7" ht="19.5" thickTop="1" x14ac:dyDescent="0.3">
      <c r="A9" s="13"/>
      <c r="B9" s="14"/>
      <c r="C9" s="15"/>
      <c r="D9" s="16"/>
      <c r="E9" s="17"/>
      <c r="F9" s="18"/>
      <c r="G9" s="19"/>
    </row>
    <row r="10" spans="1:7" ht="18.75" x14ac:dyDescent="0.3">
      <c r="A10" s="20" t="s">
        <v>19</v>
      </c>
      <c r="B10" s="21" t="s">
        <v>20</v>
      </c>
      <c r="C10" s="22">
        <v>250</v>
      </c>
      <c r="D10" s="23" t="s">
        <v>21</v>
      </c>
      <c r="E10" s="24"/>
      <c r="F10" s="22">
        <f>+C10*E10</f>
        <v>0</v>
      </c>
      <c r="G10" s="25"/>
    </row>
    <row r="11" spans="1:7" ht="18.75" x14ac:dyDescent="0.3">
      <c r="A11" s="20" t="s">
        <v>22</v>
      </c>
      <c r="B11" s="21" t="s">
        <v>23</v>
      </c>
      <c r="C11" s="22">
        <v>250</v>
      </c>
      <c r="D11" s="23" t="s">
        <v>21</v>
      </c>
      <c r="E11" s="24"/>
      <c r="F11" s="22">
        <f t="shared" ref="F11:F16" si="0">+C11*E11</f>
        <v>0</v>
      </c>
      <c r="G11" s="25"/>
    </row>
    <row r="12" spans="1:7" ht="18.75" x14ac:dyDescent="0.3">
      <c r="A12" s="20" t="s">
        <v>24</v>
      </c>
      <c r="B12" s="21" t="s">
        <v>25</v>
      </c>
      <c r="C12" s="22">
        <f>80*1</f>
        <v>80</v>
      </c>
      <c r="D12" s="23" t="s">
        <v>21</v>
      </c>
      <c r="E12" s="24"/>
      <c r="F12" s="22">
        <f t="shared" si="0"/>
        <v>0</v>
      </c>
      <c r="G12" s="25"/>
    </row>
    <row r="13" spans="1:7" ht="18.75" x14ac:dyDescent="0.3">
      <c r="A13" s="20" t="s">
        <v>26</v>
      </c>
      <c r="B13" s="21" t="s">
        <v>27</v>
      </c>
      <c r="C13" s="22">
        <v>1</v>
      </c>
      <c r="D13" s="23" t="s">
        <v>28</v>
      </c>
      <c r="E13" s="22"/>
      <c r="F13" s="22">
        <f t="shared" si="0"/>
        <v>0</v>
      </c>
      <c r="G13" s="25"/>
    </row>
    <row r="14" spans="1:7" ht="18.75" x14ac:dyDescent="0.3">
      <c r="A14" s="20" t="s">
        <v>29</v>
      </c>
      <c r="B14" s="21" t="s">
        <v>30</v>
      </c>
      <c r="C14" s="22">
        <v>250</v>
      </c>
      <c r="D14" s="23" t="s">
        <v>21</v>
      </c>
      <c r="E14" s="26"/>
      <c r="F14" s="22">
        <f t="shared" si="0"/>
        <v>0</v>
      </c>
      <c r="G14" s="25"/>
    </row>
    <row r="15" spans="1:7" ht="18.75" x14ac:dyDescent="0.3">
      <c r="A15" s="20" t="s">
        <v>31</v>
      </c>
      <c r="B15" s="21" t="s">
        <v>32</v>
      </c>
      <c r="C15" s="22">
        <v>1</v>
      </c>
      <c r="D15" s="23" t="s">
        <v>28</v>
      </c>
      <c r="E15" s="24"/>
      <c r="F15" s="22">
        <f t="shared" si="0"/>
        <v>0</v>
      </c>
      <c r="G15" s="25"/>
    </row>
    <row r="16" spans="1:7" ht="18.75" x14ac:dyDescent="0.3">
      <c r="A16" s="20" t="s">
        <v>33</v>
      </c>
      <c r="B16" s="21" t="s">
        <v>34</v>
      </c>
      <c r="C16" s="27">
        <v>1</v>
      </c>
      <c r="D16" s="28" t="s">
        <v>28</v>
      </c>
      <c r="E16" s="29"/>
      <c r="F16" s="22">
        <f t="shared" si="0"/>
        <v>0</v>
      </c>
      <c r="G16" s="25">
        <f>SUM(F10:F16)</f>
        <v>0</v>
      </c>
    </row>
    <row r="17" spans="1:7" ht="19.5" thickBot="1" x14ac:dyDescent="0.35">
      <c r="A17" s="20"/>
      <c r="B17" s="21"/>
      <c r="C17" s="22"/>
      <c r="D17" s="23"/>
      <c r="E17" s="23"/>
      <c r="F17" s="22"/>
      <c r="G17" s="30"/>
    </row>
    <row r="18" spans="1:7" ht="21.75" thickTop="1" thickBot="1" x14ac:dyDescent="0.35">
      <c r="A18" s="31"/>
      <c r="B18" s="32" t="s">
        <v>35</v>
      </c>
      <c r="C18" s="33"/>
      <c r="D18" s="34"/>
      <c r="E18" s="35"/>
      <c r="F18" s="35"/>
      <c r="G18" s="36">
        <f>SUM(G16)</f>
        <v>0</v>
      </c>
    </row>
    <row r="19" spans="1:7" ht="21.75" thickTop="1" thickBot="1" x14ac:dyDescent="0.35">
      <c r="A19" s="20"/>
      <c r="B19" s="32" t="s">
        <v>36</v>
      </c>
      <c r="C19" s="22"/>
      <c r="D19" s="23"/>
      <c r="E19" s="23"/>
      <c r="F19" s="22"/>
      <c r="G19" s="36">
        <f>+G18</f>
        <v>0</v>
      </c>
    </row>
    <row r="20" spans="1:7" ht="19.5" thickTop="1" x14ac:dyDescent="0.3">
      <c r="A20" s="37"/>
      <c r="B20" s="38"/>
      <c r="C20" s="39"/>
      <c r="D20" s="40"/>
      <c r="E20" s="41"/>
      <c r="F20" s="41"/>
      <c r="G20" s="42"/>
    </row>
    <row r="21" spans="1:7" ht="18.75" x14ac:dyDescent="0.3">
      <c r="A21" s="43"/>
      <c r="B21" s="44" t="s">
        <v>37</v>
      </c>
      <c r="C21" s="27"/>
      <c r="D21" s="45">
        <v>0.1</v>
      </c>
      <c r="E21" s="46"/>
      <c r="F21" s="47">
        <f t="shared" ref="F21:F26" si="1">ROUND($G$19*D21,2)</f>
        <v>0</v>
      </c>
      <c r="G21" s="48"/>
    </row>
    <row r="22" spans="1:7" ht="18.75" x14ac:dyDescent="0.3">
      <c r="A22" s="20"/>
      <c r="B22" s="44" t="s">
        <v>38</v>
      </c>
      <c r="C22" s="27"/>
      <c r="D22" s="49">
        <v>2.5000000000000001E-2</v>
      </c>
      <c r="E22" s="46"/>
      <c r="F22" s="47">
        <f t="shared" si="1"/>
        <v>0</v>
      </c>
      <c r="G22" s="48"/>
    </row>
    <row r="23" spans="1:7" ht="18.75" x14ac:dyDescent="0.3">
      <c r="A23" s="43"/>
      <c r="B23" s="44" t="s">
        <v>39</v>
      </c>
      <c r="C23" s="46"/>
      <c r="D23" s="49">
        <v>3.5000000000000003E-2</v>
      </c>
      <c r="E23" s="46"/>
      <c r="F23" s="47">
        <f t="shared" si="1"/>
        <v>0</v>
      </c>
      <c r="G23" s="50"/>
    </row>
    <row r="24" spans="1:7" ht="18.75" x14ac:dyDescent="0.3">
      <c r="A24" s="43"/>
      <c r="B24" s="44" t="s">
        <v>40</v>
      </c>
      <c r="C24" s="46"/>
      <c r="D24" s="51">
        <v>5.3499999999999999E-2</v>
      </c>
      <c r="E24" s="46"/>
      <c r="F24" s="47">
        <f t="shared" si="1"/>
        <v>0</v>
      </c>
      <c r="G24" s="50"/>
    </row>
    <row r="25" spans="1:7" ht="18.75" x14ac:dyDescent="0.3">
      <c r="A25" s="43"/>
      <c r="B25" s="44" t="s">
        <v>41</v>
      </c>
      <c r="C25" s="46"/>
      <c r="D25" s="45">
        <v>0.01</v>
      </c>
      <c r="E25" s="46"/>
      <c r="F25" s="47">
        <f t="shared" si="1"/>
        <v>0</v>
      </c>
      <c r="G25" s="50"/>
    </row>
    <row r="26" spans="1:7" ht="18.75" x14ac:dyDescent="0.3">
      <c r="A26" s="43"/>
      <c r="B26" s="44" t="s">
        <v>42</v>
      </c>
      <c r="C26" s="46"/>
      <c r="D26" s="45">
        <v>0.05</v>
      </c>
      <c r="E26" s="46"/>
      <c r="F26" s="47">
        <f t="shared" si="1"/>
        <v>0</v>
      </c>
      <c r="G26" s="50"/>
    </row>
    <row r="27" spans="1:7" ht="19.5" thickBot="1" x14ac:dyDescent="0.35">
      <c r="A27" s="52"/>
      <c r="B27" s="53"/>
      <c r="C27" s="54"/>
      <c r="D27" s="54"/>
      <c r="E27" s="54"/>
      <c r="F27" s="54"/>
      <c r="G27" s="55"/>
    </row>
    <row r="28" spans="1:7" ht="18.75" x14ac:dyDescent="0.3">
      <c r="A28" s="43"/>
      <c r="B28" s="44"/>
      <c r="C28" s="46"/>
      <c r="D28" s="46"/>
      <c r="E28" s="46"/>
      <c r="F28" s="46"/>
      <c r="G28" s="50"/>
    </row>
    <row r="29" spans="1:7" ht="20.25" x14ac:dyDescent="0.3">
      <c r="A29" s="43"/>
      <c r="B29" s="56" t="s">
        <v>43</v>
      </c>
      <c r="C29" s="57"/>
      <c r="D29" s="57"/>
      <c r="E29" s="57"/>
      <c r="F29" s="57"/>
      <c r="G29" s="58">
        <f>SUM(F21:F26)</f>
        <v>0</v>
      </c>
    </row>
    <row r="30" spans="1:7" ht="20.25" x14ac:dyDescent="0.3">
      <c r="A30" s="43"/>
      <c r="B30" s="56" t="s">
        <v>44</v>
      </c>
      <c r="C30" s="57"/>
      <c r="D30" s="57"/>
      <c r="E30" s="57"/>
      <c r="F30" s="57"/>
      <c r="G30" s="58">
        <f>+G19+G29</f>
        <v>0</v>
      </c>
    </row>
    <row r="31" spans="1:7" ht="37.5" x14ac:dyDescent="0.3">
      <c r="A31" s="43"/>
      <c r="B31" s="59" t="s">
        <v>45</v>
      </c>
      <c r="C31" s="57"/>
      <c r="D31" s="60">
        <v>0.03</v>
      </c>
      <c r="E31" s="57"/>
      <c r="F31" s="57"/>
      <c r="G31" s="58">
        <f>ROUND(G29*D31,2)</f>
        <v>0</v>
      </c>
    </row>
    <row r="32" spans="1:7" ht="20.25" x14ac:dyDescent="0.3">
      <c r="A32" s="43"/>
      <c r="B32" s="59" t="s">
        <v>46</v>
      </c>
      <c r="C32" s="57"/>
      <c r="D32" s="61">
        <v>0.06</v>
      </c>
      <c r="E32" s="57"/>
      <c r="F32" s="57"/>
      <c r="G32" s="58">
        <f>+G19*D32</f>
        <v>0</v>
      </c>
    </row>
    <row r="33" spans="1:7" ht="20.25" x14ac:dyDescent="0.3">
      <c r="A33" s="43"/>
      <c r="B33" s="62" t="s">
        <v>47</v>
      </c>
      <c r="C33" s="57"/>
      <c r="D33" s="61">
        <v>0.05</v>
      </c>
      <c r="E33" s="57"/>
      <c r="F33" s="57"/>
      <c r="G33" s="58">
        <f>ROUND(G30*D33,2)</f>
        <v>0</v>
      </c>
    </row>
    <row r="34" spans="1:7" ht="20.25" x14ac:dyDescent="0.3">
      <c r="A34" s="43"/>
      <c r="B34" s="56" t="s">
        <v>48</v>
      </c>
      <c r="C34" s="57"/>
      <c r="D34" s="57"/>
      <c r="E34" s="57"/>
      <c r="F34" s="57"/>
      <c r="G34" s="58">
        <f>SUM(G30:G33)</f>
        <v>0</v>
      </c>
    </row>
    <row r="35" spans="1:7" ht="15.75" thickBot="1" x14ac:dyDescent="0.3">
      <c r="A35" s="63"/>
      <c r="B35" s="64"/>
      <c r="C35" s="65"/>
      <c r="D35" s="65"/>
      <c r="E35" s="65"/>
      <c r="F35" s="65"/>
      <c r="G35" s="66"/>
    </row>
    <row r="36" spans="1:7" ht="15.75" thickTop="1" x14ac:dyDescent="0.25">
      <c r="A36" s="67"/>
      <c r="B36" s="67"/>
      <c r="C36" s="67"/>
      <c r="D36" s="67"/>
      <c r="E36" s="67"/>
      <c r="F36" s="67"/>
      <c r="G36" s="67"/>
    </row>
    <row r="37" spans="1:7" ht="18.75" x14ac:dyDescent="0.3">
      <c r="A37" s="67"/>
      <c r="B37" s="68" t="s">
        <v>49</v>
      </c>
      <c r="C37" s="68"/>
      <c r="D37" s="68" t="s">
        <v>50</v>
      </c>
      <c r="E37" s="68"/>
      <c r="F37" s="68"/>
      <c r="G37" s="68"/>
    </row>
    <row r="38" spans="1:7" ht="18.75" x14ac:dyDescent="0.3">
      <c r="A38" s="67"/>
      <c r="B38" s="68"/>
      <c r="C38" s="68"/>
      <c r="D38" s="68"/>
      <c r="E38" s="68"/>
      <c r="F38" s="68"/>
      <c r="G38" s="68"/>
    </row>
    <row r="39" spans="1:7" ht="18.75" x14ac:dyDescent="0.3">
      <c r="A39" s="67"/>
      <c r="B39" s="68"/>
      <c r="C39" s="68"/>
      <c r="D39" s="68"/>
      <c r="E39" s="68"/>
      <c r="F39" s="68"/>
      <c r="G39" s="68"/>
    </row>
    <row r="40" spans="1:7" ht="18.75" x14ac:dyDescent="0.3">
      <c r="A40" s="67"/>
      <c r="B40" s="68" t="s">
        <v>51</v>
      </c>
      <c r="C40" s="68"/>
      <c r="D40" s="68" t="s">
        <v>51</v>
      </c>
      <c r="E40" s="68"/>
      <c r="F40" s="68"/>
      <c r="G40" s="68"/>
    </row>
  </sheetData>
  <mergeCells count="6">
    <mergeCell ref="A1:G1"/>
    <mergeCell ref="A2:G2"/>
    <mergeCell ref="A4:G4"/>
    <mergeCell ref="A5:G5"/>
    <mergeCell ref="A6:G6"/>
    <mergeCell ref="A7:G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108"/>
  <sheetViews>
    <sheetView workbookViewId="0">
      <selection activeCell="F17" sqref="F17"/>
    </sheetView>
  </sheetViews>
  <sheetFormatPr baseColWidth="10" defaultRowHeight="15" x14ac:dyDescent="0.25"/>
  <cols>
    <col min="1" max="1" width="10.5703125" customWidth="1"/>
    <col min="2" max="2" width="51.140625" customWidth="1"/>
    <col min="3" max="3" width="15.140625" customWidth="1"/>
    <col min="4" max="4" width="10.5703125" customWidth="1"/>
    <col min="5" max="5" width="16.85546875" customWidth="1"/>
    <col min="6" max="6" width="23.5703125" customWidth="1"/>
    <col min="7" max="7" width="22.28515625" customWidth="1"/>
  </cols>
  <sheetData>
    <row r="1" spans="1:7" ht="18" x14ac:dyDescent="0.25">
      <c r="A1" s="69" t="s">
        <v>52</v>
      </c>
      <c r="B1" s="69"/>
      <c r="C1" s="69"/>
      <c r="D1" s="69"/>
      <c r="E1" s="69"/>
      <c r="F1" s="69"/>
      <c r="G1" s="69"/>
    </row>
    <row r="2" spans="1:7" ht="18" x14ac:dyDescent="0.25">
      <c r="A2" s="70" t="s">
        <v>53</v>
      </c>
      <c r="B2" s="70"/>
      <c r="C2" s="70"/>
      <c r="D2" s="70"/>
      <c r="E2" s="70"/>
      <c r="F2" s="70"/>
      <c r="G2" s="70"/>
    </row>
    <row r="3" spans="1:7" ht="18" x14ac:dyDescent="0.25">
      <c r="A3" s="71"/>
      <c r="B3" s="71"/>
      <c r="C3" s="71"/>
      <c r="D3" s="71"/>
      <c r="E3" s="71"/>
      <c r="F3" s="71"/>
      <c r="G3" s="71"/>
    </row>
    <row r="4" spans="1:7" ht="59.25" customHeight="1" x14ac:dyDescent="0.25">
      <c r="A4" s="72" t="s">
        <v>54</v>
      </c>
      <c r="B4" s="72"/>
      <c r="C4" s="72"/>
      <c r="D4" s="72"/>
      <c r="E4" s="72"/>
      <c r="F4" s="72"/>
      <c r="G4" s="72"/>
    </row>
    <row r="5" spans="1:7" x14ac:dyDescent="0.25">
      <c r="A5" s="73"/>
      <c r="B5" s="73"/>
      <c r="C5" s="73"/>
      <c r="D5" s="73"/>
      <c r="E5" s="73"/>
      <c r="F5" s="73"/>
      <c r="G5" s="73"/>
    </row>
    <row r="6" spans="1:7" ht="15.75" thickBot="1" x14ac:dyDescent="0.3">
      <c r="A6" s="74"/>
      <c r="B6" s="74"/>
      <c r="C6" s="74"/>
      <c r="D6" s="75"/>
      <c r="E6" s="74"/>
      <c r="F6" s="75"/>
      <c r="G6" s="74"/>
    </row>
    <row r="7" spans="1:7" ht="17.25" thickTop="1" thickBot="1" x14ac:dyDescent="0.3">
      <c r="A7" s="76" t="s">
        <v>12</v>
      </c>
      <c r="B7" s="77" t="s">
        <v>55</v>
      </c>
      <c r="C7" s="77" t="s">
        <v>56</v>
      </c>
      <c r="D7" s="77" t="s">
        <v>28</v>
      </c>
      <c r="E7" s="77" t="s">
        <v>57</v>
      </c>
      <c r="F7" s="77" t="s">
        <v>58</v>
      </c>
      <c r="G7" s="78" t="s">
        <v>59</v>
      </c>
    </row>
    <row r="8" spans="1:7" ht="16.5" thickTop="1" x14ac:dyDescent="0.25">
      <c r="A8" s="79"/>
      <c r="B8" s="80"/>
      <c r="C8" s="81"/>
      <c r="D8" s="82"/>
      <c r="E8" s="83"/>
      <c r="F8" s="81"/>
      <c r="G8" s="84"/>
    </row>
    <row r="9" spans="1:7" ht="15.75" x14ac:dyDescent="0.25">
      <c r="A9" s="85">
        <v>1</v>
      </c>
      <c r="B9" s="86" t="s">
        <v>60</v>
      </c>
      <c r="C9" s="87">
        <v>0</v>
      </c>
      <c r="D9" s="88"/>
      <c r="E9" s="89"/>
      <c r="F9" s="87">
        <v>0</v>
      </c>
      <c r="G9" s="90">
        <f>F9*C9</f>
        <v>0</v>
      </c>
    </row>
    <row r="10" spans="1:7" ht="15.75" x14ac:dyDescent="0.25">
      <c r="A10" s="91">
        <f>A9+0.1</f>
        <v>1.1000000000000001</v>
      </c>
      <c r="B10" s="92" t="s">
        <v>61</v>
      </c>
      <c r="C10" s="87">
        <v>675.93</v>
      </c>
      <c r="D10" s="93" t="s">
        <v>62</v>
      </c>
      <c r="E10" s="89"/>
      <c r="F10" s="87">
        <f>C10*E10</f>
        <v>0</v>
      </c>
      <c r="G10" s="94"/>
    </row>
    <row r="11" spans="1:7" ht="15.75" x14ac:dyDescent="0.25">
      <c r="A11" s="91">
        <v>1.2</v>
      </c>
      <c r="B11" s="92" t="s">
        <v>63</v>
      </c>
      <c r="C11" s="87">
        <v>1</v>
      </c>
      <c r="D11" s="93" t="s">
        <v>64</v>
      </c>
      <c r="E11" s="95"/>
      <c r="F11" s="87">
        <f t="shared" ref="F11:F19" si="0">C11*E11</f>
        <v>0</v>
      </c>
      <c r="G11" s="94">
        <f>SUM(F10:F11)</f>
        <v>0</v>
      </c>
    </row>
    <row r="12" spans="1:7" ht="15.75" x14ac:dyDescent="0.25">
      <c r="A12" s="91"/>
      <c r="B12" s="92"/>
      <c r="C12" s="87"/>
      <c r="D12" s="93"/>
      <c r="E12" s="89"/>
      <c r="F12" s="87"/>
      <c r="G12" s="94"/>
    </row>
    <row r="13" spans="1:7" ht="15.75" x14ac:dyDescent="0.25">
      <c r="A13" s="85">
        <v>2</v>
      </c>
      <c r="B13" s="86" t="s">
        <v>65</v>
      </c>
      <c r="C13" s="87"/>
      <c r="D13" s="96"/>
      <c r="E13" s="89"/>
      <c r="F13" s="87"/>
      <c r="G13" s="94"/>
    </row>
    <row r="14" spans="1:7" ht="15.75" x14ac:dyDescent="0.25">
      <c r="A14" s="91">
        <f t="shared" ref="A14:A19" si="1">A13+0.1</f>
        <v>2.1</v>
      </c>
      <c r="B14" s="97" t="s">
        <v>66</v>
      </c>
      <c r="C14" s="87">
        <v>1351.86</v>
      </c>
      <c r="D14" s="96" t="s">
        <v>67</v>
      </c>
      <c r="E14" s="89"/>
      <c r="F14" s="87">
        <f t="shared" si="0"/>
        <v>0</v>
      </c>
      <c r="G14" s="94"/>
    </row>
    <row r="15" spans="1:7" ht="15.75" x14ac:dyDescent="0.25">
      <c r="A15" s="91">
        <f t="shared" si="1"/>
        <v>2.2000000000000002</v>
      </c>
      <c r="B15" s="92" t="s">
        <v>68</v>
      </c>
      <c r="C15" s="87">
        <v>659.03</v>
      </c>
      <c r="D15" s="96" t="s">
        <v>69</v>
      </c>
      <c r="E15" s="89"/>
      <c r="F15" s="87">
        <f t="shared" si="0"/>
        <v>0</v>
      </c>
      <c r="G15" s="94"/>
    </row>
    <row r="16" spans="1:7" ht="15.75" x14ac:dyDescent="0.25">
      <c r="A16" s="91">
        <f t="shared" si="1"/>
        <v>2.3000000000000003</v>
      </c>
      <c r="B16" s="97" t="s">
        <v>70</v>
      </c>
      <c r="C16" s="87">
        <v>76.040000000000006</v>
      </c>
      <c r="D16" s="96" t="s">
        <v>69</v>
      </c>
      <c r="E16" s="89"/>
      <c r="F16" s="87">
        <f t="shared" si="0"/>
        <v>0</v>
      </c>
      <c r="G16" s="94"/>
    </row>
    <row r="17" spans="1:7" ht="30" x14ac:dyDescent="0.25">
      <c r="A17" s="91">
        <f t="shared" si="1"/>
        <v>2.4000000000000004</v>
      </c>
      <c r="B17" s="92" t="s">
        <v>71</v>
      </c>
      <c r="C17" s="87">
        <v>182.5</v>
      </c>
      <c r="D17" s="96" t="s">
        <v>69</v>
      </c>
      <c r="E17" s="95"/>
      <c r="F17" s="87">
        <f t="shared" si="0"/>
        <v>0</v>
      </c>
      <c r="G17" s="94"/>
    </row>
    <row r="18" spans="1:7" ht="15.75" x14ac:dyDescent="0.25">
      <c r="A18" s="91">
        <f t="shared" si="1"/>
        <v>2.5000000000000004</v>
      </c>
      <c r="B18" s="97" t="s">
        <v>72</v>
      </c>
      <c r="C18" s="87">
        <v>561.08000000000004</v>
      </c>
      <c r="D18" s="96" t="s">
        <v>69</v>
      </c>
      <c r="E18" s="89"/>
      <c r="F18" s="87">
        <f t="shared" si="0"/>
        <v>0</v>
      </c>
      <c r="G18" s="94"/>
    </row>
    <row r="19" spans="1:7" ht="15.75" x14ac:dyDescent="0.25">
      <c r="A19" s="91">
        <f t="shared" si="1"/>
        <v>2.6000000000000005</v>
      </c>
      <c r="B19" s="97" t="s">
        <v>73</v>
      </c>
      <c r="C19" s="87">
        <v>325.04000000000002</v>
      </c>
      <c r="D19" s="96" t="s">
        <v>69</v>
      </c>
      <c r="E19" s="95"/>
      <c r="F19" s="87">
        <f t="shared" si="0"/>
        <v>0</v>
      </c>
      <c r="G19" s="94">
        <f>SUM(F14:F19)</f>
        <v>0</v>
      </c>
    </row>
    <row r="20" spans="1:7" ht="15.75" x14ac:dyDescent="0.25">
      <c r="A20" s="91"/>
      <c r="B20" s="97"/>
      <c r="C20" s="87">
        <v>0</v>
      </c>
      <c r="D20" s="98"/>
      <c r="E20" s="89"/>
      <c r="F20" s="87"/>
      <c r="G20" s="94"/>
    </row>
    <row r="21" spans="1:7" ht="15.75" x14ac:dyDescent="0.25">
      <c r="A21" s="85">
        <v>3</v>
      </c>
      <c r="B21" s="86" t="s">
        <v>74</v>
      </c>
      <c r="C21" s="87">
        <v>0</v>
      </c>
      <c r="D21" s="88"/>
      <c r="E21" s="89"/>
      <c r="F21" s="87"/>
      <c r="G21" s="94"/>
    </row>
    <row r="22" spans="1:7" ht="15.75" x14ac:dyDescent="0.25">
      <c r="A22" s="99">
        <f>A21+0.1</f>
        <v>3.1</v>
      </c>
      <c r="B22" s="86" t="s">
        <v>75</v>
      </c>
      <c r="C22" s="87"/>
      <c r="D22" s="88"/>
      <c r="E22" s="89"/>
      <c r="F22" s="87"/>
      <c r="G22" s="94"/>
    </row>
    <row r="23" spans="1:7" ht="15.75" x14ac:dyDescent="0.25">
      <c r="A23" s="91" t="s">
        <v>76</v>
      </c>
      <c r="B23" s="100" t="s">
        <v>77</v>
      </c>
      <c r="C23" s="87">
        <v>693.26</v>
      </c>
      <c r="D23" s="98" t="s">
        <v>62</v>
      </c>
      <c r="E23" s="95"/>
      <c r="F23" s="87">
        <f>C23*E23</f>
        <v>0</v>
      </c>
      <c r="G23" s="94"/>
    </row>
    <row r="24" spans="1:7" ht="15.75" x14ac:dyDescent="0.25">
      <c r="A24" s="91" t="s">
        <v>78</v>
      </c>
      <c r="B24" s="100" t="s">
        <v>79</v>
      </c>
      <c r="C24" s="87">
        <v>1</v>
      </c>
      <c r="D24" s="98" t="s">
        <v>28</v>
      </c>
      <c r="E24" s="95"/>
      <c r="F24" s="87">
        <f>C24*E24</f>
        <v>0</v>
      </c>
      <c r="G24" s="94"/>
    </row>
    <row r="25" spans="1:7" ht="15.75" x14ac:dyDescent="0.25">
      <c r="A25" s="99">
        <f>+A22+0.1</f>
        <v>3.2</v>
      </c>
      <c r="B25" s="101" t="s">
        <v>80</v>
      </c>
      <c r="C25" s="87"/>
      <c r="D25" s="98"/>
      <c r="E25" s="95"/>
      <c r="F25" s="87"/>
      <c r="G25" s="94"/>
    </row>
    <row r="26" spans="1:7" ht="15.75" x14ac:dyDescent="0.25">
      <c r="A26" s="91" t="s">
        <v>81</v>
      </c>
      <c r="B26" s="100" t="s">
        <v>82</v>
      </c>
      <c r="C26" s="87">
        <v>8</v>
      </c>
      <c r="D26" s="98" t="s">
        <v>28</v>
      </c>
      <c r="E26" s="95"/>
      <c r="F26" s="87">
        <f>C26*E26</f>
        <v>0</v>
      </c>
      <c r="G26" s="94"/>
    </row>
    <row r="27" spans="1:7" ht="15.75" x14ac:dyDescent="0.25">
      <c r="A27" s="91" t="s">
        <v>83</v>
      </c>
      <c r="B27" s="100" t="s">
        <v>84</v>
      </c>
      <c r="C27" s="87">
        <v>4</v>
      </c>
      <c r="D27" s="98" t="s">
        <v>28</v>
      </c>
      <c r="E27" s="95"/>
      <c r="F27" s="87">
        <f>C27*E27</f>
        <v>0</v>
      </c>
      <c r="G27" s="94"/>
    </row>
    <row r="28" spans="1:7" ht="15.75" x14ac:dyDescent="0.25">
      <c r="A28" s="91" t="s">
        <v>85</v>
      </c>
      <c r="B28" s="100" t="s">
        <v>86</v>
      </c>
      <c r="C28" s="87">
        <v>3</v>
      </c>
      <c r="D28" s="98" t="s">
        <v>28</v>
      </c>
      <c r="E28" s="95"/>
      <c r="F28" s="87">
        <f>C28*E28</f>
        <v>0</v>
      </c>
      <c r="G28" s="94"/>
    </row>
    <row r="29" spans="1:7" ht="15.75" x14ac:dyDescent="0.25">
      <c r="A29" s="99">
        <f>+A25+0.1</f>
        <v>3.3000000000000003</v>
      </c>
      <c r="B29" s="86" t="s">
        <v>87</v>
      </c>
      <c r="C29" s="87"/>
      <c r="D29" s="98"/>
      <c r="E29" s="95"/>
      <c r="F29" s="87"/>
      <c r="G29" s="94"/>
    </row>
    <row r="30" spans="1:7" ht="15.75" x14ac:dyDescent="0.25">
      <c r="A30" s="91" t="s">
        <v>88</v>
      </c>
      <c r="B30" s="100" t="s">
        <v>89</v>
      </c>
      <c r="C30" s="87">
        <v>1</v>
      </c>
      <c r="D30" s="98" t="s">
        <v>28</v>
      </c>
      <c r="E30" s="95"/>
      <c r="F30" s="87">
        <f>C30*E30</f>
        <v>0</v>
      </c>
      <c r="G30" s="94"/>
    </row>
    <row r="31" spans="1:7" ht="15.75" x14ac:dyDescent="0.25">
      <c r="A31" s="99">
        <f>+A29+0.1</f>
        <v>3.4000000000000004</v>
      </c>
      <c r="B31" s="86" t="s">
        <v>90</v>
      </c>
      <c r="C31" s="87"/>
      <c r="D31" s="98"/>
      <c r="E31" s="95"/>
      <c r="F31" s="87"/>
      <c r="G31" s="94"/>
    </row>
    <row r="32" spans="1:7" ht="15.75" x14ac:dyDescent="0.25">
      <c r="A32" s="91" t="s">
        <v>91</v>
      </c>
      <c r="B32" s="100" t="s">
        <v>92</v>
      </c>
      <c r="C32" s="87">
        <v>32</v>
      </c>
      <c r="D32" s="98" t="s">
        <v>28</v>
      </c>
      <c r="E32" s="95"/>
      <c r="F32" s="87">
        <f>C32*E32</f>
        <v>0</v>
      </c>
      <c r="G32" s="94"/>
    </row>
    <row r="33" spans="1:7" ht="15.75" x14ac:dyDescent="0.25">
      <c r="A33" s="91" t="s">
        <v>93</v>
      </c>
      <c r="B33" s="100" t="s">
        <v>94</v>
      </c>
      <c r="C33" s="87">
        <v>4</v>
      </c>
      <c r="D33" s="98" t="s">
        <v>28</v>
      </c>
      <c r="E33" s="95"/>
      <c r="F33" s="87">
        <f>C33*E33</f>
        <v>0</v>
      </c>
      <c r="G33" s="94"/>
    </row>
    <row r="34" spans="1:7" ht="15.75" x14ac:dyDescent="0.25">
      <c r="A34" s="91" t="s">
        <v>95</v>
      </c>
      <c r="B34" s="100" t="s">
        <v>96</v>
      </c>
      <c r="C34" s="87">
        <v>4</v>
      </c>
      <c r="D34" s="98" t="s">
        <v>28</v>
      </c>
      <c r="E34" s="95"/>
      <c r="F34" s="87">
        <f>C34*E34</f>
        <v>0</v>
      </c>
      <c r="G34" s="94"/>
    </row>
    <row r="35" spans="1:7" ht="15.75" x14ac:dyDescent="0.25">
      <c r="A35" s="91" t="s">
        <v>97</v>
      </c>
      <c r="B35" s="100" t="s">
        <v>98</v>
      </c>
      <c r="C35" s="87">
        <v>7</v>
      </c>
      <c r="D35" s="98" t="s">
        <v>28</v>
      </c>
      <c r="E35" s="95"/>
      <c r="F35" s="87">
        <f>C35*E35</f>
        <v>0</v>
      </c>
      <c r="G35" s="94"/>
    </row>
    <row r="36" spans="1:7" ht="15.75" x14ac:dyDescent="0.25">
      <c r="A36" s="99">
        <f>+A31+0.1</f>
        <v>3.5000000000000004</v>
      </c>
      <c r="B36" s="86" t="s">
        <v>99</v>
      </c>
      <c r="C36" s="87"/>
      <c r="D36" s="98"/>
      <c r="E36" s="95"/>
      <c r="F36" s="87"/>
      <c r="G36" s="94"/>
    </row>
    <row r="37" spans="1:7" ht="30" x14ac:dyDescent="0.25">
      <c r="A37" s="91" t="s">
        <v>100</v>
      </c>
      <c r="B37" s="100" t="s">
        <v>101</v>
      </c>
      <c r="C37" s="87">
        <v>2</v>
      </c>
      <c r="D37" s="98" t="s">
        <v>28</v>
      </c>
      <c r="E37" s="102"/>
      <c r="F37" s="87">
        <f>C37*E37</f>
        <v>0</v>
      </c>
      <c r="G37" s="94"/>
    </row>
    <row r="38" spans="1:7" ht="15.75" x14ac:dyDescent="0.25">
      <c r="A38" s="91" t="s">
        <v>102</v>
      </c>
      <c r="B38" s="100" t="s">
        <v>103</v>
      </c>
      <c r="C38" s="87">
        <v>2</v>
      </c>
      <c r="D38" s="98" t="s">
        <v>28</v>
      </c>
      <c r="E38" s="102"/>
      <c r="F38" s="87">
        <f>C38*E38</f>
        <v>0</v>
      </c>
      <c r="G38" s="94">
        <f>SUM(F23:F38)</f>
        <v>0</v>
      </c>
    </row>
    <row r="39" spans="1:7" ht="15.75" x14ac:dyDescent="0.25">
      <c r="A39" s="91"/>
      <c r="B39" s="100"/>
      <c r="C39" s="87"/>
      <c r="D39" s="98"/>
      <c r="E39" s="95"/>
      <c r="F39" s="87"/>
      <c r="G39" s="94"/>
    </row>
    <row r="40" spans="1:7" ht="15.75" x14ac:dyDescent="0.25">
      <c r="A40" s="85">
        <v>4</v>
      </c>
      <c r="B40" s="86" t="s">
        <v>104</v>
      </c>
      <c r="C40" s="87">
        <v>0</v>
      </c>
      <c r="D40" s="88"/>
      <c r="E40" s="89"/>
      <c r="F40" s="87"/>
      <c r="G40" s="94"/>
    </row>
    <row r="41" spans="1:7" ht="15.75" x14ac:dyDescent="0.25">
      <c r="A41" s="99">
        <f>A40+0.1</f>
        <v>4.0999999999999996</v>
      </c>
      <c r="B41" s="86" t="s">
        <v>75</v>
      </c>
      <c r="C41" s="87"/>
      <c r="D41" s="88"/>
      <c r="E41" s="89"/>
      <c r="F41" s="87"/>
      <c r="G41" s="94"/>
    </row>
    <row r="42" spans="1:7" ht="15.75" x14ac:dyDescent="0.25">
      <c r="A42" s="91" t="s">
        <v>105</v>
      </c>
      <c r="B42" s="100" t="s">
        <v>77</v>
      </c>
      <c r="C42" s="87">
        <v>693.26</v>
      </c>
      <c r="D42" s="98" t="s">
        <v>62</v>
      </c>
      <c r="E42" s="95"/>
      <c r="F42" s="87">
        <f>C42*E42</f>
        <v>0</v>
      </c>
      <c r="G42" s="94"/>
    </row>
    <row r="43" spans="1:7" ht="15.75" x14ac:dyDescent="0.25">
      <c r="A43" s="99">
        <f>+A41+0.1</f>
        <v>4.1999999999999993</v>
      </c>
      <c r="B43" s="101" t="s">
        <v>80</v>
      </c>
      <c r="C43" s="87">
        <v>0</v>
      </c>
      <c r="D43" s="98"/>
      <c r="E43" s="95"/>
      <c r="F43" s="87"/>
      <c r="G43" s="94"/>
    </row>
    <row r="44" spans="1:7" ht="15.75" x14ac:dyDescent="0.25">
      <c r="A44" s="91" t="s">
        <v>106</v>
      </c>
      <c r="B44" s="100" t="s">
        <v>82</v>
      </c>
      <c r="C44" s="87">
        <v>8</v>
      </c>
      <c r="D44" s="98" t="s">
        <v>28</v>
      </c>
      <c r="E44" s="95"/>
      <c r="F44" s="87">
        <f t="shared" ref="F44:F80" si="2">C44*E44</f>
        <v>0</v>
      </c>
      <c r="G44" s="94"/>
    </row>
    <row r="45" spans="1:7" ht="15.75" x14ac:dyDescent="0.25">
      <c r="A45" s="91" t="s">
        <v>107</v>
      </c>
      <c r="B45" s="100" t="s">
        <v>84</v>
      </c>
      <c r="C45" s="87">
        <v>4</v>
      </c>
      <c r="D45" s="98" t="s">
        <v>28</v>
      </c>
      <c r="E45" s="95"/>
      <c r="F45" s="87">
        <f t="shared" si="2"/>
        <v>0</v>
      </c>
      <c r="G45" s="94"/>
    </row>
    <row r="46" spans="1:7" ht="15.75" x14ac:dyDescent="0.25">
      <c r="A46" s="91" t="s">
        <v>108</v>
      </c>
      <c r="B46" s="100" t="s">
        <v>86</v>
      </c>
      <c r="C46" s="87">
        <v>3</v>
      </c>
      <c r="D46" s="98" t="s">
        <v>28</v>
      </c>
      <c r="E46" s="95"/>
      <c r="F46" s="87">
        <f t="shared" si="2"/>
        <v>0</v>
      </c>
      <c r="G46" s="94"/>
    </row>
    <row r="47" spans="1:7" ht="15.75" x14ac:dyDescent="0.25">
      <c r="A47" s="99">
        <f>+A43+0.1</f>
        <v>4.2999999999999989</v>
      </c>
      <c r="B47" s="86" t="s">
        <v>87</v>
      </c>
      <c r="C47" s="87">
        <v>0</v>
      </c>
      <c r="D47" s="98"/>
      <c r="E47" s="95"/>
      <c r="F47" s="87"/>
      <c r="G47" s="94"/>
    </row>
    <row r="48" spans="1:7" ht="15.75" x14ac:dyDescent="0.25">
      <c r="A48" s="91" t="s">
        <v>109</v>
      </c>
      <c r="B48" s="100" t="s">
        <v>89</v>
      </c>
      <c r="C48" s="87">
        <v>1</v>
      </c>
      <c r="D48" s="98" t="s">
        <v>28</v>
      </c>
      <c r="E48" s="95"/>
      <c r="F48" s="87">
        <f t="shared" si="2"/>
        <v>0</v>
      </c>
      <c r="G48" s="94"/>
    </row>
    <row r="49" spans="1:7" ht="15.75" x14ac:dyDescent="0.25">
      <c r="A49" s="99">
        <f>+A47+0.1</f>
        <v>4.3999999999999986</v>
      </c>
      <c r="B49" s="86" t="s">
        <v>99</v>
      </c>
      <c r="C49" s="87">
        <v>0</v>
      </c>
      <c r="D49" s="98"/>
      <c r="E49" s="95"/>
      <c r="F49" s="87"/>
      <c r="G49" s="94"/>
    </row>
    <row r="50" spans="1:7" ht="30" x14ac:dyDescent="0.25">
      <c r="A50" s="91" t="s">
        <v>110</v>
      </c>
      <c r="B50" s="100" t="s">
        <v>111</v>
      </c>
      <c r="C50" s="87">
        <v>2</v>
      </c>
      <c r="D50" s="98" t="s">
        <v>28</v>
      </c>
      <c r="E50" s="95"/>
      <c r="F50" s="87">
        <f t="shared" si="2"/>
        <v>0</v>
      </c>
      <c r="G50" s="103"/>
    </row>
    <row r="51" spans="1:7" ht="15.75" x14ac:dyDescent="0.25">
      <c r="A51" s="91" t="s">
        <v>112</v>
      </c>
      <c r="B51" s="100" t="s">
        <v>103</v>
      </c>
      <c r="C51" s="87">
        <v>2</v>
      </c>
      <c r="D51" s="98" t="s">
        <v>28</v>
      </c>
      <c r="E51" s="95"/>
      <c r="F51" s="87">
        <f t="shared" si="2"/>
        <v>0</v>
      </c>
      <c r="G51" s="94">
        <f>SUM(F42:F51)</f>
        <v>0</v>
      </c>
    </row>
    <row r="52" spans="1:7" ht="16.5" thickBot="1" x14ac:dyDescent="0.3">
      <c r="A52" s="104"/>
      <c r="B52" s="105"/>
      <c r="C52" s="106"/>
      <c r="D52" s="107"/>
      <c r="E52" s="108"/>
      <c r="F52" s="106"/>
      <c r="G52" s="109"/>
    </row>
    <row r="53" spans="1:7" ht="16.5" thickTop="1" x14ac:dyDescent="0.25">
      <c r="A53" s="110">
        <v>5</v>
      </c>
      <c r="B53" s="111" t="s">
        <v>113</v>
      </c>
      <c r="C53" s="81">
        <v>2.2000000000000002</v>
      </c>
      <c r="D53" s="112" t="s">
        <v>69</v>
      </c>
      <c r="E53" s="83"/>
      <c r="F53" s="81">
        <f t="shared" si="2"/>
        <v>0</v>
      </c>
      <c r="G53" s="113">
        <f>SUM(F53)</f>
        <v>0</v>
      </c>
    </row>
    <row r="54" spans="1:7" ht="15.75" x14ac:dyDescent="0.25">
      <c r="A54" s="85"/>
      <c r="B54" s="114"/>
      <c r="C54" s="87"/>
      <c r="D54" s="93"/>
      <c r="E54" s="89"/>
      <c r="F54" s="87"/>
      <c r="G54" s="94"/>
    </row>
    <row r="55" spans="1:7" ht="15.75" x14ac:dyDescent="0.25">
      <c r="A55" s="85">
        <v>6</v>
      </c>
      <c r="B55" s="114" t="s">
        <v>114</v>
      </c>
      <c r="C55" s="87">
        <v>3</v>
      </c>
      <c r="D55" s="93" t="s">
        <v>115</v>
      </c>
      <c r="E55" s="89"/>
      <c r="F55" s="87">
        <f>C55*E55</f>
        <v>0</v>
      </c>
      <c r="G55" s="94">
        <f>SUM(F55)</f>
        <v>0</v>
      </c>
    </row>
    <row r="56" spans="1:7" ht="15.75" x14ac:dyDescent="0.25">
      <c r="A56" s="85"/>
      <c r="B56" s="114"/>
      <c r="C56" s="87"/>
      <c r="D56" s="93"/>
      <c r="E56" s="89"/>
      <c r="F56" s="87"/>
      <c r="G56" s="94"/>
    </row>
    <row r="57" spans="1:7" ht="15.75" x14ac:dyDescent="0.25">
      <c r="A57" s="85">
        <v>7</v>
      </c>
      <c r="B57" s="114" t="s">
        <v>116</v>
      </c>
      <c r="C57" s="87">
        <v>10</v>
      </c>
      <c r="D57" s="93" t="s">
        <v>117</v>
      </c>
      <c r="E57" s="89"/>
      <c r="F57" s="87">
        <f>C57*E57</f>
        <v>0</v>
      </c>
      <c r="G57" s="94">
        <f>SUM(F57)</f>
        <v>0</v>
      </c>
    </row>
    <row r="58" spans="1:7" ht="15.75" x14ac:dyDescent="0.25">
      <c r="A58" s="85"/>
      <c r="B58" s="114"/>
      <c r="C58" s="87"/>
      <c r="D58" s="93"/>
      <c r="E58" s="89"/>
      <c r="F58" s="87"/>
      <c r="G58" s="94"/>
    </row>
    <row r="59" spans="1:7" ht="15.75" x14ac:dyDescent="0.25">
      <c r="A59" s="85">
        <v>8</v>
      </c>
      <c r="B59" s="114" t="s">
        <v>118</v>
      </c>
      <c r="C59" s="87"/>
      <c r="D59" s="93"/>
      <c r="E59" s="89"/>
      <c r="F59" s="87"/>
      <c r="G59" s="94"/>
    </row>
    <row r="60" spans="1:7" ht="30" x14ac:dyDescent="0.25">
      <c r="A60" s="91">
        <f>A59+0.1</f>
        <v>8.1</v>
      </c>
      <c r="B60" s="100" t="s">
        <v>119</v>
      </c>
      <c r="C60" s="115">
        <v>10</v>
      </c>
      <c r="D60" s="98" t="s">
        <v>28</v>
      </c>
      <c r="E60" s="95"/>
      <c r="F60" s="87">
        <f t="shared" si="2"/>
        <v>0</v>
      </c>
      <c r="G60" s="94">
        <f>SUM(F60)</f>
        <v>0</v>
      </c>
    </row>
    <row r="61" spans="1:7" ht="15.75" x14ac:dyDescent="0.25">
      <c r="A61" s="91"/>
      <c r="B61" s="100"/>
      <c r="C61" s="87"/>
      <c r="D61" s="98"/>
      <c r="E61" s="89"/>
      <c r="F61" s="87"/>
      <c r="G61" s="94"/>
    </row>
    <row r="62" spans="1:7" ht="15.75" x14ac:dyDescent="0.25">
      <c r="A62" s="85">
        <v>9</v>
      </c>
      <c r="B62" s="114" t="s">
        <v>120</v>
      </c>
      <c r="C62" s="87"/>
      <c r="D62" s="98"/>
      <c r="E62" s="89"/>
      <c r="F62" s="87"/>
      <c r="G62" s="94"/>
    </row>
    <row r="63" spans="1:7" ht="15.75" x14ac:dyDescent="0.25">
      <c r="A63" s="91">
        <f>+A62+0.1</f>
        <v>9.1</v>
      </c>
      <c r="B63" s="100" t="s">
        <v>77</v>
      </c>
      <c r="C63" s="87">
        <v>693.26</v>
      </c>
      <c r="D63" s="98" t="s">
        <v>62</v>
      </c>
      <c r="E63" s="95"/>
      <c r="F63" s="87">
        <f t="shared" si="2"/>
        <v>0</v>
      </c>
      <c r="G63" s="94">
        <f>SUM(F63:F63)</f>
        <v>0</v>
      </c>
    </row>
    <row r="64" spans="1:7" ht="15.75" x14ac:dyDescent="0.25">
      <c r="A64" s="91"/>
      <c r="B64" s="97"/>
      <c r="C64" s="87"/>
      <c r="D64" s="96"/>
      <c r="E64" s="89"/>
      <c r="F64" s="87"/>
      <c r="G64" s="94"/>
    </row>
    <row r="65" spans="1:7" ht="15.75" x14ac:dyDescent="0.25">
      <c r="A65" s="85">
        <v>10</v>
      </c>
      <c r="B65" s="114" t="s">
        <v>121</v>
      </c>
      <c r="C65" s="87"/>
      <c r="D65" s="93"/>
      <c r="E65" s="89"/>
      <c r="F65" s="87"/>
      <c r="G65" s="94"/>
    </row>
    <row r="66" spans="1:7" ht="15.75" x14ac:dyDescent="0.25">
      <c r="A66" s="91">
        <f>A65+0.1</f>
        <v>10.1</v>
      </c>
      <c r="B66" s="97" t="s">
        <v>122</v>
      </c>
      <c r="C66" s="87">
        <v>1351.86</v>
      </c>
      <c r="D66" s="96" t="s">
        <v>123</v>
      </c>
      <c r="E66" s="89"/>
      <c r="F66" s="87">
        <f t="shared" si="2"/>
        <v>0</v>
      </c>
      <c r="G66" s="94"/>
    </row>
    <row r="67" spans="1:7" ht="15.75" x14ac:dyDescent="0.25">
      <c r="A67" s="91">
        <f>A66+0.1</f>
        <v>10.199999999999999</v>
      </c>
      <c r="B67" s="116" t="s">
        <v>124</v>
      </c>
      <c r="C67" s="87">
        <v>1</v>
      </c>
      <c r="D67" s="93" t="s">
        <v>64</v>
      </c>
      <c r="E67" s="89"/>
      <c r="F67" s="87">
        <f t="shared" si="2"/>
        <v>0</v>
      </c>
      <c r="G67" s="94">
        <f>SUM(F66:F67)</f>
        <v>0</v>
      </c>
    </row>
    <row r="68" spans="1:7" ht="15.75" x14ac:dyDescent="0.25">
      <c r="A68" s="91"/>
      <c r="B68" s="100"/>
      <c r="C68" s="87"/>
      <c r="D68" s="98"/>
      <c r="E68" s="89"/>
      <c r="F68" s="87"/>
      <c r="G68" s="94"/>
    </row>
    <row r="69" spans="1:7" ht="15.75" x14ac:dyDescent="0.25">
      <c r="A69" s="117">
        <v>11</v>
      </c>
      <c r="B69" s="118" t="s">
        <v>125</v>
      </c>
      <c r="C69" s="119"/>
      <c r="D69" s="120"/>
      <c r="E69" s="121"/>
      <c r="F69" s="115"/>
      <c r="G69" s="122"/>
    </row>
    <row r="70" spans="1:7" ht="30" x14ac:dyDescent="0.25">
      <c r="A70" s="123">
        <f>+A69+0.1</f>
        <v>11.1</v>
      </c>
      <c r="B70" s="100" t="s">
        <v>126</v>
      </c>
      <c r="C70" s="119">
        <v>693.26</v>
      </c>
      <c r="D70" s="120" t="s">
        <v>62</v>
      </c>
      <c r="E70" s="121"/>
      <c r="F70" s="115">
        <f t="shared" si="2"/>
        <v>0</v>
      </c>
      <c r="G70" s="124"/>
    </row>
    <row r="71" spans="1:7" ht="15.75" x14ac:dyDescent="0.25">
      <c r="A71" s="123">
        <f>+A70+0.1</f>
        <v>11.2</v>
      </c>
      <c r="B71" s="100" t="s">
        <v>127</v>
      </c>
      <c r="C71" s="119">
        <v>250</v>
      </c>
      <c r="D71" s="120" t="s">
        <v>28</v>
      </c>
      <c r="E71" s="121"/>
      <c r="F71" s="115">
        <f>C71*E71</f>
        <v>0</v>
      </c>
      <c r="G71" s="124">
        <f>SUM(F70:F71)</f>
        <v>0</v>
      </c>
    </row>
    <row r="72" spans="1:7" ht="15.75" x14ac:dyDescent="0.25">
      <c r="A72" s="125"/>
      <c r="B72" s="126"/>
      <c r="C72" s="119"/>
      <c r="D72" s="120"/>
      <c r="E72" s="121"/>
      <c r="F72" s="87"/>
      <c r="G72" s="122"/>
    </row>
    <row r="73" spans="1:7" ht="15.75" x14ac:dyDescent="0.25">
      <c r="A73" s="85">
        <v>12</v>
      </c>
      <c r="B73" s="118" t="s">
        <v>128</v>
      </c>
      <c r="C73" s="127"/>
      <c r="D73" s="128"/>
      <c r="E73" s="119"/>
      <c r="F73" s="87"/>
      <c r="G73" s="129"/>
    </row>
    <row r="74" spans="1:7" ht="15.75" x14ac:dyDescent="0.25">
      <c r="A74" s="91">
        <f>A73+0.1</f>
        <v>12.1</v>
      </c>
      <c r="B74" s="130" t="s">
        <v>129</v>
      </c>
      <c r="C74" s="87">
        <v>15</v>
      </c>
      <c r="D74" s="120" t="s">
        <v>28</v>
      </c>
      <c r="E74" s="131"/>
      <c r="F74" s="87">
        <f t="shared" si="2"/>
        <v>0</v>
      </c>
      <c r="G74" s="122"/>
    </row>
    <row r="75" spans="1:7" ht="30" x14ac:dyDescent="0.25">
      <c r="A75" s="91">
        <f>A74+0.1</f>
        <v>12.2</v>
      </c>
      <c r="B75" s="130" t="s">
        <v>130</v>
      </c>
      <c r="C75" s="87">
        <v>60</v>
      </c>
      <c r="D75" s="120" t="s">
        <v>131</v>
      </c>
      <c r="E75" s="131"/>
      <c r="F75" s="87">
        <f t="shared" si="2"/>
        <v>0</v>
      </c>
      <c r="G75" s="122"/>
    </row>
    <row r="76" spans="1:7" ht="30" x14ac:dyDescent="0.25">
      <c r="A76" s="123">
        <f>A75+0.1</f>
        <v>12.299999999999999</v>
      </c>
      <c r="B76" s="126" t="s">
        <v>132</v>
      </c>
      <c r="C76" s="115">
        <v>1</v>
      </c>
      <c r="D76" s="120" t="s">
        <v>64</v>
      </c>
      <c r="E76" s="119"/>
      <c r="F76" s="115">
        <f t="shared" si="2"/>
        <v>0</v>
      </c>
      <c r="G76" s="129"/>
    </row>
    <row r="77" spans="1:7" ht="60" x14ac:dyDescent="0.25">
      <c r="A77" s="91">
        <f>A76+0.1</f>
        <v>12.399999999999999</v>
      </c>
      <c r="B77" s="126" t="s">
        <v>133</v>
      </c>
      <c r="C77" s="87">
        <v>60</v>
      </c>
      <c r="D77" s="120" t="s">
        <v>134</v>
      </c>
      <c r="E77" s="119"/>
      <c r="F77" s="87">
        <f t="shared" si="2"/>
        <v>0</v>
      </c>
      <c r="G77" s="132"/>
    </row>
    <row r="78" spans="1:7" ht="30" x14ac:dyDescent="0.25">
      <c r="A78" s="91">
        <f>A77+0.1</f>
        <v>12.499999999999998</v>
      </c>
      <c r="B78" s="130" t="s">
        <v>135</v>
      </c>
      <c r="C78" s="87">
        <v>60</v>
      </c>
      <c r="D78" s="120" t="s">
        <v>131</v>
      </c>
      <c r="E78" s="131"/>
      <c r="F78" s="87">
        <f>C78*E78</f>
        <v>0</v>
      </c>
      <c r="G78" s="132">
        <f>SUM(F74:F78)</f>
        <v>0</v>
      </c>
    </row>
    <row r="79" spans="1:7" ht="15.75" x14ac:dyDescent="0.25">
      <c r="A79" s="125"/>
      <c r="B79" s="126"/>
      <c r="C79" s="121"/>
      <c r="D79" s="120"/>
      <c r="E79" s="119"/>
      <c r="F79" s="87"/>
      <c r="G79" s="132"/>
    </row>
    <row r="80" spans="1:7" ht="15.75" x14ac:dyDescent="0.25">
      <c r="A80" s="85">
        <v>13</v>
      </c>
      <c r="B80" s="114" t="s">
        <v>136</v>
      </c>
      <c r="C80" s="87">
        <v>1</v>
      </c>
      <c r="D80" s="93" t="s">
        <v>64</v>
      </c>
      <c r="E80" s="89"/>
      <c r="F80" s="87">
        <f t="shared" si="2"/>
        <v>0</v>
      </c>
      <c r="G80" s="94">
        <f>SUM(F80)</f>
        <v>0</v>
      </c>
    </row>
    <row r="81" spans="1:7" ht="15.75" x14ac:dyDescent="0.25">
      <c r="A81" s="91"/>
      <c r="B81" s="100"/>
      <c r="C81" s="87"/>
      <c r="D81" s="98"/>
      <c r="E81" s="89"/>
      <c r="F81" s="87"/>
      <c r="G81" s="94"/>
    </row>
    <row r="82" spans="1:7" ht="15.75" x14ac:dyDescent="0.25">
      <c r="A82" s="85">
        <v>14</v>
      </c>
      <c r="B82" s="114" t="s">
        <v>137</v>
      </c>
      <c r="C82" s="87">
        <v>15</v>
      </c>
      <c r="D82" s="93" t="s">
        <v>131</v>
      </c>
      <c r="E82" s="89"/>
      <c r="F82" s="87">
        <f>C82*E82</f>
        <v>0</v>
      </c>
      <c r="G82" s="94">
        <f>SUM(F82)</f>
        <v>0</v>
      </c>
    </row>
    <row r="83" spans="1:7" ht="16.5" thickBot="1" x14ac:dyDescent="0.3">
      <c r="A83" s="104"/>
      <c r="B83" s="105"/>
      <c r="C83" s="106"/>
      <c r="D83" s="107"/>
      <c r="E83" s="133"/>
      <c r="F83" s="106"/>
      <c r="G83" s="109"/>
    </row>
    <row r="84" spans="1:7" ht="17.25" thickTop="1" thickBot="1" x14ac:dyDescent="0.3">
      <c r="A84" s="134"/>
      <c r="B84" s="135" t="s">
        <v>35</v>
      </c>
      <c r="C84" s="136"/>
      <c r="D84" s="137"/>
      <c r="E84" s="136"/>
      <c r="F84" s="138"/>
      <c r="G84" s="139">
        <f>SUM(G11:G82)</f>
        <v>0</v>
      </c>
    </row>
    <row r="85" spans="1:7" ht="17.25" thickTop="1" thickBot="1" x14ac:dyDescent="0.3">
      <c r="A85" s="134"/>
      <c r="B85" s="135" t="s">
        <v>35</v>
      </c>
      <c r="C85" s="136"/>
      <c r="D85" s="137"/>
      <c r="E85" s="136"/>
      <c r="F85" s="138"/>
      <c r="G85" s="139">
        <f>+G84</f>
        <v>0</v>
      </c>
    </row>
    <row r="86" spans="1:7" ht="18.75" thickTop="1" x14ac:dyDescent="0.25">
      <c r="A86" s="140"/>
      <c r="B86" s="141"/>
      <c r="C86" s="142"/>
      <c r="D86" s="143"/>
      <c r="E86" s="144"/>
      <c r="F86" s="144"/>
      <c r="G86" s="145"/>
    </row>
    <row r="87" spans="1:7" ht="18" x14ac:dyDescent="0.25">
      <c r="A87" s="146"/>
      <c r="B87" s="147" t="s">
        <v>37</v>
      </c>
      <c r="C87" s="148"/>
      <c r="D87" s="149">
        <v>0.1</v>
      </c>
      <c r="E87" s="150"/>
      <c r="F87" s="150">
        <f>D87*G84</f>
        <v>0</v>
      </c>
      <c r="G87" s="151"/>
    </row>
    <row r="88" spans="1:7" ht="18" x14ac:dyDescent="0.25">
      <c r="A88" s="146"/>
      <c r="B88" s="147" t="s">
        <v>38</v>
      </c>
      <c r="C88" s="148"/>
      <c r="D88" s="149">
        <v>2.5000000000000001E-2</v>
      </c>
      <c r="E88" s="150"/>
      <c r="F88" s="150">
        <f>D88*G84</f>
        <v>0</v>
      </c>
      <c r="G88" s="151"/>
    </row>
    <row r="89" spans="1:7" ht="18" x14ac:dyDescent="0.25">
      <c r="A89" s="146"/>
      <c r="B89" s="147" t="s">
        <v>138</v>
      </c>
      <c r="C89" s="148"/>
      <c r="D89" s="149">
        <v>5.3499999999999999E-2</v>
      </c>
      <c r="E89" s="150"/>
      <c r="F89" s="150">
        <f>D89*G84</f>
        <v>0</v>
      </c>
      <c r="G89" s="151"/>
    </row>
    <row r="90" spans="1:7" ht="18" x14ac:dyDescent="0.25">
      <c r="A90" s="146"/>
      <c r="B90" s="147" t="s">
        <v>39</v>
      </c>
      <c r="C90" s="148"/>
      <c r="D90" s="149">
        <v>3.5000000000000003E-2</v>
      </c>
      <c r="E90" s="150"/>
      <c r="F90" s="150">
        <f>D90*G84</f>
        <v>0</v>
      </c>
      <c r="G90" s="151"/>
    </row>
    <row r="91" spans="1:7" ht="18" x14ac:dyDescent="0.25">
      <c r="A91" s="146"/>
      <c r="B91" s="147" t="s">
        <v>41</v>
      </c>
      <c r="C91" s="148"/>
      <c r="D91" s="149">
        <v>0.01</v>
      </c>
      <c r="E91" s="150"/>
      <c r="F91" s="150">
        <f>D91*G84</f>
        <v>0</v>
      </c>
      <c r="G91" s="151"/>
    </row>
    <row r="92" spans="1:7" ht="18" x14ac:dyDescent="0.25">
      <c r="A92" s="146"/>
      <c r="B92" s="147" t="s">
        <v>139</v>
      </c>
      <c r="C92" s="148"/>
      <c r="D92" s="149">
        <v>0.05</v>
      </c>
      <c r="E92" s="150"/>
      <c r="F92" s="150">
        <f>D92*G84</f>
        <v>0</v>
      </c>
      <c r="G92" s="151"/>
    </row>
    <row r="93" spans="1:7" ht="18.75" thickBot="1" x14ac:dyDescent="0.3">
      <c r="A93" s="146"/>
      <c r="B93" s="147"/>
      <c r="C93" s="148"/>
      <c r="D93" s="148"/>
      <c r="E93" s="150"/>
      <c r="F93" s="150"/>
      <c r="G93" s="152"/>
    </row>
    <row r="94" spans="1:7" ht="19.5" thickTop="1" thickBot="1" x14ac:dyDescent="0.3">
      <c r="A94" s="153"/>
      <c r="B94" s="154" t="s">
        <v>43</v>
      </c>
      <c r="C94" s="155"/>
      <c r="D94" s="156"/>
      <c r="E94" s="157"/>
      <c r="F94" s="157"/>
      <c r="G94" s="158">
        <f>SUM(F87:F92)</f>
        <v>0</v>
      </c>
    </row>
    <row r="95" spans="1:7" ht="19.5" thickTop="1" thickBot="1" x14ac:dyDescent="0.3">
      <c r="A95" s="159"/>
      <c r="B95" s="160"/>
      <c r="C95" s="161"/>
      <c r="D95" s="162"/>
      <c r="E95" s="163"/>
      <c r="F95" s="163"/>
      <c r="G95" s="164"/>
    </row>
    <row r="96" spans="1:7" ht="19.5" thickTop="1" thickBot="1" x14ac:dyDescent="0.3">
      <c r="A96" s="153"/>
      <c r="B96" s="154" t="s">
        <v>140</v>
      </c>
      <c r="C96" s="155"/>
      <c r="D96" s="156"/>
      <c r="E96" s="157"/>
      <c r="F96" s="157"/>
      <c r="G96" s="158">
        <f>+G94+G84</f>
        <v>0</v>
      </c>
    </row>
    <row r="97" spans="1:7" ht="19.5" thickTop="1" thickBot="1" x14ac:dyDescent="0.3">
      <c r="A97" s="159"/>
      <c r="B97" s="160"/>
      <c r="C97" s="161"/>
      <c r="D97" s="162"/>
      <c r="E97" s="163"/>
      <c r="F97" s="163"/>
      <c r="G97" s="164"/>
    </row>
    <row r="98" spans="1:7" ht="19.5" thickTop="1" thickBot="1" x14ac:dyDescent="0.3">
      <c r="A98" s="153"/>
      <c r="B98" s="154" t="s">
        <v>141</v>
      </c>
      <c r="C98" s="155"/>
      <c r="D98" s="165">
        <v>0.03</v>
      </c>
      <c r="E98" s="157"/>
      <c r="F98" s="157"/>
      <c r="G98" s="158">
        <f>+G94*D98</f>
        <v>0</v>
      </c>
    </row>
    <row r="99" spans="1:7" ht="19.5" thickTop="1" thickBot="1" x14ac:dyDescent="0.3">
      <c r="A99" s="159"/>
      <c r="B99" s="160"/>
      <c r="C99" s="161"/>
      <c r="D99" s="166"/>
      <c r="E99" s="163"/>
      <c r="F99" s="163"/>
      <c r="G99" s="164"/>
    </row>
    <row r="100" spans="1:7" ht="19.5" thickTop="1" thickBot="1" x14ac:dyDescent="0.3">
      <c r="A100" s="153"/>
      <c r="B100" s="154" t="s">
        <v>46</v>
      </c>
      <c r="C100" s="155"/>
      <c r="D100" s="165">
        <v>0.06</v>
      </c>
      <c r="E100" s="157"/>
      <c r="F100" s="157"/>
      <c r="G100" s="158">
        <f>D100*G84</f>
        <v>0</v>
      </c>
    </row>
    <row r="101" spans="1:7" ht="19.5" thickTop="1" thickBot="1" x14ac:dyDescent="0.3">
      <c r="A101" s="159"/>
      <c r="B101" s="160"/>
      <c r="C101" s="161"/>
      <c r="D101" s="166"/>
      <c r="E101" s="163"/>
      <c r="F101" s="163"/>
      <c r="G101" s="164"/>
    </row>
    <row r="102" spans="1:7" ht="19.5" thickTop="1" thickBot="1" x14ac:dyDescent="0.3">
      <c r="A102" s="153"/>
      <c r="B102" s="154" t="s">
        <v>47</v>
      </c>
      <c r="C102" s="155"/>
      <c r="D102" s="165">
        <v>0.05</v>
      </c>
      <c r="E102" s="157"/>
      <c r="F102" s="157"/>
      <c r="G102" s="158">
        <f>+G96*D102</f>
        <v>0</v>
      </c>
    </row>
    <row r="103" spans="1:7" ht="19.5" thickTop="1" thickBot="1" x14ac:dyDescent="0.3">
      <c r="A103" s="159"/>
      <c r="B103" s="160"/>
      <c r="C103" s="161"/>
      <c r="D103" s="162"/>
      <c r="E103" s="163"/>
      <c r="F103" s="163"/>
      <c r="G103" s="164"/>
    </row>
    <row r="104" spans="1:7" ht="19.5" thickTop="1" thickBot="1" x14ac:dyDescent="0.3">
      <c r="A104" s="153"/>
      <c r="B104" s="154" t="s">
        <v>48</v>
      </c>
      <c r="C104" s="155"/>
      <c r="D104" s="156"/>
      <c r="E104" s="157"/>
      <c r="F104" s="157"/>
      <c r="G104" s="158">
        <f>+G102+G100+G96+G98</f>
        <v>0</v>
      </c>
    </row>
    <row r="105" spans="1:7" ht="18.75" thickTop="1" x14ac:dyDescent="0.25">
      <c r="A105" s="167"/>
      <c r="B105" s="167"/>
      <c r="C105" s="168"/>
      <c r="D105" s="169"/>
      <c r="E105" s="170"/>
      <c r="F105" s="170"/>
      <c r="G105" s="170"/>
    </row>
    <row r="106" spans="1:7" ht="18" x14ac:dyDescent="0.25">
      <c r="A106" s="171"/>
      <c r="B106" s="172" t="s">
        <v>142</v>
      </c>
      <c r="C106" s="173"/>
      <c r="D106" s="174"/>
      <c r="E106" s="175" t="s">
        <v>143</v>
      </c>
      <c r="F106" s="176"/>
      <c r="G106" s="177"/>
    </row>
    <row r="107" spans="1:7" ht="18" x14ac:dyDescent="0.25">
      <c r="A107" s="171"/>
      <c r="B107" s="172"/>
      <c r="C107" s="173"/>
      <c r="D107" s="174"/>
      <c r="E107" s="175"/>
      <c r="F107" s="176"/>
      <c r="G107" s="177"/>
    </row>
    <row r="108" spans="1:7" ht="18" x14ac:dyDescent="0.25">
      <c r="A108" s="167"/>
      <c r="B108" s="167" t="s">
        <v>144</v>
      </c>
      <c r="C108" s="168"/>
      <c r="D108" s="169"/>
      <c r="E108" s="170" t="s">
        <v>144</v>
      </c>
      <c r="F108" s="178"/>
      <c r="G108" s="170"/>
    </row>
  </sheetData>
  <mergeCells count="4">
    <mergeCell ref="A1:G1"/>
    <mergeCell ref="A2:G2"/>
    <mergeCell ref="A4:G4"/>
    <mergeCell ref="A5:G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81"/>
  <sheetViews>
    <sheetView workbookViewId="0">
      <selection activeCell="F10" sqref="F10"/>
    </sheetView>
  </sheetViews>
  <sheetFormatPr baseColWidth="10" defaultRowHeight="15" x14ac:dyDescent="0.25"/>
  <cols>
    <col min="1" max="1" width="12.42578125" customWidth="1"/>
    <col min="2" max="2" width="68.140625" customWidth="1"/>
    <col min="3" max="3" width="11.140625" customWidth="1"/>
    <col min="4" max="4" width="8.85546875" customWidth="1"/>
    <col min="5" max="5" width="16.140625" customWidth="1"/>
    <col min="6" max="6" width="15.140625" customWidth="1"/>
    <col min="7" max="7" width="25.5703125" customWidth="1"/>
  </cols>
  <sheetData>
    <row r="1" spans="1:7" ht="20.25" x14ac:dyDescent="0.3">
      <c r="A1" s="179" t="s">
        <v>6</v>
      </c>
      <c r="B1" s="179"/>
      <c r="C1" s="179"/>
      <c r="D1" s="179"/>
      <c r="E1" s="179"/>
      <c r="F1" s="179"/>
      <c r="G1" s="179"/>
    </row>
    <row r="2" spans="1:7" ht="20.25" x14ac:dyDescent="0.3">
      <c r="A2" s="180" t="s">
        <v>7</v>
      </c>
      <c r="B2" s="180"/>
      <c r="C2" s="180"/>
      <c r="D2" s="180"/>
      <c r="E2" s="180"/>
      <c r="F2" s="180"/>
      <c r="G2" s="180"/>
    </row>
    <row r="3" spans="1:7" ht="20.25" x14ac:dyDescent="0.3">
      <c r="A3" s="179" t="s">
        <v>145</v>
      </c>
      <c r="B3" s="179"/>
      <c r="C3" s="179"/>
      <c r="D3" s="179"/>
      <c r="E3" s="179"/>
      <c r="F3" s="179"/>
      <c r="G3" s="179"/>
    </row>
    <row r="4" spans="1:7" ht="20.25" x14ac:dyDescent="0.3">
      <c r="A4" s="179" t="s">
        <v>146</v>
      </c>
      <c r="B4" s="179"/>
      <c r="C4" s="179"/>
      <c r="D4" s="179"/>
      <c r="E4" s="179"/>
      <c r="F4" s="179"/>
      <c r="G4" s="179"/>
    </row>
    <row r="5" spans="1:7" ht="20.25" x14ac:dyDescent="0.3">
      <c r="A5" s="179" t="s">
        <v>147</v>
      </c>
      <c r="B5" s="179"/>
      <c r="C5" s="179"/>
      <c r="D5" s="179"/>
      <c r="E5" s="179"/>
      <c r="F5" s="179"/>
      <c r="G5" s="179"/>
    </row>
    <row r="6" spans="1:7" ht="20.25" thickBot="1" x14ac:dyDescent="0.3">
      <c r="A6" s="181"/>
      <c r="B6" s="181"/>
      <c r="C6" s="181"/>
      <c r="D6" s="181"/>
      <c r="E6" s="181"/>
      <c r="F6" s="181"/>
      <c r="G6" s="181"/>
    </row>
    <row r="7" spans="1:7" ht="21.75" thickTop="1" thickBot="1" x14ac:dyDescent="0.35">
      <c r="A7" s="182" t="s">
        <v>12</v>
      </c>
      <c r="B7" s="183" t="s">
        <v>13</v>
      </c>
      <c r="C7" s="184" t="s">
        <v>14</v>
      </c>
      <c r="D7" s="184" t="s">
        <v>15</v>
      </c>
      <c r="E7" s="184" t="s">
        <v>16</v>
      </c>
      <c r="F7" s="185" t="s">
        <v>17</v>
      </c>
      <c r="G7" s="186" t="s">
        <v>18</v>
      </c>
    </row>
    <row r="8" spans="1:7" ht="21" thickTop="1" x14ac:dyDescent="0.3">
      <c r="A8" s="187"/>
      <c r="B8" s="188"/>
      <c r="C8" s="189"/>
      <c r="D8" s="189"/>
      <c r="E8" s="189"/>
      <c r="F8" s="189"/>
      <c r="G8" s="190"/>
    </row>
    <row r="9" spans="1:7" ht="20.25" x14ac:dyDescent="0.3">
      <c r="A9" s="191" t="s">
        <v>148</v>
      </c>
      <c r="B9" s="192" t="s">
        <v>149</v>
      </c>
      <c r="C9" s="189"/>
      <c r="D9" s="189"/>
      <c r="E9" s="189"/>
      <c r="F9" s="189"/>
      <c r="G9" s="190"/>
    </row>
    <row r="10" spans="1:7" ht="20.25" x14ac:dyDescent="0.3">
      <c r="A10" s="187"/>
      <c r="B10" s="192" t="s">
        <v>150</v>
      </c>
      <c r="C10" s="189"/>
      <c r="D10" s="189"/>
      <c r="E10" s="189"/>
      <c r="F10" s="189"/>
      <c r="G10" s="190"/>
    </row>
    <row r="11" spans="1:7" ht="20.25" x14ac:dyDescent="0.3">
      <c r="A11" s="187"/>
      <c r="B11" s="192"/>
      <c r="C11" s="189"/>
      <c r="D11" s="189"/>
      <c r="E11" s="189"/>
      <c r="F11" s="189"/>
      <c r="G11" s="190"/>
    </row>
    <row r="12" spans="1:7" ht="22.5" x14ac:dyDescent="0.3">
      <c r="A12" s="13" t="s">
        <v>19</v>
      </c>
      <c r="B12" s="193" t="s">
        <v>151</v>
      </c>
      <c r="C12" s="194"/>
      <c r="D12" s="195"/>
      <c r="E12" s="194"/>
      <c r="F12" s="194"/>
      <c r="G12" s="196"/>
    </row>
    <row r="13" spans="1:7" ht="20.25" x14ac:dyDescent="0.3">
      <c r="A13" s="20" t="s">
        <v>152</v>
      </c>
      <c r="B13" s="197" t="s">
        <v>153</v>
      </c>
      <c r="C13" s="198">
        <v>1</v>
      </c>
      <c r="D13" s="195" t="s">
        <v>64</v>
      </c>
      <c r="E13" s="199"/>
      <c r="F13" s="200"/>
      <c r="G13" s="190"/>
    </row>
    <row r="14" spans="1:7" ht="20.25" x14ac:dyDescent="0.3">
      <c r="A14" s="20" t="s">
        <v>154</v>
      </c>
      <c r="B14" s="197" t="s">
        <v>155</v>
      </c>
      <c r="C14" s="198">
        <v>60</v>
      </c>
      <c r="D14" s="195" t="s">
        <v>62</v>
      </c>
      <c r="E14" s="199"/>
      <c r="F14" s="200"/>
      <c r="G14" s="190"/>
    </row>
    <row r="15" spans="1:7" ht="20.25" x14ac:dyDescent="0.3">
      <c r="A15" s="20" t="s">
        <v>156</v>
      </c>
      <c r="B15" s="197" t="s">
        <v>157</v>
      </c>
      <c r="C15" s="198">
        <v>2</v>
      </c>
      <c r="D15" s="195" t="s">
        <v>158</v>
      </c>
      <c r="E15" s="199"/>
      <c r="F15" s="200"/>
      <c r="G15" s="201"/>
    </row>
    <row r="16" spans="1:7" ht="20.25" x14ac:dyDescent="0.3">
      <c r="A16" s="20"/>
      <c r="B16" s="197"/>
      <c r="C16" s="198"/>
      <c r="D16" s="195"/>
      <c r="E16" s="199"/>
      <c r="F16" s="200"/>
      <c r="G16" s="201"/>
    </row>
    <row r="17" spans="1:7" ht="20.25" x14ac:dyDescent="0.3">
      <c r="A17" s="13" t="s">
        <v>22</v>
      </c>
      <c r="B17" s="193" t="s">
        <v>159</v>
      </c>
      <c r="C17" s="198"/>
      <c r="D17" s="195"/>
      <c r="E17" s="199"/>
      <c r="F17" s="200"/>
      <c r="G17" s="202"/>
    </row>
    <row r="18" spans="1:7" ht="20.25" x14ac:dyDescent="0.3">
      <c r="A18" s="20" t="s">
        <v>160</v>
      </c>
      <c r="B18" s="197" t="s">
        <v>161</v>
      </c>
      <c r="C18" s="198">
        <v>90</v>
      </c>
      <c r="D18" s="195" t="s">
        <v>69</v>
      </c>
      <c r="E18" s="199"/>
      <c r="F18" s="200"/>
      <c r="G18" s="202"/>
    </row>
    <row r="19" spans="1:7" ht="20.25" x14ac:dyDescent="0.3">
      <c r="A19" s="20" t="s">
        <v>162</v>
      </c>
      <c r="B19" s="197" t="s">
        <v>163</v>
      </c>
      <c r="C19" s="198">
        <v>38.25</v>
      </c>
      <c r="D19" s="195" t="s">
        <v>69</v>
      </c>
      <c r="E19" s="199"/>
      <c r="F19" s="200"/>
      <c r="G19" s="202"/>
    </row>
    <row r="20" spans="1:7" ht="20.25" x14ac:dyDescent="0.3">
      <c r="A20" s="20" t="s">
        <v>164</v>
      </c>
      <c r="B20" s="197" t="s">
        <v>165</v>
      </c>
      <c r="C20" s="198">
        <v>67.28</v>
      </c>
      <c r="D20" s="195" t="s">
        <v>69</v>
      </c>
      <c r="E20" s="199"/>
      <c r="F20" s="200"/>
      <c r="G20" s="201"/>
    </row>
    <row r="21" spans="1:7" ht="20.25" x14ac:dyDescent="0.3">
      <c r="A21" s="20"/>
      <c r="B21" s="197"/>
      <c r="C21" s="198"/>
      <c r="D21" s="195"/>
      <c r="E21" s="199"/>
      <c r="F21" s="200"/>
      <c r="G21" s="201"/>
    </row>
    <row r="22" spans="1:7" ht="20.25" x14ac:dyDescent="0.3">
      <c r="A22" s="13" t="s">
        <v>24</v>
      </c>
      <c r="B22" s="193" t="s">
        <v>166</v>
      </c>
      <c r="C22" s="194"/>
      <c r="D22" s="195"/>
      <c r="E22" s="203"/>
      <c r="F22" s="194"/>
      <c r="G22" s="202"/>
    </row>
    <row r="23" spans="1:7" ht="20.25" x14ac:dyDescent="0.3">
      <c r="A23" s="20" t="s">
        <v>167</v>
      </c>
      <c r="B23" s="197" t="s">
        <v>168</v>
      </c>
      <c r="C23" s="198">
        <v>22.5</v>
      </c>
      <c r="D23" s="195" t="s">
        <v>69</v>
      </c>
      <c r="E23" s="199"/>
      <c r="F23" s="200"/>
      <c r="G23" s="202"/>
    </row>
    <row r="24" spans="1:7" ht="20.25" x14ac:dyDescent="0.3">
      <c r="A24" s="20" t="s">
        <v>169</v>
      </c>
      <c r="B24" s="197" t="s">
        <v>170</v>
      </c>
      <c r="C24" s="198">
        <v>1</v>
      </c>
      <c r="D24" s="195" t="s">
        <v>69</v>
      </c>
      <c r="E24" s="199"/>
      <c r="F24" s="200"/>
      <c r="G24" s="201"/>
    </row>
    <row r="25" spans="1:7" ht="20.25" x14ac:dyDescent="0.3">
      <c r="A25" s="13"/>
      <c r="B25" s="197"/>
      <c r="C25" s="198"/>
      <c r="D25" s="195"/>
      <c r="E25" s="199"/>
      <c r="F25" s="194"/>
      <c r="G25" s="202"/>
    </row>
    <row r="26" spans="1:7" ht="20.25" x14ac:dyDescent="0.3">
      <c r="A26" s="13" t="s">
        <v>26</v>
      </c>
      <c r="B26" s="193" t="s">
        <v>171</v>
      </c>
      <c r="C26" s="198">
        <v>60</v>
      </c>
      <c r="D26" s="195" t="s">
        <v>123</v>
      </c>
      <c r="E26" s="199"/>
      <c r="F26" s="200"/>
      <c r="G26" s="201"/>
    </row>
    <row r="27" spans="1:7" ht="20.25" x14ac:dyDescent="0.3">
      <c r="A27" s="13"/>
      <c r="B27" s="193"/>
      <c r="C27" s="198"/>
      <c r="D27" s="195"/>
      <c r="E27" s="199"/>
      <c r="F27" s="194"/>
      <c r="G27" s="202"/>
    </row>
    <row r="28" spans="1:7" ht="20.25" x14ac:dyDescent="0.3">
      <c r="A28" s="13" t="s">
        <v>29</v>
      </c>
      <c r="B28" s="193" t="s">
        <v>172</v>
      </c>
      <c r="C28" s="194"/>
      <c r="D28" s="195"/>
      <c r="E28" s="203"/>
      <c r="F28" s="194"/>
      <c r="G28" s="202"/>
    </row>
    <row r="29" spans="1:7" ht="20.25" x14ac:dyDescent="0.3">
      <c r="A29" s="20" t="s">
        <v>173</v>
      </c>
      <c r="B29" s="197" t="s">
        <v>174</v>
      </c>
      <c r="C29" s="198">
        <v>4.8</v>
      </c>
      <c r="D29" s="195" t="s">
        <v>123</v>
      </c>
      <c r="E29" s="199"/>
      <c r="F29" s="200"/>
      <c r="G29" s="202"/>
    </row>
    <row r="30" spans="1:7" ht="20.25" x14ac:dyDescent="0.3">
      <c r="A30" s="20" t="s">
        <v>175</v>
      </c>
      <c r="B30" s="197" t="s">
        <v>176</v>
      </c>
      <c r="C30" s="198">
        <v>124.8</v>
      </c>
      <c r="D30" s="195" t="s">
        <v>123</v>
      </c>
      <c r="E30" s="199"/>
      <c r="F30" s="200"/>
      <c r="G30" s="201"/>
    </row>
    <row r="31" spans="1:7" ht="20.25" x14ac:dyDescent="0.3">
      <c r="A31" s="20" t="s">
        <v>177</v>
      </c>
      <c r="B31" s="197" t="s">
        <v>178</v>
      </c>
      <c r="C31" s="198">
        <v>60</v>
      </c>
      <c r="D31" s="195" t="s">
        <v>62</v>
      </c>
      <c r="E31" s="199"/>
      <c r="F31" s="200"/>
      <c r="G31" s="201"/>
    </row>
    <row r="32" spans="1:7" ht="20.25" x14ac:dyDescent="0.3">
      <c r="A32" s="20"/>
      <c r="B32" s="197"/>
      <c r="C32" s="198"/>
      <c r="D32" s="195"/>
      <c r="E32" s="199"/>
      <c r="F32" s="200"/>
      <c r="G32" s="201"/>
    </row>
    <row r="33" spans="1:7" ht="20.25" x14ac:dyDescent="0.3">
      <c r="A33" s="13" t="s">
        <v>31</v>
      </c>
      <c r="B33" s="193" t="s">
        <v>179</v>
      </c>
      <c r="C33" s="198">
        <v>60</v>
      </c>
      <c r="D33" s="195" t="s">
        <v>62</v>
      </c>
      <c r="E33" s="199"/>
      <c r="F33" s="200"/>
      <c r="G33" s="201"/>
    </row>
    <row r="34" spans="1:7" ht="20.25" x14ac:dyDescent="0.3">
      <c r="A34" s="13"/>
      <c r="B34" s="193" t="s">
        <v>150</v>
      </c>
      <c r="C34" s="198"/>
      <c r="D34" s="195"/>
      <c r="E34" s="199"/>
      <c r="F34" s="200"/>
      <c r="G34" s="201"/>
    </row>
    <row r="35" spans="1:7" ht="20.25" x14ac:dyDescent="0.3">
      <c r="A35" s="13"/>
      <c r="B35" s="193"/>
      <c r="C35" s="198"/>
      <c r="D35" s="195"/>
      <c r="E35" s="199"/>
      <c r="F35" s="200"/>
      <c r="G35" s="201"/>
    </row>
    <row r="36" spans="1:7" ht="20.25" x14ac:dyDescent="0.3">
      <c r="A36" s="13" t="s">
        <v>33</v>
      </c>
      <c r="B36" s="193" t="s">
        <v>180</v>
      </c>
      <c r="C36" s="198">
        <v>1</v>
      </c>
      <c r="D36" s="195" t="s">
        <v>28</v>
      </c>
      <c r="E36" s="199"/>
      <c r="F36" s="200"/>
      <c r="G36" s="201"/>
    </row>
    <row r="37" spans="1:7" ht="20.25" x14ac:dyDescent="0.3">
      <c r="A37" s="13"/>
      <c r="B37" s="193"/>
      <c r="C37" s="198"/>
      <c r="D37" s="195"/>
      <c r="E37" s="199"/>
      <c r="F37" s="200"/>
      <c r="G37" s="201"/>
    </row>
    <row r="38" spans="1:7" ht="20.25" x14ac:dyDescent="0.3">
      <c r="A38" s="13" t="s">
        <v>181</v>
      </c>
      <c r="B38" s="193" t="s">
        <v>182</v>
      </c>
      <c r="C38" s="198">
        <v>1</v>
      </c>
      <c r="D38" s="195" t="s">
        <v>64</v>
      </c>
      <c r="E38" s="199"/>
      <c r="F38" s="200"/>
      <c r="G38" s="201"/>
    </row>
    <row r="39" spans="1:7" ht="23.25" thickBot="1" x14ac:dyDescent="0.35">
      <c r="A39" s="13"/>
      <c r="B39" s="193"/>
      <c r="C39" s="198"/>
      <c r="D39" s="195"/>
      <c r="E39" s="199"/>
      <c r="F39" s="200"/>
      <c r="G39" s="204"/>
    </row>
    <row r="40" spans="1:7" ht="21.75" thickTop="1" thickBot="1" x14ac:dyDescent="0.35">
      <c r="A40" s="205"/>
      <c r="B40" s="206" t="s">
        <v>183</v>
      </c>
      <c r="C40" s="207"/>
      <c r="D40" s="208"/>
      <c r="E40" s="209"/>
      <c r="F40" s="210"/>
      <c r="G40" s="211"/>
    </row>
    <row r="41" spans="1:7" ht="23.25" thickTop="1" x14ac:dyDescent="0.3">
      <c r="A41" s="13"/>
      <c r="B41" s="193"/>
      <c r="C41" s="198"/>
      <c r="D41" s="195"/>
      <c r="E41" s="199"/>
      <c r="F41" s="200"/>
      <c r="G41" s="204"/>
    </row>
    <row r="42" spans="1:7" ht="22.5" x14ac:dyDescent="0.3">
      <c r="A42" s="212" t="s">
        <v>184</v>
      </c>
      <c r="B42" s="192" t="s">
        <v>185</v>
      </c>
      <c r="C42" s="198"/>
      <c r="D42" s="195"/>
      <c r="E42" s="199"/>
      <c r="F42" s="200"/>
      <c r="G42" s="204"/>
    </row>
    <row r="43" spans="1:7" ht="22.5" x14ac:dyDescent="0.3">
      <c r="A43" s="13"/>
      <c r="B43" s="193"/>
      <c r="C43" s="198"/>
      <c r="D43" s="195"/>
      <c r="E43" s="199"/>
      <c r="F43" s="200"/>
      <c r="G43" s="204"/>
    </row>
    <row r="44" spans="1:7" ht="22.5" x14ac:dyDescent="0.3">
      <c r="A44" s="13" t="s">
        <v>19</v>
      </c>
      <c r="B44" s="193" t="s">
        <v>186</v>
      </c>
      <c r="C44" s="198"/>
      <c r="D44" s="195"/>
      <c r="E44" s="199"/>
      <c r="F44" s="200"/>
      <c r="G44" s="196"/>
    </row>
    <row r="45" spans="1:7" ht="22.5" x14ac:dyDescent="0.3">
      <c r="A45" s="20" t="s">
        <v>152</v>
      </c>
      <c r="B45" s="197" t="s">
        <v>161</v>
      </c>
      <c r="C45" s="198">
        <v>31.5</v>
      </c>
      <c r="D45" s="195" t="s">
        <v>69</v>
      </c>
      <c r="E45" s="199"/>
      <c r="F45" s="200"/>
      <c r="G45" s="196"/>
    </row>
    <row r="46" spans="1:7" ht="22.5" x14ac:dyDescent="0.3">
      <c r="A46" s="20" t="s">
        <v>154</v>
      </c>
      <c r="B46" s="197" t="s">
        <v>163</v>
      </c>
      <c r="C46" s="198">
        <v>21</v>
      </c>
      <c r="D46" s="195" t="s">
        <v>69</v>
      </c>
      <c r="E46" s="199"/>
      <c r="F46" s="200"/>
      <c r="G46" s="196"/>
    </row>
    <row r="47" spans="1:7" ht="20.25" x14ac:dyDescent="0.3">
      <c r="A47" s="20" t="s">
        <v>156</v>
      </c>
      <c r="B47" s="197" t="s">
        <v>165</v>
      </c>
      <c r="C47" s="198">
        <v>13.65</v>
      </c>
      <c r="D47" s="195" t="s">
        <v>69</v>
      </c>
      <c r="E47" s="199"/>
      <c r="F47" s="200"/>
      <c r="G47" s="201"/>
    </row>
    <row r="48" spans="1:7" ht="20.25" x14ac:dyDescent="0.3">
      <c r="A48" s="13"/>
      <c r="B48" s="197"/>
      <c r="C48" s="198"/>
      <c r="D48" s="195"/>
      <c r="E48" s="199"/>
      <c r="F48" s="200"/>
      <c r="G48" s="201"/>
    </row>
    <row r="49" spans="1:7" ht="20.25" x14ac:dyDescent="0.3">
      <c r="A49" s="13" t="s">
        <v>22</v>
      </c>
      <c r="B49" s="193" t="s">
        <v>187</v>
      </c>
      <c r="C49" s="198">
        <v>134.4</v>
      </c>
      <c r="D49" s="195" t="s">
        <v>123</v>
      </c>
      <c r="E49" s="199"/>
      <c r="F49" s="200"/>
      <c r="G49" s="201"/>
    </row>
    <row r="50" spans="1:7" ht="20.25" x14ac:dyDescent="0.3">
      <c r="A50" s="13"/>
      <c r="B50" s="193"/>
      <c r="C50" s="198"/>
      <c r="D50" s="195"/>
      <c r="E50" s="199"/>
      <c r="F50" s="200"/>
      <c r="G50" s="201"/>
    </row>
    <row r="51" spans="1:7" ht="20.25" x14ac:dyDescent="0.3">
      <c r="A51" s="13" t="s">
        <v>24</v>
      </c>
      <c r="B51" s="193" t="s">
        <v>188</v>
      </c>
      <c r="C51" s="198"/>
      <c r="D51" s="195"/>
      <c r="E51" s="199"/>
      <c r="F51" s="200"/>
      <c r="G51" s="201"/>
    </row>
    <row r="52" spans="1:7" ht="20.25" x14ac:dyDescent="0.3">
      <c r="A52" s="13"/>
      <c r="B52" s="193" t="s">
        <v>189</v>
      </c>
      <c r="C52" s="198">
        <v>30</v>
      </c>
      <c r="D52" s="195" t="s">
        <v>28</v>
      </c>
      <c r="E52" s="199"/>
      <c r="F52" s="200"/>
      <c r="G52" s="201"/>
    </row>
    <row r="53" spans="1:7" ht="20.25" x14ac:dyDescent="0.3">
      <c r="A53" s="13"/>
      <c r="B53" s="193"/>
      <c r="C53" s="198"/>
      <c r="D53" s="195"/>
      <c r="E53" s="199"/>
      <c r="F53" s="200"/>
      <c r="G53" s="201"/>
    </row>
    <row r="54" spans="1:7" ht="20.25" x14ac:dyDescent="0.3">
      <c r="A54" s="13" t="s">
        <v>26</v>
      </c>
      <c r="B54" s="193" t="s">
        <v>190</v>
      </c>
      <c r="C54" s="198"/>
      <c r="D54" s="195"/>
      <c r="E54" s="199"/>
      <c r="F54" s="200"/>
      <c r="G54" s="201"/>
    </row>
    <row r="55" spans="1:7" ht="20.25" x14ac:dyDescent="0.3">
      <c r="A55" s="13"/>
      <c r="B55" s="193" t="s">
        <v>191</v>
      </c>
      <c r="C55" s="198">
        <v>60</v>
      </c>
      <c r="D55" s="195" t="s">
        <v>123</v>
      </c>
      <c r="E55" s="199"/>
      <c r="F55" s="200"/>
      <c r="G55" s="201"/>
    </row>
    <row r="56" spans="1:7" ht="21" thickBot="1" x14ac:dyDescent="0.35">
      <c r="A56" s="20"/>
      <c r="B56" s="197"/>
      <c r="C56" s="198"/>
      <c r="D56" s="195"/>
      <c r="E56" s="199"/>
      <c r="F56" s="200"/>
      <c r="G56" s="213"/>
    </row>
    <row r="57" spans="1:7" ht="21.75" thickTop="1" thickBot="1" x14ac:dyDescent="0.35">
      <c r="A57" s="205"/>
      <c r="B57" s="214" t="s">
        <v>192</v>
      </c>
      <c r="C57" s="207"/>
      <c r="D57" s="208"/>
      <c r="E57" s="209"/>
      <c r="F57" s="210"/>
      <c r="G57" s="211"/>
    </row>
    <row r="58" spans="1:7" ht="21.75" thickTop="1" thickBot="1" x14ac:dyDescent="0.35">
      <c r="A58" s="205"/>
      <c r="B58" s="214" t="s">
        <v>193</v>
      </c>
      <c r="C58" s="184"/>
      <c r="D58" s="208"/>
      <c r="E58" s="215"/>
      <c r="F58" s="184"/>
      <c r="G58" s="211"/>
    </row>
    <row r="59" spans="1:7" ht="21.75" thickTop="1" thickBot="1" x14ac:dyDescent="0.35">
      <c r="A59" s="216"/>
      <c r="B59" s="217" t="s">
        <v>193</v>
      </c>
      <c r="C59" s="218"/>
      <c r="D59" s="219"/>
      <c r="E59" s="220"/>
      <c r="F59" s="210"/>
      <c r="G59" s="221"/>
    </row>
    <row r="60" spans="1:7" ht="24" thickTop="1" x14ac:dyDescent="0.35">
      <c r="A60" s="43"/>
      <c r="B60" s="44"/>
      <c r="C60" s="222"/>
      <c r="D60" s="223"/>
      <c r="E60" s="224"/>
      <c r="F60" s="200"/>
      <c r="G60" s="225"/>
    </row>
    <row r="61" spans="1:7" ht="23.25" x14ac:dyDescent="0.35">
      <c r="A61" s="43"/>
      <c r="B61" s="44" t="s">
        <v>37</v>
      </c>
      <c r="C61" s="222"/>
      <c r="D61" s="45">
        <v>0.1</v>
      </c>
      <c r="E61" s="224"/>
      <c r="F61" s="200"/>
      <c r="G61" s="225"/>
    </row>
    <row r="62" spans="1:7" ht="23.25" x14ac:dyDescent="0.35">
      <c r="A62" s="20"/>
      <c r="B62" s="44" t="s">
        <v>38</v>
      </c>
      <c r="C62" s="222"/>
      <c r="D62" s="49">
        <v>4.4999999999999998E-2</v>
      </c>
      <c r="E62" s="226"/>
      <c r="F62" s="200"/>
      <c r="G62" s="225"/>
    </row>
    <row r="63" spans="1:7" ht="23.25" x14ac:dyDescent="0.35">
      <c r="A63" s="43"/>
      <c r="B63" s="44" t="s">
        <v>39</v>
      </c>
      <c r="C63" s="44"/>
      <c r="D63" s="45">
        <v>0.03</v>
      </c>
      <c r="E63" s="44"/>
      <c r="F63" s="200"/>
      <c r="G63" s="227"/>
    </row>
    <row r="64" spans="1:7" ht="23.25" x14ac:dyDescent="0.35">
      <c r="A64" s="43"/>
      <c r="B64" s="44" t="s">
        <v>40</v>
      </c>
      <c r="C64" s="44"/>
      <c r="D64" s="45">
        <v>0.02</v>
      </c>
      <c r="E64" s="44"/>
      <c r="F64" s="200"/>
      <c r="G64" s="227"/>
    </row>
    <row r="65" spans="1:7" ht="23.25" x14ac:dyDescent="0.35">
      <c r="A65" s="43"/>
      <c r="B65" s="44" t="s">
        <v>41</v>
      </c>
      <c r="C65" s="44"/>
      <c r="D65" s="45">
        <v>0.01</v>
      </c>
      <c r="E65" s="44"/>
      <c r="F65" s="200"/>
      <c r="G65" s="227"/>
    </row>
    <row r="66" spans="1:7" ht="23.25" x14ac:dyDescent="0.35">
      <c r="A66" s="43"/>
      <c r="B66" s="44" t="s">
        <v>42</v>
      </c>
      <c r="C66" s="44"/>
      <c r="D66" s="45">
        <v>0.06</v>
      </c>
      <c r="E66" s="44"/>
      <c r="F66" s="200"/>
      <c r="G66" s="227"/>
    </row>
    <row r="67" spans="1:7" ht="24" thickBot="1" x14ac:dyDescent="0.4">
      <c r="A67" s="43"/>
      <c r="B67" s="44"/>
      <c r="C67" s="44"/>
      <c r="D67" s="44"/>
      <c r="E67" s="44"/>
      <c r="F67" s="200"/>
      <c r="G67" s="227"/>
    </row>
    <row r="68" spans="1:7" ht="21.75" thickTop="1" thickBot="1" x14ac:dyDescent="0.35">
      <c r="A68" s="228"/>
      <c r="B68" s="217" t="s">
        <v>43</v>
      </c>
      <c r="C68" s="229"/>
      <c r="D68" s="229"/>
      <c r="E68" s="229"/>
      <c r="F68" s="229"/>
      <c r="G68" s="230"/>
    </row>
    <row r="69" spans="1:7" ht="21" thickTop="1" x14ac:dyDescent="0.3">
      <c r="A69" s="37"/>
      <c r="B69" s="192" t="s">
        <v>140</v>
      </c>
      <c r="C69" s="44"/>
      <c r="D69" s="44"/>
      <c r="E69" s="44"/>
      <c r="F69" s="44"/>
      <c r="G69" s="231"/>
    </row>
    <row r="70" spans="1:7" ht="18.75" x14ac:dyDescent="0.3">
      <c r="A70" s="232"/>
      <c r="B70" s="233" t="s">
        <v>194</v>
      </c>
      <c r="C70" s="233"/>
      <c r="D70" s="234">
        <v>0.03</v>
      </c>
      <c r="E70" s="233"/>
      <c r="F70" s="233"/>
      <c r="G70" s="235"/>
    </row>
    <row r="71" spans="1:7" ht="18.75" x14ac:dyDescent="0.3">
      <c r="A71" s="236"/>
      <c r="B71" s="237" t="s">
        <v>195</v>
      </c>
      <c r="C71" s="237"/>
      <c r="D71" s="238"/>
      <c r="E71" s="237"/>
      <c r="F71" s="237"/>
      <c r="G71" s="239"/>
    </row>
    <row r="72" spans="1:7" ht="20.25" x14ac:dyDescent="0.3">
      <c r="A72" s="43"/>
      <c r="B72" s="240" t="s">
        <v>46</v>
      </c>
      <c r="C72" s="44"/>
      <c r="D72" s="241">
        <v>0.06</v>
      </c>
      <c r="E72" s="44"/>
      <c r="F72" s="44"/>
      <c r="G72" s="231"/>
    </row>
    <row r="73" spans="1:7" ht="21" thickBot="1" x14ac:dyDescent="0.35">
      <c r="A73" s="242"/>
      <c r="B73" s="243" t="s">
        <v>47</v>
      </c>
      <c r="C73" s="243"/>
      <c r="D73" s="244">
        <v>0.1</v>
      </c>
      <c r="E73" s="243"/>
      <c r="F73" s="243"/>
      <c r="G73" s="245"/>
    </row>
    <row r="74" spans="1:7" ht="21.75" thickTop="1" thickBot="1" x14ac:dyDescent="0.35">
      <c r="A74" s="228"/>
      <c r="B74" s="217" t="s">
        <v>48</v>
      </c>
      <c r="C74" s="229"/>
      <c r="D74" s="229"/>
      <c r="E74" s="229"/>
      <c r="F74" s="229"/>
      <c r="G74" s="230"/>
    </row>
    <row r="75" spans="1:7" ht="23.25" thickTop="1" x14ac:dyDescent="0.3">
      <c r="A75" s="246"/>
      <c r="B75" s="247"/>
      <c r="C75" s="246"/>
      <c r="D75" s="246"/>
      <c r="E75" s="246"/>
      <c r="F75" s="246"/>
      <c r="G75" s="248"/>
    </row>
    <row r="76" spans="1:7" x14ac:dyDescent="0.25">
      <c r="A76" s="249"/>
      <c r="B76" s="249"/>
      <c r="C76" s="249"/>
      <c r="D76" s="249"/>
      <c r="E76" s="249"/>
      <c r="F76" s="249"/>
      <c r="G76" s="249"/>
    </row>
    <row r="77" spans="1:7" ht="20.25" x14ac:dyDescent="0.3">
      <c r="A77" s="249"/>
      <c r="B77" s="250" t="s">
        <v>49</v>
      </c>
      <c r="C77" s="250"/>
      <c r="D77" s="250"/>
      <c r="E77" s="250" t="s">
        <v>50</v>
      </c>
      <c r="F77" s="250"/>
      <c r="G77" s="250"/>
    </row>
    <row r="78" spans="1:7" ht="20.25" x14ac:dyDescent="0.3">
      <c r="A78" s="249"/>
      <c r="B78" s="250"/>
      <c r="C78" s="250"/>
      <c r="D78" s="250"/>
      <c r="E78" s="250"/>
      <c r="F78" s="250"/>
      <c r="G78" s="250"/>
    </row>
    <row r="79" spans="1:7" ht="20.25" x14ac:dyDescent="0.3">
      <c r="A79" s="249"/>
      <c r="B79" s="250"/>
      <c r="C79" s="250"/>
      <c r="D79" s="250"/>
      <c r="E79" s="250"/>
      <c r="F79" s="250"/>
      <c r="G79" s="250"/>
    </row>
    <row r="80" spans="1:7" ht="20.25" x14ac:dyDescent="0.3">
      <c r="A80" s="249"/>
      <c r="B80" s="250" t="s">
        <v>51</v>
      </c>
      <c r="C80" s="250"/>
      <c r="D80" s="250"/>
      <c r="E80" s="250" t="s">
        <v>51</v>
      </c>
      <c r="F80" s="250"/>
      <c r="G80" s="250"/>
    </row>
    <row r="81" spans="1:7" ht="20.25" x14ac:dyDescent="0.3">
      <c r="A81" s="249"/>
      <c r="B81" s="247"/>
      <c r="C81" s="250"/>
      <c r="D81" s="250"/>
      <c r="E81" s="251"/>
      <c r="F81" s="250"/>
      <c r="G81" s="250"/>
    </row>
  </sheetData>
  <mergeCells count="7">
    <mergeCell ref="A1:G1"/>
    <mergeCell ref="A2:G2"/>
    <mergeCell ref="A3:G3"/>
    <mergeCell ref="A4:G4"/>
    <mergeCell ref="A5:G5"/>
    <mergeCell ref="D70:D71"/>
    <mergeCell ref="G70:G7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Resumen Lote 16</vt:lpstr>
      <vt:lpstr>A</vt:lpstr>
      <vt:lpstr>B</vt:lpstr>
      <vt:lpstr>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Abelardo Reyes de la Cruz</dc:creator>
  <cp:lastModifiedBy>Abelardo Reyes de la Cruz</cp:lastModifiedBy>
  <dcterms:created xsi:type="dcterms:W3CDTF">2015-10-02T18:23:11Z</dcterms:created>
  <dcterms:modified xsi:type="dcterms:W3CDTF">2015-10-02T18:31:18Z</dcterms:modified>
</cp:coreProperties>
</file>