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sumen Lote 3" sheetId="1" r:id="rId1"/>
    <sheet name="A" sheetId="2" r:id="rId2"/>
    <sheet name="B" sheetId="3" r:id="rId3"/>
    <sheet name="C" sheetId="4" r:id="rId4"/>
    <sheet name="D" sheetId="5" r:id="rId5"/>
  </sheets>
  <calcPr calcId="144525"/>
</workbook>
</file>

<file path=xl/calcChain.xml><?xml version="1.0" encoding="utf-8"?>
<calcChain xmlns="http://schemas.openxmlformats.org/spreadsheetml/2006/main">
  <c r="F97" i="4" l="1"/>
  <c r="G97" i="4" s="1"/>
  <c r="F95" i="4"/>
  <c r="G95" i="4" s="1"/>
  <c r="F93" i="4"/>
  <c r="F92" i="4"/>
  <c r="A92" i="4"/>
  <c r="A93" i="4" s="1"/>
  <c r="F91" i="4"/>
  <c r="G93" i="4" s="1"/>
  <c r="A91" i="4"/>
  <c r="G88" i="4"/>
  <c r="F88" i="4"/>
  <c r="F87" i="4"/>
  <c r="A87" i="4"/>
  <c r="A88" i="4" s="1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4" i="4"/>
  <c r="F63" i="4"/>
  <c r="F62" i="4"/>
  <c r="F61" i="4"/>
  <c r="F60" i="4"/>
  <c r="F59" i="4"/>
  <c r="F57" i="4"/>
  <c r="F56" i="4"/>
  <c r="F55" i="4"/>
  <c r="F53" i="4"/>
  <c r="F52" i="4"/>
  <c r="F48" i="4"/>
  <c r="F47" i="4"/>
  <c r="F46" i="4"/>
  <c r="F44" i="4"/>
  <c r="F43" i="4"/>
  <c r="F42" i="4"/>
  <c r="F41" i="4"/>
  <c r="F40" i="4"/>
  <c r="F38" i="4"/>
  <c r="F37" i="4"/>
  <c r="F35" i="4"/>
  <c r="F34" i="4"/>
  <c r="F33" i="4"/>
  <c r="F32" i="4"/>
  <c r="F30" i="4"/>
  <c r="F29" i="4"/>
  <c r="F28" i="4"/>
  <c r="F26" i="4"/>
  <c r="G83" i="4" s="1"/>
  <c r="A25" i="4"/>
  <c r="A27" i="4" s="1"/>
  <c r="A31" i="4" s="1"/>
  <c r="A36" i="4" s="1"/>
  <c r="A39" i="4" s="1"/>
  <c r="A45" i="4" s="1"/>
  <c r="A51" i="4" s="1"/>
  <c r="A54" i="4" s="1"/>
  <c r="A58" i="4" s="1"/>
  <c r="A70" i="4" s="1"/>
  <c r="A83" i="4" s="1"/>
  <c r="F22" i="4"/>
  <c r="F21" i="4"/>
  <c r="A21" i="4"/>
  <c r="A22" i="4" s="1"/>
  <c r="F20" i="4"/>
  <c r="G22" i="4" s="1"/>
  <c r="A20" i="4"/>
  <c r="F19" i="4"/>
  <c r="G17" i="4"/>
  <c r="F17" i="4"/>
  <c r="A17" i="4"/>
  <c r="F16" i="4"/>
  <c r="F14" i="4"/>
  <c r="F13" i="4"/>
  <c r="G14" i="4" s="1"/>
  <c r="G99" i="4" s="1"/>
  <c r="G100" i="4" s="1"/>
  <c r="A13" i="4"/>
  <c r="A14" i="4" s="1"/>
  <c r="F105" i="4" l="1"/>
  <c r="F104" i="4"/>
  <c r="G115" i="4"/>
  <c r="F107" i="4"/>
  <c r="F103" i="4"/>
  <c r="F106" i="4"/>
  <c r="F102" i="4"/>
  <c r="G109" i="4" l="1"/>
  <c r="G111" i="4" l="1"/>
  <c r="G117" i="4" s="1"/>
  <c r="G113" i="4"/>
  <c r="G119" i="4" l="1"/>
</calcChain>
</file>

<file path=xl/sharedStrings.xml><?xml version="1.0" encoding="utf-8"?>
<sst xmlns="http://schemas.openxmlformats.org/spreadsheetml/2006/main" count="711" uniqueCount="380">
  <si>
    <t>A</t>
  </si>
  <si>
    <t>Colocación de hidrantes en la Av. Luperón entre las avenidas John F. Kennedy y la Independencia, D.N. (Gerencia Suroeste)</t>
  </si>
  <si>
    <t>B</t>
  </si>
  <si>
    <t>Empalme Ø 8” x Ø 3”  y colocación de tubería Ø 3” P.V.C agua potable, para el Sector V, La Piña (parte alta), ubicado en las calles El Sol y Padre Rosario, Los Alcarrizos, Sto. Dgo. Oeste, (Gerencia Noroeste).</t>
  </si>
  <si>
    <t>C</t>
  </si>
  <si>
    <t>Rehabilitación área del deposito regulador para el sector "La Mina del Café de Herrera".</t>
  </si>
  <si>
    <t>D</t>
  </si>
  <si>
    <t>Solución drenaje pluvial antiguo aeropuerto de Herrera y Construcción de un filtrante ø 12", encamisado en acero  ø 12" de 180 pies de profundidad.</t>
  </si>
  <si>
    <t>Lote</t>
  </si>
  <si>
    <t>Derivación</t>
  </si>
  <si>
    <t>Descripción</t>
  </si>
  <si>
    <t>CORPORACIÓN DEL ACUEDUCTO Y ALCANTARILLADO DE SANTO DOMINGO</t>
  </si>
  <si>
    <t>* * * C. A. A. S. D. * * *</t>
  </si>
  <si>
    <t>PRESUPUESTO: COLOCACION DE HIDRANTES EN LA AV.LUPERON, ENTRE AV. JOHN F. KENNEDY Y LA AV. INDEPENDENCIA, D.N. ( Gerencia Suroeste )</t>
  </si>
  <si>
    <t xml:space="preserve">                                                                     </t>
  </si>
  <si>
    <t>No.</t>
  </si>
  <si>
    <t>Cantidad</t>
  </si>
  <si>
    <t>Unidad</t>
  </si>
  <si>
    <t>Precio RD$</t>
  </si>
  <si>
    <t>Costo RD$</t>
  </si>
  <si>
    <t>Sub-Total</t>
  </si>
  <si>
    <t>1.-</t>
  </si>
  <si>
    <t>SUMINISTRO E INSTALACION " HIDRANTES EN LINEA DE 42"H.D.                               Ø42" x Ø4" ACERO (11 UDS)</t>
  </si>
  <si>
    <t>1.1.-</t>
  </si>
  <si>
    <t>TRABAJOS PRELIMINARES:</t>
  </si>
  <si>
    <t>1.1.1.-</t>
  </si>
  <si>
    <t>Topografia y Replanteo</t>
  </si>
  <si>
    <t>PA</t>
  </si>
  <si>
    <t>1.2.-</t>
  </si>
  <si>
    <t>MOVIMIENTO DE TIERRA:</t>
  </si>
  <si>
    <t>1.2.1.-</t>
  </si>
  <si>
    <t>Excavacion Roca Dura a Compresor</t>
  </si>
  <si>
    <t>M3</t>
  </si>
  <si>
    <t>1.2.2.-</t>
  </si>
  <si>
    <t>Suministro y Colocacion de Asiento de Arena</t>
  </si>
  <si>
    <t>1.2.3.-</t>
  </si>
  <si>
    <t>Relleno Compactado Con Maquito</t>
  </si>
  <si>
    <t>1.2.4.-</t>
  </si>
  <si>
    <t>Suministro de Material P/ Relleno</t>
  </si>
  <si>
    <t>1.2.5.-</t>
  </si>
  <si>
    <t>Bote de Material Sobrante</t>
  </si>
  <si>
    <t>1.2.6.-</t>
  </si>
  <si>
    <t>Rotura de Asfalto con Maquina</t>
  </si>
  <si>
    <t>ML</t>
  </si>
  <si>
    <t>1.3.-</t>
  </si>
  <si>
    <t>SUMINISTRO DE TUBERIA Y PIEZAS ESPECIALES:</t>
  </si>
  <si>
    <t>1.3.1.-</t>
  </si>
  <si>
    <t>TUBERIA DE:</t>
  </si>
  <si>
    <t>1.3.1.2.-</t>
  </si>
  <si>
    <t>Ø4" PVC SDR-26</t>
  </si>
  <si>
    <t>1.3.2.-</t>
  </si>
  <si>
    <t>HIDRANTE DE:</t>
  </si>
  <si>
    <t>1.3.2.1.-</t>
  </si>
  <si>
    <t xml:space="preserve"> 4" H.F. Marca Mueller</t>
  </si>
  <si>
    <t>UD</t>
  </si>
  <si>
    <t>1.3.3.-</t>
  </si>
  <si>
    <t>VALVULA DE:</t>
  </si>
  <si>
    <t>1.3.3.1.-</t>
  </si>
  <si>
    <t xml:space="preserve"> 4" H.F. Platillada Marca Mueller</t>
  </si>
  <si>
    <t>1.3.3.2.-</t>
  </si>
  <si>
    <t>Caja Telescópica</t>
  </si>
  <si>
    <t>1.3.4.-</t>
  </si>
  <si>
    <t>SILLETA DE:</t>
  </si>
  <si>
    <t>1.3.4.1.-</t>
  </si>
  <si>
    <t xml:space="preserve"> .42" x 4" Acero </t>
  </si>
  <si>
    <t>1.3.5.-</t>
  </si>
  <si>
    <t>NIPLE DE:</t>
  </si>
  <si>
    <t>1.3.5.1.-</t>
  </si>
  <si>
    <t xml:space="preserve"> 4" x 12" Platillado</t>
  </si>
  <si>
    <t>1.3.6.-</t>
  </si>
  <si>
    <t>ADAPTADOR HEMBRA DE:</t>
  </si>
  <si>
    <t>1.3.6.1.-</t>
  </si>
  <si>
    <t xml:space="preserve">Ø4" PVC </t>
  </si>
  <si>
    <t>1.4.-</t>
  </si>
  <si>
    <t>MANO DE OBRA DE PLOMERIA</t>
  </si>
  <si>
    <t>1.5.-</t>
  </si>
  <si>
    <t>CEMENTO SOLVENTE</t>
  </si>
  <si>
    <t>KG</t>
  </si>
  <si>
    <t>1.6.-</t>
  </si>
  <si>
    <t>ALQUILER BOMBA DE ACHIQUE DE Ø 3"</t>
  </si>
  <si>
    <t>DIA</t>
  </si>
  <si>
    <t>1.7.-</t>
  </si>
  <si>
    <t>ROTURA Y REPOSICION DE:</t>
  </si>
  <si>
    <t>1.7.1.-</t>
  </si>
  <si>
    <t>Conten</t>
  </si>
  <si>
    <t>1.8.-</t>
  </si>
  <si>
    <t>REPOSICION DE ASFALTO, e=2"</t>
  </si>
  <si>
    <t>M2</t>
  </si>
  <si>
    <t>1.9.-</t>
  </si>
  <si>
    <t>REPARACION DE SERVICIOS EXISTENTES (Cubicar Desglosado)</t>
  </si>
  <si>
    <t>1.10.-</t>
  </si>
  <si>
    <t>LIMPIEZA Y BOTE FINAL</t>
  </si>
  <si>
    <t>2.-</t>
  </si>
  <si>
    <t>SUMINISTRO E INSTALACION HIDRANTES EN LINEA DE 36" H.D. Ø36" x Ø4" ACERO (6 UDS)</t>
  </si>
  <si>
    <t>2.1.-</t>
  </si>
  <si>
    <t>2.1.1.-</t>
  </si>
  <si>
    <t>2.2.-</t>
  </si>
  <si>
    <t>2.2.1.-</t>
  </si>
  <si>
    <t>2.2.2.-</t>
  </si>
  <si>
    <t>2.2.3.-</t>
  </si>
  <si>
    <t>2.2.4.-</t>
  </si>
  <si>
    <t>2.2.5.-</t>
  </si>
  <si>
    <t>2.2.6.-</t>
  </si>
  <si>
    <t>2.3.-</t>
  </si>
  <si>
    <t>2.3.1.-</t>
  </si>
  <si>
    <t>2.3.1.2.-</t>
  </si>
  <si>
    <t>2.3.2.-</t>
  </si>
  <si>
    <t>2.3.2.1.-</t>
  </si>
  <si>
    <t>2.3.3.-</t>
  </si>
  <si>
    <t>2.3.3.1.-</t>
  </si>
  <si>
    <t>2.3.3.2.-</t>
  </si>
  <si>
    <t>2.3.4.-</t>
  </si>
  <si>
    <t>2.3.4.1.-</t>
  </si>
  <si>
    <t xml:space="preserve"> .36" x 4" Acero </t>
  </si>
  <si>
    <t>2.3.5.-</t>
  </si>
  <si>
    <t>2.3.5.1.-</t>
  </si>
  <si>
    <t>2.3.6.-</t>
  </si>
  <si>
    <t>2.3.6.1.-</t>
  </si>
  <si>
    <t>2.4.-</t>
  </si>
  <si>
    <t>2.5.-</t>
  </si>
  <si>
    <t>2.6.-</t>
  </si>
  <si>
    <t>2.7.-</t>
  </si>
  <si>
    <t>2.7.1.-</t>
  </si>
  <si>
    <t>2.8.-</t>
  </si>
  <si>
    <t>2.9.-</t>
  </si>
  <si>
    <t>2.10.-</t>
  </si>
  <si>
    <t>3.-</t>
  </si>
  <si>
    <t>SUMINISTRO E INSTALACION HIDRANTES EN LINEA DE Ø12" ACERO Ø12" x Ø4" ACERO (2 UDS)</t>
  </si>
  <si>
    <t>3.1.-</t>
  </si>
  <si>
    <t>3.1.1.-</t>
  </si>
  <si>
    <t>3.2.-</t>
  </si>
  <si>
    <t>3.2.1.-</t>
  </si>
  <si>
    <t>3.2.2.-</t>
  </si>
  <si>
    <t>3.3.3.-</t>
  </si>
  <si>
    <t>3.3.4.-</t>
  </si>
  <si>
    <t>3.3.5.-</t>
  </si>
  <si>
    <t>3.3.6.-</t>
  </si>
  <si>
    <t>3.3.-</t>
  </si>
  <si>
    <t>3.3.1.-</t>
  </si>
  <si>
    <t>3.3.1.1.-</t>
  </si>
  <si>
    <t>3.3.2.-</t>
  </si>
  <si>
    <t>3.3.2.1.-</t>
  </si>
  <si>
    <t>3.3.3.1.-</t>
  </si>
  <si>
    <t>3.3.3.2.-</t>
  </si>
  <si>
    <t>3.3.4.1.-</t>
  </si>
  <si>
    <t xml:space="preserve"> .12" x 4" Acero </t>
  </si>
  <si>
    <t>3.3.5.1.-</t>
  </si>
  <si>
    <t>3.3.6.1.-</t>
  </si>
  <si>
    <t>3.4.-</t>
  </si>
  <si>
    <t>3.5.-</t>
  </si>
  <si>
    <t>3.6.-</t>
  </si>
  <si>
    <t>3.7.-</t>
  </si>
  <si>
    <t>3.7.1.-</t>
  </si>
  <si>
    <t>Acera</t>
  </si>
  <si>
    <t>3.8.-</t>
  </si>
  <si>
    <t>3.9.-</t>
  </si>
  <si>
    <t>SUB-TOTAL COSTOS DIRECTOS</t>
  </si>
  <si>
    <t>DIRECCIÓN TÉCNICA</t>
  </si>
  <si>
    <t>GASTOS ADMINISTRATIVOS</t>
  </si>
  <si>
    <t>TRANSPORTE</t>
  </si>
  <si>
    <t>SEGURO Y FIANZA</t>
  </si>
  <si>
    <t>LEY # 6/86</t>
  </si>
  <si>
    <t>SUPERVISIÓN C.A.A.S.D.</t>
  </si>
  <si>
    <t>TOTAL DE GASTOS INDIRECTOS</t>
  </si>
  <si>
    <t>SUB-TOTAL GENERAL EN RD$</t>
  </si>
  <si>
    <t>PRESERVACION, MANTENIMIENTO Y CONSERVACION  DE CUENCAS</t>
  </si>
  <si>
    <t>EQUPAMIENTO C.A.A.S.D.</t>
  </si>
  <si>
    <t>IMPREVISTOS</t>
  </si>
  <si>
    <t>TOTAL GENERAL A CONTRATAR</t>
  </si>
  <si>
    <t xml:space="preserve"> </t>
  </si>
  <si>
    <t>Preparado por:</t>
  </si>
  <si>
    <t>Revisado por:</t>
  </si>
  <si>
    <t>__________________________________</t>
  </si>
  <si>
    <t>Visto Bueno por:</t>
  </si>
  <si>
    <t>Aprobado por:</t>
  </si>
  <si>
    <t>CORPORACION DEL ACUEDUCTO Y ALCANTARILLADO DE SANTO DOMINGO</t>
  </si>
  <si>
    <r>
      <t>FECHA</t>
    </r>
    <r>
      <rPr>
        <b/>
        <sz val="14"/>
        <rFont val="Arial"/>
        <family val="2"/>
      </rPr>
      <t>:</t>
    </r>
  </si>
  <si>
    <t xml:space="preserve"> PRESUPUESTO: EMPALME Ø8" X Ø3" Y COLOCACION DE TUBERIA  Ø3"PVC   AGUA POTABLE  PARA EL SECTOR V  LA PIÑA  PARTE ALTA ,  EN LA C/EL  SOL  Y  C/ PADRE ROSARIO,  LOS ALCARRIZOS, SANTO DOMINGO OESTE . (GERENCIA NOROESTE)</t>
  </si>
  <si>
    <t>Sub-Total RD$</t>
  </si>
  <si>
    <t>EMPALME Ø8" x Ø3" AGUA POTABLE Y COLOCACION LINEA DE SERVICIO Ø3" PVC , SDR-21</t>
  </si>
  <si>
    <t xml:space="preserve"> Replanteo</t>
  </si>
  <si>
    <t>Caseta para Materiales</t>
  </si>
  <si>
    <t>Excavación con retroexcavadora en Material no Clasificado</t>
  </si>
  <si>
    <t>Suministro y Colocacion  Asiento de Arena</t>
  </si>
  <si>
    <t>Relleno Compactado con Maquito (3 Capas)</t>
  </si>
  <si>
    <t>Suministro Material P/Relleno</t>
  </si>
  <si>
    <t>Rotura de Asfalto con Maquina, e=2"</t>
  </si>
  <si>
    <t>SUMINISTRO DE TUBERIA Y PIEZAS:</t>
  </si>
  <si>
    <t>Tuberia de Ø 3" PVC SDR-21 Con Junta de Goma.</t>
  </si>
  <si>
    <t>Tee  Ø8 " x  Ø 3" Acero</t>
  </si>
  <si>
    <t>Tee  Ø3 " x  Ø3" pvc</t>
  </si>
  <si>
    <t>Juntas Dresser Ø8" Acero</t>
  </si>
  <si>
    <t>Codo Ø3x 45° pvc</t>
  </si>
  <si>
    <t>Codo Ø3x 22.5° pvc</t>
  </si>
  <si>
    <t>Valvula de Compuerta de Ø3" H.F. platillada (completa)</t>
  </si>
  <si>
    <t>Tapon de:</t>
  </si>
  <si>
    <t>3.8.1.-</t>
  </si>
  <si>
    <t>Ø3"pvc</t>
  </si>
  <si>
    <t xml:space="preserve">MANO DE OBRA PLOMERIA                                 </t>
  </si>
  <si>
    <t>4.-</t>
  </si>
  <si>
    <t>ANCLAJE P/PIEZAS EN H.S.</t>
  </si>
  <si>
    <t>5.-</t>
  </si>
  <si>
    <t>6.-</t>
  </si>
  <si>
    <t>ACOMETIDAS DOMICILIARIAS Ø3"x Ø3/4" DE POLIETILENO RETICULADO</t>
  </si>
  <si>
    <t>7.-</t>
  </si>
  <si>
    <t xml:space="preserve">TRANSPORTE INTERNO TUBERIA Ø3" PVC </t>
  </si>
  <si>
    <t>8.-</t>
  </si>
  <si>
    <t xml:space="preserve">PRUEBA HIDROSTATICA TUBERIA Ø3" PVC </t>
  </si>
  <si>
    <t>10.-</t>
  </si>
  <si>
    <t>REPARACION DE SERVICIOS EXISTENTES            (Cubicar Desglosado )</t>
  </si>
  <si>
    <t>11.-</t>
  </si>
  <si>
    <t>REPOSICION DE ASFALTO, e = 2"</t>
  </si>
  <si>
    <t>12.-</t>
  </si>
  <si>
    <t>SEÑALIZACION Y  MANEJO DE TRANSITO</t>
  </si>
  <si>
    <t xml:space="preserve">SUB-TOTAL COSTOS DIRECTOS </t>
  </si>
  <si>
    <t>DIRECCION TECNICA</t>
  </si>
  <si>
    <t>SUPERVISION C.A.A.S.D.</t>
  </si>
  <si>
    <t>_______________________________</t>
  </si>
  <si>
    <t xml:space="preserve">CORPORACION DEL ACUEDUCTO Y ALCANTARILLADO DE SANTO DOMINGO </t>
  </si>
  <si>
    <t>***C.A.A.S.D.***</t>
  </si>
  <si>
    <t>PRESUPUESTO: PARA LA REHABILITACION AREA DEL DEPOSITO REGULADOR PARA EL SECTOR  "LA MINA DEL CAFÉ DE HERRERA"</t>
  </si>
  <si>
    <t>DESCRIPCION</t>
  </si>
  <si>
    <t>CANTIDAD</t>
  </si>
  <si>
    <t>P.U. RD$</t>
  </si>
  <si>
    <t>COSTO RD$</t>
  </si>
  <si>
    <t>SUB-TOTAL</t>
  </si>
  <si>
    <t>Partidas Generales:</t>
  </si>
  <si>
    <t>Desmantelamiento de puerta  existente</t>
  </si>
  <si>
    <t>Demolición de muro existente (L = 2.20 mts ; H = 0.70 mt, Incluye bote de escombros)</t>
  </si>
  <si>
    <t>Suministro y Colocación de:</t>
  </si>
  <si>
    <t>Válvula de compuerta Ø12" (Cubicar contra factura)</t>
  </si>
  <si>
    <t>Equipamiento Pozo del tanque:</t>
  </si>
  <si>
    <t>Electrobomba  sumergible de 30HP</t>
  </si>
  <si>
    <t>Panel eléctrico directo a linea (Incl. Submonitor y Control Warry completo)</t>
  </si>
  <si>
    <t>Mano de obra</t>
  </si>
  <si>
    <t>Construcción de Caseta de Operador:</t>
  </si>
  <si>
    <t>Trabajos Preliminares:</t>
  </si>
  <si>
    <t>4.1.1</t>
  </si>
  <si>
    <t>Replanteo</t>
  </si>
  <si>
    <t>Movimiento de tierra:</t>
  </si>
  <si>
    <t>4.2.1</t>
  </si>
  <si>
    <t xml:space="preserve">Excavación con retroexcavadora                                              </t>
  </si>
  <si>
    <t>4.2.2</t>
  </si>
  <si>
    <t>Relleno compactado de reposición</t>
  </si>
  <si>
    <t>4.2.3</t>
  </si>
  <si>
    <t>Bote de material sobrante ( para 15.00 Km )</t>
  </si>
  <si>
    <t>Hormigón Armado (f'c=210 Kg/cm2) en:</t>
  </si>
  <si>
    <t>4.3.1</t>
  </si>
  <si>
    <t>Zapatas de muros de 0.15 mt.</t>
  </si>
  <si>
    <t>4.3.2</t>
  </si>
  <si>
    <t>Dinteles</t>
  </si>
  <si>
    <t>4.3.3</t>
  </si>
  <si>
    <t>Viga de amarre</t>
  </si>
  <si>
    <t>4.3.4</t>
  </si>
  <si>
    <t>Losa de techo</t>
  </si>
  <si>
    <t>Muros de bloques de:</t>
  </si>
  <si>
    <t>4.4.1</t>
  </si>
  <si>
    <t>0.15 mt. BNP</t>
  </si>
  <si>
    <t>4.4.2</t>
  </si>
  <si>
    <t>0.15 mt. SNP</t>
  </si>
  <si>
    <t>Terminación de Superficie:</t>
  </si>
  <si>
    <t>4.5.1</t>
  </si>
  <si>
    <t>Fraguache de viga, dinteles y losa de techo</t>
  </si>
  <si>
    <t>4.5.2</t>
  </si>
  <si>
    <t>Pañete Interior y exterior</t>
  </si>
  <si>
    <t>4.5.3</t>
  </si>
  <si>
    <t>Fino Losa de Techo</t>
  </si>
  <si>
    <t>4.5.4</t>
  </si>
  <si>
    <t>Cantos</t>
  </si>
  <si>
    <t>4.5.5</t>
  </si>
  <si>
    <t xml:space="preserve">Impermeabilizante </t>
  </si>
  <si>
    <t>Terminación de pisos:</t>
  </si>
  <si>
    <t>4.6.1</t>
  </si>
  <si>
    <t>Piso de cerámica</t>
  </si>
  <si>
    <t>4.6.2</t>
  </si>
  <si>
    <t>Zócalos de cerámica</t>
  </si>
  <si>
    <t>4.6.3</t>
  </si>
  <si>
    <t>Acera perimetral</t>
  </si>
  <si>
    <t>Revestimiento:</t>
  </si>
  <si>
    <t>4.7.1</t>
  </si>
  <si>
    <t>De cerámica en cocina</t>
  </si>
  <si>
    <t>4.7.2</t>
  </si>
  <si>
    <t>De cerámica en baño</t>
  </si>
  <si>
    <t>Portage:</t>
  </si>
  <si>
    <t>4.8.1</t>
  </si>
  <si>
    <t>Puertas everdoor</t>
  </si>
  <si>
    <t>4.8.2</t>
  </si>
  <si>
    <t>Ventanas salomónicas de aluminio</t>
  </si>
  <si>
    <t>P2</t>
  </si>
  <si>
    <t>4.8.3</t>
  </si>
  <si>
    <t>Tope de marmolite</t>
  </si>
  <si>
    <t>Instalación Sanitaria:</t>
  </si>
  <si>
    <t>4.9.1</t>
  </si>
  <si>
    <t>Inodoro</t>
  </si>
  <si>
    <t>4.9.2</t>
  </si>
  <si>
    <t>Lavamanos</t>
  </si>
  <si>
    <t>4.9.3</t>
  </si>
  <si>
    <t>Pileta con ducha</t>
  </si>
  <si>
    <t>4.9.4</t>
  </si>
  <si>
    <t>Cámaras de inspección (0.70 x 0.70)</t>
  </si>
  <si>
    <t>4.9.5</t>
  </si>
  <si>
    <t>Trampa de grasa (1.20 x 1.20)</t>
  </si>
  <si>
    <t>4.9.6</t>
  </si>
  <si>
    <t>Tubería de 3/4" PVC SCH-40</t>
  </si>
  <si>
    <t>4.9.7</t>
  </si>
  <si>
    <t>Tubería de1/2" PVC SCH-40</t>
  </si>
  <si>
    <t>4.9.8</t>
  </si>
  <si>
    <t>Tubería de 2" PVC SDR-32.5</t>
  </si>
  <si>
    <t>4.9.9</t>
  </si>
  <si>
    <t>Piezas</t>
  </si>
  <si>
    <t>4.9.10</t>
  </si>
  <si>
    <t>Movimiento de tierra para tubería</t>
  </si>
  <si>
    <t>4.9.11</t>
  </si>
  <si>
    <t>Mano de Obra Plomería</t>
  </si>
  <si>
    <t>Séptico</t>
  </si>
  <si>
    <t>4.10.1</t>
  </si>
  <si>
    <t>Excavación  Material no Clasificado</t>
  </si>
  <si>
    <t>4.10.2</t>
  </si>
  <si>
    <t>Relleno Compactado</t>
  </si>
  <si>
    <t>4.10.3</t>
  </si>
  <si>
    <t>Bote de Material Sobrante ( para 15.00 Km )</t>
  </si>
  <si>
    <t>4.10.4</t>
  </si>
  <si>
    <t>Losa de Fondo (e= 0.20 Mts)</t>
  </si>
  <si>
    <t>4.10.5</t>
  </si>
  <si>
    <t>Muros de bloques de 0.15 mt.</t>
  </si>
  <si>
    <t>4.10.6</t>
  </si>
  <si>
    <t>Losa de techo (e=0.10 mts)</t>
  </si>
  <si>
    <t>4.10.7</t>
  </si>
  <si>
    <t>Fino de losa de fondo</t>
  </si>
  <si>
    <t>4.10.8</t>
  </si>
  <si>
    <t>Fino de losa de techo</t>
  </si>
  <si>
    <t>4.10.9</t>
  </si>
  <si>
    <t>Zabaleta de fondo</t>
  </si>
  <si>
    <t>4.10.10</t>
  </si>
  <si>
    <t>Pañete</t>
  </si>
  <si>
    <t>4.10.11</t>
  </si>
  <si>
    <t>Tapa de H.F. (0.30 x 0.30)</t>
  </si>
  <si>
    <t>4.10.12</t>
  </si>
  <si>
    <t>Tapa de H.F. (0.60 x 0.60)</t>
  </si>
  <si>
    <t>Instalación eléctrica:</t>
  </si>
  <si>
    <t>Reparaciones Varias:</t>
  </si>
  <si>
    <t>Reemplazo de puerta de entrada existente por una puerta metálica corrediza de 6.40 de largo (Cubicar desglosado o contra factura)</t>
  </si>
  <si>
    <t>Reparación de malla ciclónica (Incl. Cambio de tubos de 1 1/2" y de 2")</t>
  </si>
  <si>
    <t>Pintura:</t>
  </si>
  <si>
    <t>Sandblastind para tuberías (Incl. Andamiaje)</t>
  </si>
  <si>
    <t>Pintura anti oxido en tuberias de cero (Incl. Andamiaje)</t>
  </si>
  <si>
    <t xml:space="preserve">Pintura acrilica en muro verja </t>
  </si>
  <si>
    <t>Logo y Letrero</t>
  </si>
  <si>
    <t>Limpieza Final</t>
  </si>
  <si>
    <t xml:space="preserve">SUB-TOTAL  </t>
  </si>
  <si>
    <t xml:space="preserve">SUB-TOTAL GENERAL A </t>
  </si>
  <si>
    <t>SEGURO Y FIANZAS</t>
  </si>
  <si>
    <t>SUPERVISIÓN</t>
  </si>
  <si>
    <t>CUENCA HIDROGRAFICA</t>
  </si>
  <si>
    <t>EQUIPAMIENTO CAASD</t>
  </si>
  <si>
    <t>Sometido por :</t>
  </si>
  <si>
    <t>___________________________</t>
  </si>
  <si>
    <t>Aprobado por :</t>
  </si>
  <si>
    <t>Desmonte y Limpieza de Vegetación Herbácea A Mano</t>
  </si>
  <si>
    <t>Bote Material y Escombros producto de la limpieza general del área</t>
  </si>
  <si>
    <t>Viajes</t>
  </si>
  <si>
    <t>LIMPIEZA CON MAQUINA DE:</t>
  </si>
  <si>
    <t xml:space="preserve"> Imbornal Existente</t>
  </si>
  <si>
    <t xml:space="preserve">Filtrantes existentes con Maquina </t>
  </si>
  <si>
    <t>ACONDICIONAMIENTO DE CANALETA EXISTENTE :</t>
  </si>
  <si>
    <t>Limpieza de Sedimentos a Mano</t>
  </si>
  <si>
    <t>Bote de Material</t>
  </si>
  <si>
    <t>Trabajos de Albañileria (Cubicar Desglosado )</t>
  </si>
  <si>
    <t>ACONDICIONAMIENTO AREA DE FILTRANTES :</t>
  </si>
  <si>
    <t>4.1.-</t>
  </si>
  <si>
    <t>Trabajos de Albañileria para hacer Huecos y poder colocar Rejillas de H. F. y Proteccion en Bloques de 6" alrededor de Filtrante ( Cubicar Desglosado)</t>
  </si>
  <si>
    <t>4.2.-</t>
  </si>
  <si>
    <t>Suministro y Colocacion de Rejillas en H. F.</t>
  </si>
  <si>
    <t>Construccion Tapa en  H. A.</t>
  </si>
  <si>
    <t>4.3.-</t>
  </si>
  <si>
    <t>Colocacion de Sello Hidraulico alrededor de Filtrantes existentes ( Anclaje en H. S. )</t>
  </si>
  <si>
    <t>CIERRE DE HUECOS EN PARED DE BLOCK DE 6" (INCLUYE TERMINACION)</t>
  </si>
  <si>
    <t>CONSTRUCCION DE IMBORNAL DE TRES PARRILLA</t>
  </si>
  <si>
    <t>EQUIPAMIENTO C.A.A.S.D.</t>
  </si>
  <si>
    <t>PRESUPUESTO : SOLUCION DRENAJE PLUVIAL EN LOS TERRENOS DEL ANTIGUO AEROPUERTO DE HERRERA,  DISTRITO NACIONAL. (Gerencia Suroeste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</si>
</sst>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_(* #,##0.00_);_(* \(#,##0.00\);_(* &quot;-&quot;??_);_(@_)"/>
    <numFmt numFmtId="169" formatCode="#,##0.00_ ;\-#,##0.00\ "/>
    <numFmt numFmtId="170" formatCode="0.00_);\(0.00\)"/>
    <numFmt numFmtId="171" formatCode="0.0%"/>
    <numFmt numFmtId="172" formatCode="_(* #,##0.000000_);_(* \(#,##0.000000\);_(* &quot;-&quot;??????_);_(@_)"/>
    <numFmt numFmtId="174" formatCode="&quot;RD$&quot;#,##0.00_);\(&quot;RD$&quot;#,##0.00\)"/>
    <numFmt numFmtId="175" formatCode="0.00_)"/>
    <numFmt numFmtId="176" formatCode="0.0"/>
    <numFmt numFmtId="177" formatCode="#,##0.0"/>
    <numFmt numFmtId="178" formatCode="#,##0.0_);\(#,##0.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Arial MT"/>
    </font>
    <font>
      <sz val="11"/>
      <name val="Arial MT"/>
    </font>
    <font>
      <b/>
      <sz val="12"/>
      <name val="Arial MT"/>
    </font>
    <font>
      <b/>
      <sz val="12"/>
      <color indexed="8"/>
      <name val="Arial MT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MT"/>
    </font>
    <font>
      <sz val="12"/>
      <name val="Arial MT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  <font>
      <b/>
      <sz val="14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50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/>
    <xf numFmtId="4" fontId="8" fillId="0" borderId="0" xfId="0" applyNumberFormat="1" applyFont="1" applyFill="1" applyBorder="1"/>
    <xf numFmtId="0" fontId="7" fillId="0" borderId="2" xfId="0" applyFont="1" applyBorder="1" applyAlignment="1">
      <alignment horizontal="left"/>
    </xf>
    <xf numFmtId="0" fontId="9" fillId="0" borderId="0" xfId="0" applyFont="1" applyFill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/>
    <xf numFmtId="0" fontId="7" fillId="0" borderId="3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10" fillId="0" borderId="6" xfId="0" quotePrefix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quotePrefix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11" fillId="0" borderId="7" xfId="0" applyFont="1" applyBorder="1" applyAlignment="1">
      <alignment horizontal="left" vertical="center" wrapText="1"/>
    </xf>
    <xf numFmtId="43" fontId="13" fillId="0" borderId="7" xfId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40" fontId="13" fillId="0" borderId="7" xfId="0" applyNumberFormat="1" applyFont="1" applyBorder="1"/>
    <xf numFmtId="43" fontId="5" fillId="0" borderId="8" xfId="1" applyFont="1" applyBorder="1"/>
    <xf numFmtId="0" fontId="13" fillId="0" borderId="6" xfId="0" applyFont="1" applyBorder="1" applyAlignment="1">
      <alignment horizontal="right" vertical="center"/>
    </xf>
    <xf numFmtId="169" fontId="13" fillId="0" borderId="7" xfId="0" applyNumberFormat="1" applyFont="1" applyBorder="1" applyAlignment="1">
      <alignment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169" fontId="13" fillId="0" borderId="7" xfId="0" applyNumberFormat="1" applyFont="1" applyBorder="1" applyAlignment="1">
      <alignment horizontal="center" vertical="center" wrapText="1"/>
    </xf>
    <xf numFmtId="43" fontId="13" fillId="0" borderId="7" xfId="1" applyFont="1" applyBorder="1" applyAlignment="1">
      <alignment horizontal="right" vertical="center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43" fontId="13" fillId="0" borderId="7" xfId="1" applyFont="1" applyBorder="1"/>
    <xf numFmtId="43" fontId="13" fillId="0" borderId="9" xfId="1" applyFont="1" applyBorder="1"/>
    <xf numFmtId="0" fontId="14" fillId="0" borderId="7" xfId="0" applyFont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vertical="center" wrapText="1"/>
    </xf>
    <xf numFmtId="43" fontId="6" fillId="0" borderId="8" xfId="1" applyFont="1" applyBorder="1"/>
    <xf numFmtId="43" fontId="13" fillId="0" borderId="7" xfId="1" applyFont="1" applyFill="1" applyBorder="1"/>
    <xf numFmtId="0" fontId="15" fillId="0" borderId="7" xfId="0" applyFont="1" applyBorder="1" applyAlignment="1">
      <alignment horizontal="left" vertical="center" wrapText="1"/>
    </xf>
    <xf numFmtId="0" fontId="16" fillId="0" borderId="6" xfId="0" applyNumberFormat="1" applyFont="1" applyBorder="1" applyAlignment="1" applyProtection="1">
      <alignment horizontal="center" vertical="center" wrapText="1"/>
    </xf>
    <xf numFmtId="0" fontId="9" fillId="0" borderId="6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43" fontId="5" fillId="0" borderId="8" xfId="1" applyFont="1" applyBorder="1" applyAlignment="1">
      <alignment vertical="center"/>
    </xf>
    <xf numFmtId="0" fontId="16" fillId="0" borderId="6" xfId="0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3" fontId="13" fillId="0" borderId="11" xfId="1" applyFont="1" applyFill="1" applyBorder="1" applyAlignment="1">
      <alignment horizontal="right" vertical="center" wrapText="1"/>
    </xf>
    <xf numFmtId="43" fontId="13" fillId="0" borderId="11" xfId="1" applyFont="1" applyBorder="1" applyAlignment="1">
      <alignment vertical="center" wrapText="1"/>
    </xf>
    <xf numFmtId="168" fontId="5" fillId="0" borderId="12" xfId="0" applyNumberFormat="1" applyFont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left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3" fontId="18" fillId="0" borderId="7" xfId="1" applyFont="1" applyFill="1" applyBorder="1" applyAlignment="1">
      <alignment horizontal="right" vertical="center" wrapText="1"/>
    </xf>
    <xf numFmtId="43" fontId="18" fillId="0" borderId="7" xfId="1" applyFont="1" applyBorder="1" applyAlignment="1">
      <alignment vertical="center" wrapText="1"/>
    </xf>
    <xf numFmtId="168" fontId="19" fillId="0" borderId="8" xfId="0" applyNumberFormat="1" applyFont="1" applyBorder="1" applyAlignment="1">
      <alignment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3" fontId="13" fillId="0" borderId="7" xfId="1" applyFont="1" applyFill="1" applyBorder="1" applyAlignment="1">
      <alignment horizontal="right" vertical="center" wrapText="1"/>
    </xf>
    <xf numFmtId="43" fontId="13" fillId="0" borderId="7" xfId="1" applyFont="1" applyFill="1" applyBorder="1" applyAlignment="1">
      <alignment vertical="center" wrapText="1"/>
    </xf>
    <xf numFmtId="168" fontId="5" fillId="0" borderId="8" xfId="4" applyFont="1" applyBorder="1" applyAlignment="1">
      <alignment vertical="center"/>
    </xf>
    <xf numFmtId="0" fontId="7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/>
    </xf>
    <xf numFmtId="2" fontId="13" fillId="0" borderId="7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right" vertical="center"/>
    </xf>
    <xf numFmtId="169" fontId="7" fillId="0" borderId="7" xfId="0" applyNumberFormat="1" applyFont="1" applyBorder="1" applyAlignment="1">
      <alignment vertical="center" wrapText="1"/>
    </xf>
    <xf numFmtId="43" fontId="13" fillId="0" borderId="7" xfId="1" applyFont="1" applyBorder="1" applyAlignment="1">
      <alignment horizontal="center" vertical="center" wrapText="1"/>
    </xf>
    <xf numFmtId="169" fontId="5" fillId="0" borderId="8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vertical="center" wrapText="1"/>
    </xf>
    <xf numFmtId="43" fontId="6" fillId="0" borderId="12" xfId="1" applyFont="1" applyBorder="1"/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43" fontId="13" fillId="0" borderId="7" xfId="1" applyFont="1" applyBorder="1" applyAlignment="1">
      <alignment vertical="center" wrapText="1"/>
    </xf>
    <xf numFmtId="168" fontId="5" fillId="0" borderId="8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right" vertical="center"/>
    </xf>
    <xf numFmtId="169" fontId="7" fillId="0" borderId="11" xfId="0" applyNumberFormat="1" applyFont="1" applyBorder="1" applyAlignment="1">
      <alignment vertical="center" wrapText="1"/>
    </xf>
    <xf numFmtId="43" fontId="13" fillId="0" borderId="11" xfId="1" applyFont="1" applyBorder="1" applyAlignment="1">
      <alignment horizontal="center" vertical="center" wrapText="1"/>
    </xf>
    <xf numFmtId="169" fontId="13" fillId="0" borderId="11" xfId="0" applyNumberFormat="1" applyFont="1" applyBorder="1" applyAlignment="1">
      <alignment horizontal="center" vertical="center" wrapText="1"/>
    </xf>
    <xf numFmtId="169" fontId="13" fillId="0" borderId="11" xfId="0" applyNumberFormat="1" applyFont="1" applyBorder="1" applyAlignment="1">
      <alignment vertical="center" wrapText="1"/>
    </xf>
    <xf numFmtId="169" fontId="5" fillId="0" borderId="12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vertical="center" wrapText="1"/>
    </xf>
    <xf numFmtId="43" fontId="5" fillId="0" borderId="12" xfId="1" applyFont="1" applyBorder="1" applyAlignment="1">
      <alignment vertical="center"/>
    </xf>
    <xf numFmtId="0" fontId="13" fillId="0" borderId="6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7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3" fontId="22" fillId="0" borderId="7" xfId="1" applyFont="1" applyFill="1" applyBorder="1" applyAlignment="1">
      <alignment vertical="center" wrapText="1"/>
    </xf>
    <xf numFmtId="43" fontId="13" fillId="0" borderId="0" xfId="1" applyFont="1" applyFill="1" applyBorder="1" applyAlignment="1">
      <alignment horizontal="center" vertical="center"/>
    </xf>
    <xf numFmtId="40" fontId="5" fillId="0" borderId="8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5" fillId="0" borderId="15" xfId="0" quotePrefix="1" applyFont="1" applyBorder="1" applyAlignment="1">
      <alignment horizontal="center"/>
    </xf>
    <xf numFmtId="170" fontId="6" fillId="0" borderId="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/>
    <xf numFmtId="43" fontId="5" fillId="0" borderId="5" xfId="1" applyFont="1" applyBorder="1"/>
    <xf numFmtId="0" fontId="6" fillId="0" borderId="6" xfId="0" applyFont="1" applyBorder="1"/>
    <xf numFmtId="0" fontId="6" fillId="0" borderId="0" xfId="0" applyFont="1" applyBorder="1"/>
    <xf numFmtId="170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70" fontId="6" fillId="0" borderId="7" xfId="0" applyNumberFormat="1" applyFont="1" applyBorder="1"/>
    <xf numFmtId="40" fontId="6" fillId="0" borderId="0" xfId="0" applyNumberFormat="1" applyFont="1" applyBorder="1"/>
    <xf numFmtId="9" fontId="6" fillId="0" borderId="0" xfId="3" applyNumberFormat="1" applyFont="1" applyBorder="1" applyAlignment="1">
      <alignment horizontal="centerContinuous"/>
    </xf>
    <xf numFmtId="43" fontId="6" fillId="0" borderId="0" xfId="1" applyFont="1" applyBorder="1"/>
    <xf numFmtId="0" fontId="6" fillId="0" borderId="6" xfId="0" applyFont="1" applyBorder="1" applyAlignment="1">
      <alignment horizontal="right"/>
    </xf>
    <xf numFmtId="171" fontId="6" fillId="0" borderId="0" xfId="3" applyNumberFormat="1" applyFont="1" applyBorder="1" applyAlignment="1">
      <alignment horizontal="centerContinuous"/>
    </xf>
    <xf numFmtId="0" fontId="6" fillId="0" borderId="7" xfId="0" applyFont="1" applyBorder="1"/>
    <xf numFmtId="10" fontId="6" fillId="0" borderId="0" xfId="3" applyNumberFormat="1" applyFont="1" applyBorder="1" applyAlignment="1">
      <alignment horizontal="centerContinuous"/>
    </xf>
    <xf numFmtId="0" fontId="6" fillId="0" borderId="3" xfId="0" applyFont="1" applyBorder="1"/>
    <xf numFmtId="0" fontId="5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6" xfId="0" applyFont="1" applyBorder="1" applyAlignment="1">
      <alignment horizontal="left" wrapText="1"/>
    </xf>
    <xf numFmtId="0" fontId="6" fillId="0" borderId="1" xfId="0" applyFont="1" applyBorder="1" applyAlignment="1"/>
    <xf numFmtId="9" fontId="6" fillId="0" borderId="20" xfId="3" applyNumberFormat="1" applyFont="1" applyBorder="1" applyAlignment="1">
      <alignment horizontal="center" vertical="center"/>
    </xf>
    <xf numFmtId="0" fontId="6" fillId="0" borderId="20" xfId="0" applyFont="1" applyBorder="1" applyAlignment="1"/>
    <xf numFmtId="43" fontId="5" fillId="0" borderId="21" xfId="1" applyFont="1" applyBorder="1" applyAlignment="1">
      <alignment vertical="center"/>
    </xf>
    <xf numFmtId="0" fontId="6" fillId="0" borderId="22" xfId="0" applyFont="1" applyBorder="1"/>
    <xf numFmtId="0" fontId="6" fillId="0" borderId="23" xfId="0" applyFont="1" applyBorder="1"/>
    <xf numFmtId="9" fontId="6" fillId="0" borderId="22" xfId="3" applyFont="1" applyBorder="1" applyAlignment="1">
      <alignment horizontal="center"/>
    </xf>
    <xf numFmtId="43" fontId="5" fillId="0" borderId="24" xfId="1" applyFont="1" applyBorder="1"/>
    <xf numFmtId="0" fontId="5" fillId="0" borderId="15" xfId="0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0" fontId="5" fillId="0" borderId="0" xfId="0" applyFont="1" applyBorder="1"/>
    <xf numFmtId="43" fontId="5" fillId="0" borderId="0" xfId="1" applyFont="1" applyBorder="1"/>
    <xf numFmtId="0" fontId="6" fillId="0" borderId="0" xfId="0" applyFont="1"/>
    <xf numFmtId="0" fontId="13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8" fontId="13" fillId="0" borderId="7" xfId="4" applyFont="1" applyBorder="1" applyAlignment="1">
      <alignment horizontal="right"/>
    </xf>
    <xf numFmtId="168" fontId="13" fillId="0" borderId="7" xfId="4" applyNumberFormat="1" applyFont="1" applyBorder="1" applyAlignment="1">
      <alignment horizontal="left"/>
    </xf>
    <xf numFmtId="168" fontId="7" fillId="0" borderId="8" xfId="4" applyFont="1" applyBorder="1"/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/>
    </xf>
    <xf numFmtId="0" fontId="7" fillId="0" borderId="7" xfId="0" applyFont="1" applyBorder="1"/>
    <xf numFmtId="168" fontId="5" fillId="0" borderId="8" xfId="4" applyFont="1" applyBorder="1"/>
    <xf numFmtId="0" fontId="7" fillId="0" borderId="7" xfId="0" applyFont="1" applyFill="1" applyBorder="1"/>
    <xf numFmtId="0" fontId="13" fillId="0" borderId="7" xfId="0" applyFont="1" applyFill="1" applyBorder="1"/>
    <xf numFmtId="4" fontId="13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  <xf numFmtId="168" fontId="13" fillId="0" borderId="7" xfId="4" applyFont="1" applyFill="1" applyBorder="1"/>
    <xf numFmtId="168" fontId="5" fillId="0" borderId="8" xfId="0" applyNumberFormat="1" applyFont="1" applyFill="1" applyBorder="1"/>
    <xf numFmtId="0" fontId="13" fillId="0" borderId="7" xfId="0" applyFont="1" applyBorder="1"/>
    <xf numFmtId="4" fontId="13" fillId="0" borderId="7" xfId="0" applyNumberFormat="1" applyFont="1" applyBorder="1" applyAlignment="1">
      <alignment horizontal="center"/>
    </xf>
    <xf numFmtId="168" fontId="13" fillId="0" borderId="7" xfId="4" applyFont="1" applyBorder="1"/>
    <xf numFmtId="168" fontId="5" fillId="0" borderId="8" xfId="0" applyNumberFormat="1" applyFont="1" applyBorder="1"/>
    <xf numFmtId="0" fontId="5" fillId="0" borderId="9" xfId="0" applyFont="1" applyBorder="1" applyAlignment="1">
      <alignment horizontal="left"/>
    </xf>
    <xf numFmtId="0" fontId="23" fillId="0" borderId="7" xfId="0" applyFont="1" applyBorder="1"/>
    <xf numFmtId="0" fontId="23" fillId="0" borderId="8" xfId="0" applyFont="1" applyBorder="1"/>
    <xf numFmtId="170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 wrapText="1"/>
    </xf>
    <xf numFmtId="170" fontId="13" fillId="0" borderId="7" xfId="0" applyNumberFormat="1" applyFont="1" applyBorder="1" applyAlignment="1">
      <alignment horizontal="right"/>
    </xf>
    <xf numFmtId="0" fontId="7" fillId="0" borderId="27" xfId="0" applyFont="1" applyBorder="1" applyProtection="1"/>
    <xf numFmtId="4" fontId="13" fillId="0" borderId="7" xfId="0" applyNumberFormat="1" applyFont="1" applyBorder="1" applyAlignment="1">
      <alignment vertical="center"/>
    </xf>
    <xf numFmtId="39" fontId="5" fillId="0" borderId="28" xfId="0" applyNumberFormat="1" applyFont="1" applyBorder="1" applyProtection="1"/>
    <xf numFmtId="0" fontId="7" fillId="0" borderId="27" xfId="0" quotePrefix="1" applyFont="1" applyBorder="1" applyAlignment="1" applyProtection="1">
      <alignment horizontal="left"/>
    </xf>
    <xf numFmtId="39" fontId="5" fillId="0" borderId="29" xfId="0" applyNumberFormat="1" applyFont="1" applyBorder="1" applyProtection="1"/>
    <xf numFmtId="4" fontId="24" fillId="0" borderId="7" xfId="0" applyNumberFormat="1" applyFont="1" applyBorder="1" applyAlignment="1">
      <alignment horizontal="center" vertical="center"/>
    </xf>
    <xf numFmtId="4" fontId="24" fillId="0" borderId="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3" fillId="0" borderId="7" xfId="0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170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0" fontId="13" fillId="0" borderId="9" xfId="0" applyNumberFormat="1" applyFont="1" applyBorder="1"/>
    <xf numFmtId="168" fontId="5" fillId="0" borderId="7" xfId="4" applyFont="1" applyBorder="1"/>
    <xf numFmtId="0" fontId="13" fillId="0" borderId="11" xfId="0" applyFont="1" applyBorder="1" applyAlignment="1">
      <alignment horizontal="left"/>
    </xf>
    <xf numFmtId="17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0" fontId="13" fillId="0" borderId="11" xfId="0" applyNumberFormat="1" applyFont="1" applyBorder="1"/>
    <xf numFmtId="168" fontId="5" fillId="0" borderId="12" xfId="4" applyFont="1" applyBorder="1"/>
    <xf numFmtId="0" fontId="13" fillId="0" borderId="30" xfId="0" applyFont="1" applyBorder="1" applyAlignment="1">
      <alignment horizontal="right"/>
    </xf>
    <xf numFmtId="0" fontId="7" fillId="0" borderId="31" xfId="0" applyFont="1" applyBorder="1" applyAlignment="1">
      <alignment horizontal="left" wrapText="1"/>
    </xf>
    <xf numFmtId="170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40" fontId="13" fillId="0" borderId="31" xfId="0" applyNumberFormat="1" applyFont="1" applyBorder="1"/>
    <xf numFmtId="4" fontId="24" fillId="0" borderId="31" xfId="0" applyNumberFormat="1" applyFont="1" applyBorder="1" applyAlignment="1">
      <alignment vertical="center"/>
    </xf>
    <xf numFmtId="168" fontId="5" fillId="0" borderId="32" xfId="4" applyFont="1" applyBorder="1"/>
    <xf numFmtId="168" fontId="13" fillId="0" borderId="7" xfId="4" applyFont="1" applyBorder="1" applyAlignment="1">
      <alignment horizontal="center"/>
    </xf>
    <xf numFmtId="4" fontId="13" fillId="0" borderId="7" xfId="4" applyNumberFormat="1" applyFont="1" applyBorder="1" applyAlignment="1">
      <alignment horizontal="center"/>
    </xf>
    <xf numFmtId="168" fontId="13" fillId="0" borderId="7" xfId="4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168" fontId="25" fillId="0" borderId="8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4" fontId="7" fillId="0" borderId="7" xfId="4" applyNumberFormat="1" applyFont="1" applyBorder="1" applyAlignment="1">
      <alignment vertical="center" wrapText="1"/>
    </xf>
    <xf numFmtId="4" fontId="13" fillId="0" borderId="7" xfId="4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8" fontId="13" fillId="0" borderId="7" xfId="4" applyFont="1" applyBorder="1" applyAlignment="1">
      <alignment horizontal="center" vertical="center"/>
    </xf>
    <xf numFmtId="168" fontId="5" fillId="0" borderId="8" xfId="0" applyNumberFormat="1" applyFont="1" applyBorder="1" applyAlignment="1">
      <alignment vertical="center"/>
    </xf>
    <xf numFmtId="0" fontId="13" fillId="0" borderId="3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70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0" fontId="13" fillId="0" borderId="4" xfId="0" applyNumberFormat="1" applyFont="1" applyBorder="1"/>
    <xf numFmtId="168" fontId="5" fillId="0" borderId="5" xfId="4" applyFont="1" applyBorder="1"/>
    <xf numFmtId="0" fontId="13" fillId="0" borderId="13" xfId="0" applyFont="1" applyBorder="1" applyAlignment="1">
      <alignment horizontal="right"/>
    </xf>
    <xf numFmtId="9" fontId="6" fillId="0" borderId="7" xfId="3" applyNumberFormat="1" applyFont="1" applyBorder="1" applyAlignment="1">
      <alignment horizontal="centerContinuous"/>
    </xf>
    <xf numFmtId="168" fontId="6" fillId="0" borderId="7" xfId="4" applyFont="1" applyBorder="1"/>
    <xf numFmtId="172" fontId="6" fillId="0" borderId="8" xfId="4" applyNumberFormat="1" applyFont="1" applyBorder="1"/>
    <xf numFmtId="171" fontId="6" fillId="0" borderId="7" xfId="3" applyNumberFormat="1" applyFont="1" applyBorder="1" applyAlignment="1">
      <alignment horizontal="centerContinuous"/>
    </xf>
    <xf numFmtId="10" fontId="6" fillId="0" borderId="7" xfId="3" applyNumberFormat="1" applyFont="1" applyBorder="1" applyAlignment="1">
      <alignment horizontal="centerContinuous"/>
    </xf>
    <xf numFmtId="0" fontId="6" fillId="0" borderId="8" xfId="0" applyFont="1" applyBorder="1"/>
    <xf numFmtId="168" fontId="6" fillId="0" borderId="8" xfId="0" applyNumberFormat="1" applyFont="1" applyBorder="1"/>
    <xf numFmtId="0" fontId="13" fillId="0" borderId="33" xfId="0" applyFont="1" applyBorder="1"/>
    <xf numFmtId="0" fontId="13" fillId="0" borderId="34" xfId="0" applyFont="1" applyBorder="1"/>
    <xf numFmtId="0" fontId="13" fillId="0" borderId="35" xfId="0" applyFont="1" applyBorder="1"/>
    <xf numFmtId="0" fontId="13" fillId="0" borderId="3" xfId="0" applyFont="1" applyBorder="1"/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4" fontId="5" fillId="0" borderId="5" xfId="2" applyFont="1" applyBorder="1" applyAlignment="1">
      <alignment vertical="center"/>
    </xf>
    <xf numFmtId="0" fontId="13" fillId="0" borderId="36" xfId="0" applyFont="1" applyBorder="1"/>
    <xf numFmtId="0" fontId="6" fillId="0" borderId="17" xfId="0" applyFont="1" applyBorder="1" applyAlignment="1">
      <alignment vertical="center"/>
    </xf>
    <xf numFmtId="44" fontId="5" fillId="0" borderId="37" xfId="2" applyFont="1" applyBorder="1" applyAlignment="1">
      <alignment vertical="center"/>
    </xf>
    <xf numFmtId="0" fontId="6" fillId="0" borderId="17" xfId="0" applyFont="1" applyBorder="1" applyAlignment="1">
      <alignment horizontal="left" wrapText="1"/>
    </xf>
    <xf numFmtId="9" fontId="6" fillId="0" borderId="1" xfId="3" applyNumberFormat="1" applyFont="1" applyBorder="1" applyAlignment="1">
      <alignment horizontal="center" vertical="center"/>
    </xf>
    <xf numFmtId="168" fontId="5" fillId="0" borderId="21" xfId="4" applyFont="1" applyBorder="1" applyAlignment="1">
      <alignment vertical="center"/>
    </xf>
    <xf numFmtId="0" fontId="13" fillId="0" borderId="6" xfId="0" applyFont="1" applyBorder="1"/>
    <xf numFmtId="0" fontId="6" fillId="0" borderId="23" xfId="0" applyFont="1" applyBorder="1" applyAlignment="1">
      <alignment vertical="center"/>
    </xf>
    <xf numFmtId="9" fontId="6" fillId="0" borderId="23" xfId="3" applyFont="1" applyBorder="1" applyAlignment="1">
      <alignment horizontal="center" vertical="center"/>
    </xf>
    <xf numFmtId="44" fontId="5" fillId="0" borderId="38" xfId="2" applyFont="1" applyBorder="1" applyAlignment="1">
      <alignment vertical="center"/>
    </xf>
    <xf numFmtId="0" fontId="13" fillId="0" borderId="0" xfId="0" applyFont="1" applyBorder="1"/>
    <xf numFmtId="0" fontId="7" fillId="0" borderId="0" xfId="0" applyFont="1" applyBorder="1"/>
    <xf numFmtId="0" fontId="13" fillId="0" borderId="39" xfId="0" applyFont="1" applyBorder="1"/>
    <xf numFmtId="44" fontId="5" fillId="0" borderId="39" xfId="2" applyFont="1" applyBorder="1"/>
    <xf numFmtId="0" fontId="5" fillId="0" borderId="0" xfId="0" quotePrefix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5" fillId="0" borderId="0" xfId="0" quotePrefix="1" applyFont="1" applyAlignment="1"/>
    <xf numFmtId="0" fontId="5" fillId="0" borderId="0" xfId="0" applyFont="1" applyBorder="1" applyAlignment="1"/>
    <xf numFmtId="0" fontId="6" fillId="0" borderId="0" xfId="0" applyFont="1" applyBorder="1" applyAlignment="1"/>
    <xf numFmtId="174" fontId="15" fillId="0" borderId="0" xfId="0" applyNumberFormat="1" applyFont="1" applyAlignment="1" applyProtection="1">
      <alignment horizontal="center"/>
    </xf>
    <xf numFmtId="175" fontId="15" fillId="0" borderId="0" xfId="0" applyNumberFormat="1" applyFont="1" applyAlignment="1" applyProtection="1">
      <alignment horizontal="center"/>
    </xf>
    <xf numFmtId="175" fontId="14" fillId="0" borderId="0" xfId="0" applyNumberFormat="1" applyFont="1" applyAlignment="1" applyProtection="1"/>
    <xf numFmtId="175" fontId="15" fillId="0" borderId="0" xfId="0" applyNumberFormat="1" applyFont="1" applyProtection="1"/>
    <xf numFmtId="168" fontId="15" fillId="0" borderId="0" xfId="4" applyFont="1" applyProtection="1"/>
    <xf numFmtId="168" fontId="14" fillId="0" borderId="0" xfId="4" applyFont="1" applyProtection="1"/>
    <xf numFmtId="168" fontId="15" fillId="0" borderId="0" xfId="4" applyFont="1" applyAlignment="1" applyProtection="1">
      <alignment horizontal="right"/>
    </xf>
    <xf numFmtId="175" fontId="26" fillId="0" borderId="0" xfId="0" applyNumberFormat="1" applyFont="1" applyAlignment="1" applyProtection="1"/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/>
    <xf numFmtId="0" fontId="30" fillId="0" borderId="0" xfId="0" applyNumberFormat="1" applyFont="1" applyFill="1" applyBorder="1" applyAlignment="1">
      <alignment horizontal="centerContinuous"/>
    </xf>
    <xf numFmtId="4" fontId="31" fillId="0" borderId="0" xfId="0" applyNumberFormat="1" applyFont="1" applyFill="1" applyBorder="1" applyAlignment="1">
      <alignment horizontal="centerContinuous"/>
    </xf>
    <xf numFmtId="4" fontId="32" fillId="0" borderId="0" xfId="0" applyNumberFormat="1" applyFont="1" applyFill="1" applyBorder="1" applyAlignment="1">
      <alignment horizontal="centerContinuous"/>
    </xf>
    <xf numFmtId="4" fontId="26" fillId="0" borderId="0" xfId="0" applyNumberFormat="1" applyFont="1" applyFill="1" applyBorder="1" applyAlignment="1">
      <alignment horizontal="right"/>
    </xf>
    <xf numFmtId="175" fontId="26" fillId="3" borderId="40" xfId="0" applyNumberFormat="1" applyFont="1" applyFill="1" applyBorder="1" applyAlignment="1" applyProtection="1">
      <alignment horizontal="center" vertical="center"/>
    </xf>
    <xf numFmtId="175" fontId="26" fillId="3" borderId="41" xfId="0" applyNumberFormat="1" applyFont="1" applyFill="1" applyBorder="1" applyAlignment="1" applyProtection="1">
      <alignment horizontal="center" vertical="center"/>
    </xf>
    <xf numFmtId="168" fontId="26" fillId="3" borderId="41" xfId="4" applyFont="1" applyFill="1" applyBorder="1" applyAlignment="1" applyProtection="1">
      <alignment horizontal="center" vertical="center"/>
    </xf>
    <xf numFmtId="168" fontId="26" fillId="3" borderId="42" xfId="4" applyFont="1" applyFill="1" applyBorder="1" applyAlignment="1" applyProtection="1">
      <alignment horizontal="center" vertical="center"/>
    </xf>
    <xf numFmtId="4" fontId="26" fillId="0" borderId="43" xfId="0" applyNumberFormat="1" applyFont="1" applyBorder="1" applyAlignment="1">
      <alignment vertical="center" wrapText="1"/>
    </xf>
    <xf numFmtId="4" fontId="26" fillId="0" borderId="44" xfId="0" applyNumberFormat="1" applyFont="1" applyBorder="1" applyAlignment="1">
      <alignment horizontal="center" vertical="center" wrapText="1"/>
    </xf>
    <xf numFmtId="4" fontId="26" fillId="0" borderId="45" xfId="0" applyNumberFormat="1" applyFont="1" applyBorder="1" applyAlignment="1">
      <alignment horizontal="center" vertical="center" wrapText="1"/>
    </xf>
    <xf numFmtId="0" fontId="30" fillId="0" borderId="46" xfId="0" applyNumberFormat="1" applyFont="1" applyBorder="1" applyAlignment="1">
      <alignment vertical="center" wrapText="1"/>
    </xf>
    <xf numFmtId="0" fontId="30" fillId="0" borderId="47" xfId="0" applyNumberFormat="1" applyFont="1" applyBorder="1" applyAlignment="1">
      <alignment vertical="center" wrapText="1"/>
    </xf>
    <xf numFmtId="4" fontId="33" fillId="0" borderId="47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right" vertical="center" wrapText="1"/>
    </xf>
    <xf numFmtId="4" fontId="32" fillId="0" borderId="47" xfId="0" applyNumberFormat="1" applyFont="1" applyBorder="1" applyAlignment="1">
      <alignment vertical="center" wrapText="1"/>
    </xf>
    <xf numFmtId="4" fontId="26" fillId="0" borderId="48" xfId="0" applyNumberFormat="1" applyFont="1" applyBorder="1" applyAlignment="1">
      <alignment vertical="center" wrapText="1"/>
    </xf>
    <xf numFmtId="176" fontId="33" fillId="0" borderId="46" xfId="0" applyNumberFormat="1" applyFont="1" applyBorder="1" applyAlignment="1">
      <alignment vertical="center" wrapText="1"/>
    </xf>
    <xf numFmtId="0" fontId="33" fillId="0" borderId="47" xfId="0" applyNumberFormat="1" applyFont="1" applyBorder="1" applyAlignment="1">
      <alignment vertical="center" wrapText="1"/>
    </xf>
    <xf numFmtId="4" fontId="33" fillId="0" borderId="47" xfId="0" applyNumberFormat="1" applyFont="1" applyBorder="1" applyAlignment="1">
      <alignment horizontal="right" vertical="center" wrapText="1"/>
    </xf>
    <xf numFmtId="0" fontId="33" fillId="0" borderId="47" xfId="0" applyNumberFormat="1" applyFont="1" applyBorder="1" applyAlignment="1">
      <alignment horizontal="center" vertical="center" wrapText="1"/>
    </xf>
    <xf numFmtId="1" fontId="30" fillId="0" borderId="46" xfId="0" applyNumberFormat="1" applyFont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right" vertical="center" wrapText="1"/>
    </xf>
    <xf numFmtId="176" fontId="33" fillId="0" borderId="46" xfId="0" applyNumberFormat="1" applyFont="1" applyBorder="1" applyAlignment="1">
      <alignment horizontal="right" vertical="center" wrapText="1"/>
    </xf>
    <xf numFmtId="0" fontId="34" fillId="0" borderId="47" xfId="0" applyNumberFormat="1" applyFont="1" applyBorder="1" applyAlignment="1">
      <alignment vertical="center" wrapText="1"/>
    </xf>
    <xf numFmtId="177" fontId="31" fillId="0" borderId="46" xfId="0" applyNumberFormat="1" applyFont="1" applyFill="1" applyBorder="1" applyAlignment="1">
      <alignment horizontal="right" vertical="center" wrapText="1"/>
    </xf>
    <xf numFmtId="4" fontId="31" fillId="0" borderId="47" xfId="0" applyNumberFormat="1" applyFont="1" applyFill="1" applyBorder="1" applyAlignment="1">
      <alignment horizontal="left" vertical="center" wrapText="1"/>
    </xf>
    <xf numFmtId="168" fontId="31" fillId="0" borderId="47" xfId="5" applyFont="1" applyFill="1" applyBorder="1" applyAlignment="1">
      <alignment horizontal="right" vertical="center" wrapText="1"/>
    </xf>
    <xf numFmtId="4" fontId="31" fillId="0" borderId="47" xfId="5" applyNumberFormat="1" applyFont="1" applyFill="1" applyBorder="1" applyAlignment="1">
      <alignment horizontal="center" vertical="center" wrapText="1"/>
    </xf>
    <xf numFmtId="168" fontId="31" fillId="0" borderId="47" xfId="5" applyFont="1" applyFill="1" applyBorder="1" applyAlignment="1">
      <alignment horizontal="center" vertical="center" wrapText="1"/>
    </xf>
    <xf numFmtId="168" fontId="31" fillId="0" borderId="48" xfId="5" quotePrefix="1" applyFont="1" applyFill="1" applyBorder="1" applyAlignment="1">
      <alignment horizontal="center" vertical="center" wrapText="1"/>
    </xf>
    <xf numFmtId="177" fontId="8" fillId="0" borderId="46" xfId="0" applyNumberFormat="1" applyFont="1" applyFill="1" applyBorder="1" applyAlignment="1">
      <alignment horizontal="right" vertical="center" wrapText="1"/>
    </xf>
    <xf numFmtId="0" fontId="8" fillId="0" borderId="47" xfId="6" applyFont="1" applyBorder="1" applyAlignment="1">
      <alignment vertical="center" wrapText="1"/>
    </xf>
    <xf numFmtId="168" fontId="8" fillId="0" borderId="47" xfId="5" applyFont="1" applyFill="1" applyBorder="1" applyAlignment="1">
      <alignment horizontal="center" vertical="center" wrapText="1"/>
    </xf>
    <xf numFmtId="4" fontId="8" fillId="0" borderId="47" xfId="5" applyNumberFormat="1" applyFont="1" applyBorder="1" applyAlignment="1">
      <alignment horizontal="center" vertical="center" wrapText="1"/>
    </xf>
    <xf numFmtId="168" fontId="31" fillId="0" borderId="48" xfId="5" applyFont="1" applyFill="1" applyBorder="1" applyAlignment="1">
      <alignment vertical="center" wrapText="1"/>
    </xf>
    <xf numFmtId="4" fontId="31" fillId="0" borderId="47" xfId="7" applyNumberFormat="1" applyFont="1" applyBorder="1" applyAlignment="1">
      <alignment vertical="center" wrapText="1"/>
    </xf>
    <xf numFmtId="4" fontId="8" fillId="0" borderId="47" xfId="7" applyNumberFormat="1" applyFont="1" applyBorder="1" applyAlignment="1">
      <alignment vertical="center" wrapText="1"/>
    </xf>
    <xf numFmtId="177" fontId="31" fillId="0" borderId="46" xfId="8" applyNumberFormat="1" applyFont="1" applyBorder="1" applyAlignment="1">
      <alignment horizontal="right" vertical="center" wrapText="1"/>
    </xf>
    <xf numFmtId="177" fontId="8" fillId="0" borderId="49" xfId="0" applyNumberFormat="1" applyFont="1" applyFill="1" applyBorder="1" applyAlignment="1">
      <alignment horizontal="right" vertical="center" wrapText="1"/>
    </xf>
    <xf numFmtId="4" fontId="8" fillId="0" borderId="50" xfId="7" applyNumberFormat="1" applyFont="1" applyBorder="1" applyAlignment="1">
      <alignment vertical="center" wrapText="1"/>
    </xf>
    <xf numFmtId="168" fontId="8" fillId="0" borderId="50" xfId="5" applyFont="1" applyFill="1" applyBorder="1" applyAlignment="1">
      <alignment horizontal="center" vertical="center" wrapText="1"/>
    </xf>
    <xf numFmtId="4" fontId="8" fillId="0" borderId="50" xfId="5" applyNumberFormat="1" applyFont="1" applyBorder="1" applyAlignment="1">
      <alignment horizontal="center" vertical="center" wrapText="1"/>
    </xf>
    <xf numFmtId="168" fontId="31" fillId="0" borderId="51" xfId="5" applyFont="1" applyFill="1" applyBorder="1" applyAlignment="1">
      <alignment vertical="center" wrapText="1"/>
    </xf>
    <xf numFmtId="177" fontId="8" fillId="0" borderId="43" xfId="0" applyNumberFormat="1" applyFont="1" applyFill="1" applyBorder="1" applyAlignment="1">
      <alignment horizontal="right" vertical="center" wrapText="1"/>
    </xf>
    <xf numFmtId="4" fontId="8" fillId="0" borderId="44" xfId="7" applyNumberFormat="1" applyFont="1" applyBorder="1" applyAlignment="1">
      <alignment vertical="center" wrapText="1"/>
    </xf>
    <xf numFmtId="168" fontId="8" fillId="0" borderId="44" xfId="5" applyFont="1" applyFill="1" applyBorder="1" applyAlignment="1">
      <alignment horizontal="center" vertical="center" wrapText="1"/>
    </xf>
    <xf numFmtId="4" fontId="8" fillId="0" borderId="44" xfId="5" applyNumberFormat="1" applyFont="1" applyBorder="1" applyAlignment="1">
      <alignment horizontal="center" vertical="center" wrapText="1"/>
    </xf>
    <xf numFmtId="168" fontId="31" fillId="0" borderId="45" xfId="5" applyFont="1" applyFill="1" applyBorder="1" applyAlignment="1">
      <alignment vertical="center" wrapText="1"/>
    </xf>
    <xf numFmtId="4" fontId="8" fillId="0" borderId="47" xfId="0" applyNumberFormat="1" applyFont="1" applyFill="1" applyBorder="1" applyAlignment="1">
      <alignment horizontal="left" vertical="center" wrapText="1"/>
    </xf>
    <xf numFmtId="4" fontId="8" fillId="0" borderId="47" xfId="6" applyNumberFormat="1" applyFont="1" applyBorder="1" applyAlignment="1">
      <alignment horizontal="left" vertical="center" wrapText="1"/>
    </xf>
    <xf numFmtId="4" fontId="31" fillId="0" borderId="46" xfId="8" applyNumberFormat="1" applyFont="1" applyBorder="1" applyAlignment="1">
      <alignment horizontal="right" vertical="center" wrapText="1"/>
    </xf>
    <xf numFmtId="0" fontId="31" fillId="0" borderId="47" xfId="6" applyFont="1" applyBorder="1" applyAlignment="1">
      <alignment vertical="center" wrapText="1"/>
    </xf>
    <xf numFmtId="4" fontId="31" fillId="0" borderId="47" xfId="5" applyNumberFormat="1" applyFont="1" applyBorder="1" applyAlignment="1">
      <alignment horizontal="center" vertical="center" wrapText="1"/>
    </xf>
    <xf numFmtId="168" fontId="8" fillId="0" borderId="47" xfId="5" applyFont="1" applyBorder="1" applyAlignment="1">
      <alignment horizontal="center" vertical="center" wrapText="1"/>
    </xf>
    <xf numFmtId="168" fontId="8" fillId="0" borderId="48" xfId="5" applyFont="1" applyBorder="1" applyAlignment="1">
      <alignment vertical="center" wrapText="1"/>
    </xf>
    <xf numFmtId="168" fontId="31" fillId="0" borderId="48" xfId="5" applyFont="1" applyBorder="1" applyAlignment="1">
      <alignment vertical="center" wrapText="1"/>
    </xf>
    <xf numFmtId="4" fontId="31" fillId="0" borderId="46" xfId="0" applyNumberFormat="1" applyFont="1" applyFill="1" applyBorder="1" applyAlignment="1">
      <alignment horizontal="right" vertical="center" wrapText="1"/>
    </xf>
    <xf numFmtId="4" fontId="31" fillId="0" borderId="49" xfId="0" applyNumberFormat="1" applyFont="1" applyFill="1" applyBorder="1" applyAlignment="1">
      <alignment horizontal="right" vertical="center" wrapText="1"/>
    </xf>
    <xf numFmtId="4" fontId="31" fillId="0" borderId="50" xfId="7" applyNumberFormat="1" applyFont="1" applyBorder="1" applyAlignment="1">
      <alignment vertical="center" wrapText="1"/>
    </xf>
    <xf numFmtId="168" fontId="8" fillId="0" borderId="50" xfId="5" applyFont="1" applyBorder="1" applyAlignment="1">
      <alignment horizontal="center" vertical="center" wrapText="1"/>
    </xf>
    <xf numFmtId="168" fontId="31" fillId="0" borderId="51" xfId="5" applyFont="1" applyBorder="1" applyAlignment="1">
      <alignment vertical="center" wrapText="1"/>
    </xf>
    <xf numFmtId="176" fontId="30" fillId="0" borderId="43" xfId="0" applyNumberFormat="1" applyFont="1" applyBorder="1" applyAlignment="1">
      <alignment horizontal="right" vertical="center" wrapText="1"/>
    </xf>
    <xf numFmtId="0" fontId="30" fillId="0" borderId="44" xfId="0" applyNumberFormat="1" applyFont="1" applyBorder="1" applyAlignment="1">
      <alignment vertical="center" wrapText="1"/>
    </xf>
    <xf numFmtId="4" fontId="33" fillId="0" borderId="44" xfId="0" applyNumberFormat="1" applyFont="1" applyBorder="1" applyAlignment="1">
      <alignment horizontal="right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4" fontId="32" fillId="0" borderId="44" xfId="0" applyNumberFormat="1" applyFont="1" applyBorder="1" applyAlignment="1">
      <alignment vertical="center" wrapText="1"/>
    </xf>
    <xf numFmtId="4" fontId="26" fillId="0" borderId="45" xfId="0" applyNumberFormat="1" applyFont="1" applyBorder="1" applyAlignment="1">
      <alignment vertical="center" wrapText="1"/>
    </xf>
    <xf numFmtId="176" fontId="30" fillId="0" borderId="46" xfId="0" applyNumberFormat="1" applyFont="1" applyBorder="1" applyAlignment="1">
      <alignment horizontal="right" vertical="center" wrapText="1"/>
    </xf>
    <xf numFmtId="0" fontId="29" fillId="0" borderId="47" xfId="0" applyNumberFormat="1" applyFont="1" applyFill="1" applyBorder="1" applyAlignment="1">
      <alignment vertical="center" wrapText="1"/>
    </xf>
    <xf numFmtId="176" fontId="16" fillId="0" borderId="46" xfId="0" applyNumberFormat="1" applyFont="1" applyBorder="1" applyAlignment="1">
      <alignment horizontal="right" vertical="center" wrapText="1"/>
    </xf>
    <xf numFmtId="0" fontId="16" fillId="0" borderId="47" xfId="0" applyFont="1" applyBorder="1" applyAlignment="1">
      <alignment vertical="center" wrapText="1"/>
    </xf>
    <xf numFmtId="4" fontId="9" fillId="0" borderId="47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39" fontId="16" fillId="0" borderId="52" xfId="0" applyNumberFormat="1" applyFont="1" applyBorder="1" applyAlignment="1" applyProtection="1">
      <alignment vertical="center" wrapText="1"/>
    </xf>
    <xf numFmtId="175" fontId="26" fillId="3" borderId="40" xfId="0" applyNumberFormat="1" applyFont="1" applyFill="1" applyBorder="1" applyAlignment="1" applyProtection="1">
      <alignment horizontal="center" vertical="center" wrapText="1"/>
    </xf>
    <xf numFmtId="175" fontId="26" fillId="3" borderId="41" xfId="0" applyNumberFormat="1" applyFont="1" applyFill="1" applyBorder="1" applyAlignment="1" applyProtection="1">
      <alignment horizontal="center" vertical="center" wrapText="1"/>
    </xf>
    <xf numFmtId="168" fontId="26" fillId="3" borderId="41" xfId="4" applyFont="1" applyFill="1" applyBorder="1" applyAlignment="1" applyProtection="1">
      <alignment horizontal="center" vertical="center" wrapText="1"/>
    </xf>
    <xf numFmtId="168" fontId="26" fillId="3" borderId="42" xfId="4" applyFont="1" applyFill="1" applyBorder="1" applyAlignment="1" applyProtection="1">
      <alignment horizontal="center" vertical="center" wrapText="1"/>
    </xf>
    <xf numFmtId="175" fontId="32" fillId="0" borderId="53" xfId="0" applyNumberFormat="1" applyFont="1" applyBorder="1" applyAlignment="1" applyProtection="1"/>
    <xf numFmtId="175" fontId="32" fillId="0" borderId="54" xfId="0" applyNumberFormat="1" applyFont="1" applyBorder="1" applyProtection="1"/>
    <xf numFmtId="168" fontId="32" fillId="0" borderId="54" xfId="4" applyFont="1" applyBorder="1" applyProtection="1"/>
    <xf numFmtId="39" fontId="32" fillId="0" borderId="54" xfId="0" applyNumberFormat="1" applyFont="1" applyBorder="1" applyProtection="1"/>
    <xf numFmtId="168" fontId="26" fillId="0" borderId="55" xfId="4" applyFont="1" applyBorder="1" applyProtection="1"/>
    <xf numFmtId="176" fontId="8" fillId="0" borderId="56" xfId="0" applyNumberFormat="1" applyFont="1" applyFill="1" applyBorder="1" applyAlignment="1" applyProtection="1">
      <alignment vertical="center"/>
    </xf>
    <xf numFmtId="175" fontId="8" fillId="0" borderId="27" xfId="0" applyNumberFormat="1" applyFont="1" applyFill="1" applyBorder="1" applyAlignment="1" applyProtection="1">
      <alignment horizontal="left" vertical="center" indent="1"/>
    </xf>
    <xf numFmtId="168" fontId="8" fillId="0" borderId="27" xfId="4" applyFont="1" applyFill="1" applyBorder="1" applyAlignment="1" applyProtection="1">
      <alignment horizontal="left" vertical="center" indent="1"/>
    </xf>
    <xf numFmtId="10" fontId="8" fillId="0" borderId="27" xfId="9" applyNumberFormat="1" applyFont="1" applyFill="1" applyBorder="1" applyAlignment="1" applyProtection="1">
      <alignment horizontal="center" vertical="center"/>
    </xf>
    <xf numFmtId="168" fontId="8" fillId="0" borderId="27" xfId="4" applyFont="1" applyFill="1" applyBorder="1" applyAlignment="1" applyProtection="1">
      <alignment vertical="center"/>
    </xf>
    <xf numFmtId="168" fontId="8" fillId="0" borderId="57" xfId="4" applyFont="1" applyFill="1" applyBorder="1" applyAlignment="1" applyProtection="1">
      <alignment vertical="center"/>
    </xf>
    <xf numFmtId="171" fontId="8" fillId="0" borderId="27" xfId="9" applyNumberFormat="1" applyFont="1" applyFill="1" applyBorder="1" applyAlignment="1" applyProtection="1">
      <alignment horizontal="center" vertical="center"/>
    </xf>
    <xf numFmtId="168" fontId="8" fillId="0" borderId="27" xfId="5" applyFont="1" applyFill="1" applyBorder="1" applyAlignment="1" applyProtection="1">
      <alignment vertical="center"/>
    </xf>
    <xf numFmtId="168" fontId="8" fillId="0" borderId="58" xfId="4" applyFont="1" applyFill="1" applyBorder="1" applyAlignment="1" applyProtection="1">
      <alignment vertical="center"/>
    </xf>
    <xf numFmtId="175" fontId="32" fillId="3" borderId="40" xfId="0" applyNumberFormat="1" applyFont="1" applyFill="1" applyBorder="1" applyAlignment="1" applyProtection="1"/>
    <xf numFmtId="175" fontId="26" fillId="3" borderId="41" xfId="0" applyNumberFormat="1" applyFont="1" applyFill="1" applyBorder="1" applyProtection="1"/>
    <xf numFmtId="168" fontId="26" fillId="3" borderId="41" xfId="4" applyFont="1" applyFill="1" applyBorder="1" applyProtection="1"/>
    <xf numFmtId="175" fontId="32" fillId="3" borderId="41" xfId="0" applyNumberFormat="1" applyFont="1" applyFill="1" applyBorder="1" applyProtection="1"/>
    <xf numFmtId="168" fontId="32" fillId="3" borderId="41" xfId="4" applyFont="1" applyFill="1" applyBorder="1" applyProtection="1"/>
    <xf numFmtId="168" fontId="26" fillId="3" borderId="42" xfId="4" applyFont="1" applyFill="1" applyBorder="1" applyProtection="1"/>
    <xf numFmtId="175" fontId="32" fillId="0" borderId="40" xfId="0" applyNumberFormat="1" applyFont="1" applyFill="1" applyBorder="1" applyAlignment="1" applyProtection="1"/>
    <xf numFmtId="175" fontId="26" fillId="0" borderId="41" xfId="0" applyNumberFormat="1" applyFont="1" applyFill="1" applyBorder="1" applyProtection="1"/>
    <xf numFmtId="168" fontId="26" fillId="0" borderId="41" xfId="4" applyFont="1" applyFill="1" applyBorder="1" applyProtection="1"/>
    <xf numFmtId="175" fontId="32" fillId="0" borderId="41" xfId="0" applyNumberFormat="1" applyFont="1" applyFill="1" applyBorder="1" applyProtection="1"/>
    <xf numFmtId="168" fontId="32" fillId="0" borderId="41" xfId="4" applyFont="1" applyFill="1" applyBorder="1" applyProtection="1"/>
    <xf numFmtId="168" fontId="26" fillId="0" borderId="42" xfId="4" applyFont="1" applyFill="1" applyBorder="1" applyProtection="1"/>
    <xf numFmtId="10" fontId="32" fillId="3" borderId="41" xfId="0" applyNumberFormat="1" applyFont="1" applyFill="1" applyBorder="1" applyAlignment="1" applyProtection="1">
      <alignment horizontal="center"/>
    </xf>
    <xf numFmtId="10" fontId="32" fillId="0" borderId="41" xfId="0" applyNumberFormat="1" applyFont="1" applyFill="1" applyBorder="1" applyProtection="1"/>
    <xf numFmtId="175" fontId="14" fillId="0" borderId="0" xfId="0" applyNumberFormat="1" applyFont="1" applyBorder="1" applyAlignment="1" applyProtection="1"/>
    <xf numFmtId="175" fontId="14" fillId="0" borderId="0" xfId="0" applyNumberFormat="1" applyFont="1" applyBorder="1" applyProtection="1"/>
    <xf numFmtId="168" fontId="14" fillId="0" borderId="0" xfId="4" applyFont="1" applyBorder="1" applyProtection="1"/>
    <xf numFmtId="168" fontId="9" fillId="0" borderId="0" xfId="4" applyFont="1" applyAlignment="1">
      <alignment vertical="center"/>
    </xf>
    <xf numFmtId="175" fontId="35" fillId="0" borderId="0" xfId="0" applyNumberFormat="1" applyFont="1" applyBorder="1" applyAlignment="1" applyProtection="1"/>
    <xf numFmtId="175" fontId="9" fillId="0" borderId="0" xfId="0" applyNumberFormat="1" applyFont="1" applyBorder="1" applyProtection="1"/>
    <xf numFmtId="168" fontId="9" fillId="0" borderId="0" xfId="4" applyFont="1" applyBorder="1" applyProtection="1"/>
    <xf numFmtId="175" fontId="36" fillId="0" borderId="0" xfId="0" applyNumberFormat="1" applyFont="1" applyBorder="1" applyProtection="1"/>
    <xf numFmtId="168" fontId="35" fillId="0" borderId="0" xfId="4" applyFont="1" applyAlignment="1">
      <alignment vertical="center"/>
    </xf>
    <xf numFmtId="168" fontId="35" fillId="0" borderId="0" xfId="4" applyFont="1" applyBorder="1" applyProtection="1"/>
    <xf numFmtId="175" fontId="15" fillId="0" borderId="0" xfId="0" applyNumberFormat="1" applyFont="1" applyBorder="1" applyProtection="1"/>
    <xf numFmtId="168" fontId="15" fillId="0" borderId="0" xfId="4" applyFont="1" applyBorder="1" applyProtection="1"/>
    <xf numFmtId="176" fontId="9" fillId="0" borderId="0" xfId="0" applyNumberFormat="1" applyFont="1" applyAlignment="1">
      <alignment vertical="center"/>
    </xf>
    <xf numFmtId="175" fontId="37" fillId="0" borderId="0" xfId="0" applyNumberFormat="1" applyFont="1" applyBorder="1" applyAlignment="1" applyProtection="1"/>
    <xf numFmtId="168" fontId="37" fillId="0" borderId="0" xfId="4" applyFont="1" applyBorder="1" applyAlignment="1" applyProtection="1"/>
    <xf numFmtId="168" fontId="37" fillId="0" borderId="0" xfId="4" applyFont="1" applyAlignment="1">
      <alignment vertical="center"/>
    </xf>
    <xf numFmtId="168" fontId="14" fillId="0" borderId="0" xfId="4" applyFont="1" applyBorder="1" applyAlignment="1" applyProtection="1"/>
    <xf numFmtId="175" fontId="9" fillId="0" borderId="0" xfId="0" applyNumberFormat="1" applyFont="1" applyBorder="1" applyAlignment="1" applyProtection="1"/>
    <xf numFmtId="168" fontId="9" fillId="0" borderId="0" xfId="4" applyFont="1" applyBorder="1" applyAlignment="1" applyProtection="1"/>
    <xf numFmtId="178" fontId="13" fillId="0" borderId="0" xfId="0" applyNumberFormat="1" applyFont="1" applyFill="1" applyAlignment="1"/>
    <xf numFmtId="175" fontId="15" fillId="0" borderId="0" xfId="0" applyNumberFormat="1" applyFont="1" applyBorder="1" applyAlignment="1" applyProtection="1"/>
    <xf numFmtId="168" fontId="15" fillId="0" borderId="0" xfId="4" applyFont="1" applyBorder="1" applyAlignment="1" applyProtection="1"/>
    <xf numFmtId="175" fontId="14" fillId="0" borderId="0" xfId="0" applyNumberFormat="1" applyFont="1" applyBorder="1" applyAlignment="1" applyProtection="1">
      <alignment vertical="center"/>
    </xf>
    <xf numFmtId="168" fontId="14" fillId="0" borderId="0" xfId="4" applyFont="1" applyBorder="1" applyAlignment="1" applyProtection="1">
      <alignment vertical="center"/>
    </xf>
    <xf numFmtId="0" fontId="34" fillId="0" borderId="0" xfId="0" applyNumberFormat="1" applyFont="1" applyAlignment="1"/>
    <xf numFmtId="4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/>
    <xf numFmtId="0" fontId="5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quotePrefix="1" applyFont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7" fillId="0" borderId="30" xfId="0" quotePrefix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32" xfId="0" quotePrefix="1" applyFont="1" applyBorder="1" applyAlignment="1">
      <alignment horizontal="center"/>
    </xf>
    <xf numFmtId="2" fontId="13" fillId="0" borderId="7" xfId="5" applyNumberFormat="1" applyFont="1" applyBorder="1" applyAlignment="1">
      <alignment horizontal="center" vertical="center" wrapText="1"/>
    </xf>
    <xf numFmtId="168" fontId="13" fillId="0" borderId="7" xfId="5" applyFont="1" applyBorder="1" applyAlignment="1">
      <alignment vertical="center" wrapText="1"/>
    </xf>
    <xf numFmtId="40" fontId="13" fillId="0" borderId="7" xfId="0" applyNumberFormat="1" applyFont="1" applyBorder="1" applyAlignment="1">
      <alignment vertical="center" wrapText="1"/>
    </xf>
    <xf numFmtId="168" fontId="5" fillId="0" borderId="8" xfId="5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168" fontId="13" fillId="0" borderId="7" xfId="5" applyFont="1" applyBorder="1" applyAlignment="1">
      <alignment horizontal="right" vertical="center"/>
    </xf>
    <xf numFmtId="168" fontId="13" fillId="0" borderId="9" xfId="5" applyFont="1" applyBorder="1" applyAlignment="1">
      <alignment vertical="center"/>
    </xf>
    <xf numFmtId="40" fontId="22" fillId="0" borderId="7" xfId="0" applyNumberFormat="1" applyFont="1" applyBorder="1" applyAlignment="1">
      <alignment vertical="center"/>
    </xf>
    <xf numFmtId="168" fontId="21" fillId="0" borderId="9" xfId="5" applyFont="1" applyBorder="1" applyAlignment="1">
      <alignment vertical="center"/>
    </xf>
    <xf numFmtId="0" fontId="21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2" fontId="39" fillId="0" borderId="7" xfId="5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168" fontId="39" fillId="0" borderId="7" xfId="5" applyFont="1" applyBorder="1" applyAlignment="1">
      <alignment vertical="center" wrapText="1"/>
    </xf>
    <xf numFmtId="40" fontId="39" fillId="0" borderId="7" xfId="0" applyNumberFormat="1" applyFont="1" applyBorder="1" applyAlignment="1">
      <alignment vertical="center" wrapText="1"/>
    </xf>
    <xf numFmtId="168" fontId="40" fillId="0" borderId="8" xfId="5" applyFont="1" applyBorder="1" applyAlignment="1">
      <alignment vertical="center"/>
    </xf>
    <xf numFmtId="170" fontId="13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5" fillId="0" borderId="4" xfId="0" quotePrefix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68" fontId="13" fillId="0" borderId="4" xfId="5" applyFont="1" applyBorder="1" applyAlignment="1">
      <alignment vertical="center" wrapText="1"/>
    </xf>
    <xf numFmtId="40" fontId="13" fillId="0" borderId="4" xfId="0" applyNumberFormat="1" applyFont="1" applyBorder="1" applyAlignment="1">
      <alignment vertical="center" wrapText="1"/>
    </xf>
    <xf numFmtId="168" fontId="5" fillId="0" borderId="5" xfId="5" applyFont="1" applyBorder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5" fillId="0" borderId="11" xfId="0" quotePrefix="1" applyFont="1" applyBorder="1" applyAlignment="1">
      <alignment horizontal="center" vertical="center" wrapText="1"/>
    </xf>
    <xf numFmtId="170" fontId="13" fillId="0" borderId="1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40" fontId="13" fillId="0" borderId="11" xfId="0" applyNumberFormat="1" applyFont="1" applyBorder="1" applyAlignment="1">
      <alignment vertical="center" wrapText="1"/>
    </xf>
    <xf numFmtId="44" fontId="5" fillId="0" borderId="12" xfId="2" applyFont="1" applyBorder="1"/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170" fontId="13" fillId="0" borderId="31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170" fontId="13" fillId="0" borderId="31" xfId="0" applyNumberFormat="1" applyFont="1" applyBorder="1" applyAlignment="1">
      <alignment vertical="center" wrapText="1"/>
    </xf>
    <xf numFmtId="40" fontId="13" fillId="0" borderId="31" xfId="0" applyNumberFormat="1" applyFont="1" applyBorder="1" applyAlignment="1">
      <alignment vertical="center" wrapText="1"/>
    </xf>
    <xf numFmtId="168" fontId="13" fillId="0" borderId="32" xfId="5" applyFont="1" applyBorder="1"/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70" fontId="6" fillId="0" borderId="7" xfId="0" applyNumberFormat="1" applyFont="1" applyBorder="1" applyAlignment="1">
      <alignment horizontal="right" vertical="center" wrapText="1"/>
    </xf>
    <xf numFmtId="9" fontId="6" fillId="0" borderId="7" xfId="3" applyNumberFormat="1" applyFont="1" applyBorder="1" applyAlignment="1">
      <alignment horizontal="centerContinuous" vertical="center" wrapText="1"/>
    </xf>
    <xf numFmtId="170" fontId="6" fillId="0" borderId="7" xfId="0" applyNumberFormat="1" applyFont="1" applyBorder="1" applyAlignment="1">
      <alignment vertical="center" wrapText="1"/>
    </xf>
    <xf numFmtId="168" fontId="6" fillId="0" borderId="7" xfId="5" applyFont="1" applyBorder="1" applyAlignment="1">
      <alignment vertical="center" wrapText="1"/>
    </xf>
    <xf numFmtId="168" fontId="6" fillId="0" borderId="8" xfId="5" applyFont="1" applyBorder="1"/>
    <xf numFmtId="0" fontId="6" fillId="0" borderId="6" xfId="0" applyFont="1" applyBorder="1" applyAlignment="1">
      <alignment horizontal="right" vertical="center" wrapText="1"/>
    </xf>
    <xf numFmtId="171" fontId="13" fillId="0" borderId="7" xfId="3" applyNumberFormat="1" applyFont="1" applyBorder="1" applyAlignment="1">
      <alignment horizontal="centerContinuous"/>
    </xf>
    <xf numFmtId="10" fontId="13" fillId="0" borderId="0" xfId="0" applyNumberFormat="1" applyFont="1" applyFill="1" applyBorder="1"/>
    <xf numFmtId="9" fontId="13" fillId="0" borderId="7" xfId="3" applyNumberFormat="1" applyFont="1" applyBorder="1" applyAlignment="1">
      <alignment horizontal="centerContinuous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vertical="center" wrapText="1"/>
    </xf>
    <xf numFmtId="168" fontId="6" fillId="0" borderId="11" xfId="5" applyFont="1" applyBorder="1" applyAlignment="1">
      <alignment vertical="center" wrapText="1"/>
    </xf>
    <xf numFmtId="0" fontId="6" fillId="0" borderId="12" xfId="0" applyFont="1" applyBorder="1"/>
    <xf numFmtId="0" fontId="5" fillId="0" borderId="4" xfId="0" applyFont="1" applyBorder="1"/>
    <xf numFmtId="44" fontId="5" fillId="0" borderId="5" xfId="2" applyFont="1" applyBorder="1"/>
    <xf numFmtId="0" fontId="6" fillId="0" borderId="36" xfId="0" applyFont="1" applyBorder="1"/>
    <xf numFmtId="0" fontId="6" fillId="0" borderId="59" xfId="0" applyFont="1" applyBorder="1"/>
    <xf numFmtId="44" fontId="5" fillId="0" borderId="60" xfId="2" applyFont="1" applyBorder="1"/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4" fontId="5" fillId="0" borderId="21" xfId="2" applyFont="1" applyBorder="1" applyAlignment="1">
      <alignment vertical="center"/>
    </xf>
    <xf numFmtId="0" fontId="6" fillId="0" borderId="1" xfId="0" applyFont="1" applyBorder="1"/>
    <xf numFmtId="9" fontId="6" fillId="0" borderId="1" xfId="3" applyNumberFormat="1" applyFont="1" applyBorder="1" applyAlignment="1">
      <alignment horizontal="centerContinuous"/>
    </xf>
    <xf numFmtId="168" fontId="6" fillId="0" borderId="1" xfId="5" applyFont="1" applyBorder="1"/>
    <xf numFmtId="44" fontId="5" fillId="0" borderId="21" xfId="2" applyFont="1" applyBorder="1"/>
    <xf numFmtId="0" fontId="6" fillId="0" borderId="61" xfId="0" applyFont="1" applyBorder="1"/>
    <xf numFmtId="0" fontId="6" fillId="0" borderId="62" xfId="0" applyFont="1" applyBorder="1"/>
    <xf numFmtId="9" fontId="6" fillId="0" borderId="62" xfId="3" applyFont="1" applyBorder="1" applyAlignment="1">
      <alignment horizontal="center"/>
    </xf>
    <xf numFmtId="44" fontId="5" fillId="0" borderId="24" xfId="2" applyFont="1" applyBorder="1"/>
    <xf numFmtId="44" fontId="5" fillId="0" borderId="0" xfId="2" applyFont="1" applyBorder="1"/>
    <xf numFmtId="0" fontId="7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10" xfId="5"/>
    <cellStyle name="Millares 7" xfId="4"/>
    <cellStyle name="Moneda" xfId="2" builtinId="4"/>
    <cellStyle name="Normal" xfId="0" builtinId="0"/>
    <cellStyle name="Normal 2_2009-123" xfId="7"/>
    <cellStyle name="Normal 2_2011-102" xfId="6"/>
    <cellStyle name="Normal 9_2009-123" xfId="8"/>
    <cellStyle name="Porcentaje" xfId="3" builtinId="5"/>
    <cellStyle name="Porcentual 10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tabSelected="1" workbookViewId="0">
      <selection activeCell="C10" sqref="C10"/>
    </sheetView>
  </sheetViews>
  <sheetFormatPr baseColWidth="10" defaultColWidth="9.140625" defaultRowHeight="15"/>
  <cols>
    <col min="2" max="2" width="15" customWidth="1"/>
    <col min="3" max="3" width="92" customWidth="1"/>
  </cols>
  <sheetData>
    <row r="4" spans="1:3">
      <c r="A4" s="3" t="s">
        <v>8</v>
      </c>
      <c r="B4" s="3" t="s">
        <v>9</v>
      </c>
      <c r="C4" s="3" t="s">
        <v>10</v>
      </c>
    </row>
    <row r="5" spans="1:3" ht="37.5">
      <c r="A5" s="1">
        <v>3</v>
      </c>
      <c r="B5" s="499" t="s">
        <v>0</v>
      </c>
      <c r="C5" s="2" t="s">
        <v>1</v>
      </c>
    </row>
    <row r="6" spans="1:3" ht="56.25">
      <c r="A6" s="1"/>
      <c r="B6" s="500" t="s">
        <v>2</v>
      </c>
      <c r="C6" s="2" t="s">
        <v>3</v>
      </c>
    </row>
    <row r="7" spans="1:3" ht="37.5">
      <c r="A7" s="1"/>
      <c r="B7" s="501" t="s">
        <v>4</v>
      </c>
      <c r="C7" s="2" t="s">
        <v>5</v>
      </c>
    </row>
    <row r="8" spans="1:3" ht="37.5">
      <c r="A8" s="1"/>
      <c r="B8" s="502" t="s">
        <v>6</v>
      </c>
      <c r="C8" s="2" t="s">
        <v>7</v>
      </c>
    </row>
  </sheetData>
  <mergeCells count="1">
    <mergeCell ref="A5:A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8"/>
  <sheetViews>
    <sheetView workbookViewId="0">
      <selection activeCell="B11" sqref="B11"/>
    </sheetView>
  </sheetViews>
  <sheetFormatPr baseColWidth="10" defaultColWidth="9.140625" defaultRowHeight="15"/>
  <cols>
    <col min="2" max="2" width="54.42578125" customWidth="1"/>
    <col min="3" max="3" width="12" bestFit="1" customWidth="1"/>
    <col min="4" max="4" width="18.28515625" customWidth="1"/>
    <col min="5" max="5" width="15" bestFit="1" customWidth="1"/>
    <col min="6" max="6" width="14.28515625" bestFit="1" customWidth="1"/>
    <col min="7" max="7" width="12.85546875" bestFit="1" customWidth="1"/>
  </cols>
  <sheetData>
    <row r="1" spans="1:7" ht="20.25">
      <c r="A1" s="4" t="s">
        <v>11</v>
      </c>
      <c r="B1" s="4"/>
      <c r="C1" s="4"/>
      <c r="D1" s="4"/>
      <c r="E1" s="4"/>
      <c r="F1" s="4"/>
      <c r="G1" s="4"/>
    </row>
    <row r="2" spans="1:7" ht="20.25">
      <c r="A2" s="5" t="s">
        <v>12</v>
      </c>
      <c r="B2" s="5"/>
      <c r="C2" s="5"/>
      <c r="D2" s="5"/>
      <c r="E2" s="5"/>
      <c r="F2" s="5"/>
      <c r="G2" s="5"/>
    </row>
    <row r="3" spans="1:7" ht="20.25">
      <c r="A3" s="6"/>
      <c r="B3" s="6"/>
      <c r="C3" s="6"/>
      <c r="D3" s="6"/>
      <c r="E3" s="6"/>
      <c r="F3" s="6"/>
      <c r="G3" s="6"/>
    </row>
    <row r="4" spans="1:7" ht="18.75">
      <c r="A4" s="7"/>
      <c r="B4" s="7"/>
      <c r="C4" s="8"/>
      <c r="D4" s="9"/>
      <c r="E4" s="10"/>
      <c r="F4" s="11"/>
      <c r="G4" s="12"/>
    </row>
    <row r="5" spans="1:7" ht="48.75" customHeight="1">
      <c r="A5" s="13" t="s">
        <v>13</v>
      </c>
      <c r="B5" s="13"/>
      <c r="C5" s="13"/>
      <c r="D5" s="13"/>
      <c r="E5" s="13"/>
      <c r="F5" s="13"/>
      <c r="G5" s="13"/>
    </row>
    <row r="6" spans="1:7" ht="21" thickBot="1">
      <c r="A6" s="14"/>
      <c r="B6" s="15" t="s">
        <v>14</v>
      </c>
      <c r="C6" s="6"/>
      <c r="D6" s="14"/>
      <c r="E6" s="14"/>
      <c r="F6" s="14"/>
      <c r="G6" s="14"/>
    </row>
    <row r="7" spans="1:7" ht="20.25" thickTop="1" thickBot="1">
      <c r="A7" s="16" t="s">
        <v>15</v>
      </c>
      <c r="B7" s="17" t="s">
        <v>10</v>
      </c>
      <c r="C7" s="17" t="s">
        <v>16</v>
      </c>
      <c r="D7" s="17" t="s">
        <v>17</v>
      </c>
      <c r="E7" s="17" t="s">
        <v>18</v>
      </c>
      <c r="F7" s="17" t="s">
        <v>19</v>
      </c>
      <c r="G7" s="18" t="s">
        <v>20</v>
      </c>
    </row>
    <row r="8" spans="1:7" ht="19.5" thickTop="1">
      <c r="A8" s="19"/>
      <c r="B8" s="20"/>
      <c r="C8" s="21"/>
      <c r="D8" s="21"/>
      <c r="E8" s="21"/>
      <c r="F8" s="21"/>
      <c r="G8" s="22"/>
    </row>
    <row r="9" spans="1:7" ht="18.75">
      <c r="A9" s="19"/>
      <c r="B9" s="20"/>
      <c r="C9" s="21"/>
      <c r="D9" s="21"/>
      <c r="E9" s="21"/>
      <c r="F9" s="21"/>
      <c r="G9" s="22"/>
    </row>
    <row r="10" spans="1:7" ht="18.75">
      <c r="A10" s="19"/>
      <c r="B10" s="20"/>
      <c r="C10" s="21"/>
      <c r="D10" s="21"/>
      <c r="E10" s="21"/>
      <c r="F10" s="21"/>
      <c r="G10" s="22"/>
    </row>
    <row r="11" spans="1:7" ht="60.75">
      <c r="A11" s="23" t="s">
        <v>21</v>
      </c>
      <c r="B11" s="24" t="s">
        <v>22</v>
      </c>
      <c r="C11" s="21"/>
      <c r="D11" s="21"/>
      <c r="E11" s="21"/>
      <c r="F11" s="21"/>
      <c r="G11" s="22"/>
    </row>
    <row r="12" spans="1:7" ht="18.75">
      <c r="A12" s="19"/>
      <c r="B12" s="20"/>
      <c r="C12" s="21"/>
      <c r="D12" s="21"/>
      <c r="E12" s="21"/>
      <c r="F12" s="21"/>
      <c r="G12" s="22"/>
    </row>
    <row r="13" spans="1:7" ht="20.25">
      <c r="A13" s="23" t="s">
        <v>23</v>
      </c>
      <c r="B13" s="20" t="s">
        <v>24</v>
      </c>
      <c r="C13" s="25"/>
      <c r="D13" s="26"/>
      <c r="E13" s="25"/>
      <c r="F13" s="27"/>
      <c r="G13" s="28"/>
    </row>
    <row r="14" spans="1:7" ht="20.25">
      <c r="A14" s="29" t="s">
        <v>25</v>
      </c>
      <c r="B14" s="30" t="s">
        <v>26</v>
      </c>
      <c r="C14" s="31">
        <v>1</v>
      </c>
      <c r="D14" s="32" t="s">
        <v>27</v>
      </c>
      <c r="E14" s="33"/>
      <c r="F14" s="30"/>
      <c r="G14" s="28"/>
    </row>
    <row r="15" spans="1:7" ht="20.25">
      <c r="A15" s="34"/>
      <c r="B15" s="35"/>
      <c r="C15" s="25"/>
      <c r="D15" s="26"/>
      <c r="E15" s="25"/>
      <c r="F15" s="36"/>
      <c r="G15" s="28"/>
    </row>
    <row r="16" spans="1:7" ht="20.25">
      <c r="A16" s="23" t="s">
        <v>28</v>
      </c>
      <c r="B16" s="20" t="s">
        <v>29</v>
      </c>
      <c r="C16" s="25"/>
      <c r="D16" s="26"/>
      <c r="E16" s="25"/>
      <c r="F16" s="37"/>
      <c r="G16" s="28"/>
    </row>
    <row r="17" spans="1:7" ht="20.25">
      <c r="A17" s="34" t="s">
        <v>30</v>
      </c>
      <c r="B17" s="38" t="s">
        <v>31</v>
      </c>
      <c r="C17" s="39">
        <v>126.28</v>
      </c>
      <c r="D17" s="40" t="s">
        <v>32</v>
      </c>
      <c r="E17" s="41"/>
      <c r="F17" s="42"/>
      <c r="G17" s="43"/>
    </row>
    <row r="18" spans="1:7" ht="36">
      <c r="A18" s="34" t="s">
        <v>33</v>
      </c>
      <c r="B18" s="38" t="s">
        <v>34</v>
      </c>
      <c r="C18" s="39">
        <v>7.32</v>
      </c>
      <c r="D18" s="40" t="s">
        <v>32</v>
      </c>
      <c r="E18" s="41"/>
      <c r="F18" s="42"/>
      <c r="G18" s="43"/>
    </row>
    <row r="19" spans="1:7" ht="20.25">
      <c r="A19" s="34" t="s">
        <v>35</v>
      </c>
      <c r="B19" s="38" t="s">
        <v>36</v>
      </c>
      <c r="C19" s="39">
        <v>57.34</v>
      </c>
      <c r="D19" s="40" t="s">
        <v>32</v>
      </c>
      <c r="E19" s="41"/>
      <c r="F19" s="42"/>
      <c r="G19" s="43"/>
    </row>
    <row r="20" spans="1:7" ht="20.25">
      <c r="A20" s="34" t="s">
        <v>37</v>
      </c>
      <c r="B20" s="38" t="s">
        <v>38</v>
      </c>
      <c r="C20" s="39">
        <v>68.77</v>
      </c>
      <c r="D20" s="40" t="s">
        <v>32</v>
      </c>
      <c r="E20" s="41"/>
      <c r="F20" s="42"/>
      <c r="G20" s="43"/>
    </row>
    <row r="21" spans="1:7" ht="20.25">
      <c r="A21" s="34" t="s">
        <v>39</v>
      </c>
      <c r="B21" s="38" t="s">
        <v>40</v>
      </c>
      <c r="C21" s="39">
        <v>165.29</v>
      </c>
      <c r="D21" s="40" t="s">
        <v>32</v>
      </c>
      <c r="E21" s="44"/>
      <c r="F21" s="42"/>
      <c r="G21" s="43"/>
    </row>
    <row r="22" spans="1:7" ht="20.25">
      <c r="A22" s="34" t="s">
        <v>41</v>
      </c>
      <c r="B22" s="38" t="s">
        <v>42</v>
      </c>
      <c r="C22" s="39">
        <v>66</v>
      </c>
      <c r="D22" s="40" t="s">
        <v>43</v>
      </c>
      <c r="E22" s="44"/>
      <c r="F22" s="42"/>
      <c r="G22" s="28"/>
    </row>
    <row r="23" spans="1:7" ht="20.25">
      <c r="A23" s="34"/>
      <c r="B23" s="38"/>
      <c r="C23" s="39"/>
      <c r="D23" s="40"/>
      <c r="E23" s="44"/>
      <c r="F23" s="42"/>
      <c r="G23" s="43"/>
    </row>
    <row r="24" spans="1:7" ht="36">
      <c r="A24" s="23" t="s">
        <v>44</v>
      </c>
      <c r="B24" s="45" t="s">
        <v>45</v>
      </c>
      <c r="C24" s="39"/>
      <c r="D24" s="40"/>
      <c r="E24" s="44"/>
      <c r="F24" s="42"/>
      <c r="G24" s="43"/>
    </row>
    <row r="25" spans="1:7" ht="20.25">
      <c r="A25" s="23" t="s">
        <v>46</v>
      </c>
      <c r="B25" s="45" t="s">
        <v>47</v>
      </c>
      <c r="C25" s="39"/>
      <c r="D25" s="40"/>
      <c r="E25" s="44"/>
      <c r="F25" s="42"/>
      <c r="G25" s="43"/>
    </row>
    <row r="26" spans="1:7" ht="20.25">
      <c r="A26" s="34" t="s">
        <v>48</v>
      </c>
      <c r="B26" s="38" t="s">
        <v>49</v>
      </c>
      <c r="C26" s="39">
        <v>33</v>
      </c>
      <c r="D26" s="40" t="s">
        <v>43</v>
      </c>
      <c r="E26" s="39"/>
      <c r="F26" s="42"/>
      <c r="G26" s="43"/>
    </row>
    <row r="27" spans="1:7" ht="20.25">
      <c r="A27" s="46" t="s">
        <v>50</v>
      </c>
      <c r="B27" s="45" t="s">
        <v>51</v>
      </c>
      <c r="C27" s="39"/>
      <c r="D27" s="40"/>
      <c r="E27" s="39"/>
      <c r="F27" s="42"/>
      <c r="G27" s="43"/>
    </row>
    <row r="28" spans="1:7" ht="36">
      <c r="A28" s="47" t="s">
        <v>52</v>
      </c>
      <c r="B28" s="38" t="s">
        <v>53</v>
      </c>
      <c r="C28" s="39">
        <v>11</v>
      </c>
      <c r="D28" s="48" t="s">
        <v>54</v>
      </c>
      <c r="E28" s="41"/>
      <c r="F28" s="42"/>
      <c r="G28" s="43"/>
    </row>
    <row r="29" spans="1:7" ht="20.25">
      <c r="A29" s="46" t="s">
        <v>55</v>
      </c>
      <c r="B29" s="45" t="s">
        <v>56</v>
      </c>
      <c r="C29" s="39"/>
      <c r="D29" s="48"/>
      <c r="E29" s="41"/>
      <c r="F29" s="42"/>
      <c r="G29" s="43"/>
    </row>
    <row r="30" spans="1:7" ht="36">
      <c r="A30" s="47" t="s">
        <v>57</v>
      </c>
      <c r="B30" s="38" t="s">
        <v>58</v>
      </c>
      <c r="C30" s="39">
        <v>11</v>
      </c>
      <c r="D30" s="48" t="s">
        <v>54</v>
      </c>
      <c r="E30" s="41"/>
      <c r="F30" s="42"/>
      <c r="G30" s="28"/>
    </row>
    <row r="31" spans="1:7" ht="36">
      <c r="A31" s="47" t="s">
        <v>59</v>
      </c>
      <c r="B31" s="38" t="s">
        <v>60</v>
      </c>
      <c r="C31" s="39">
        <v>11</v>
      </c>
      <c r="D31" s="48" t="s">
        <v>54</v>
      </c>
      <c r="E31" s="41"/>
      <c r="F31" s="42"/>
      <c r="G31" s="28"/>
    </row>
    <row r="32" spans="1:7" ht="20.25">
      <c r="A32" s="46" t="s">
        <v>61</v>
      </c>
      <c r="B32" s="45" t="s">
        <v>62</v>
      </c>
      <c r="C32" s="39"/>
      <c r="D32" s="48"/>
      <c r="E32" s="41"/>
      <c r="F32" s="42"/>
      <c r="G32" s="28"/>
    </row>
    <row r="33" spans="1:7" ht="36">
      <c r="A33" s="47" t="s">
        <v>63</v>
      </c>
      <c r="B33" s="49" t="s">
        <v>64</v>
      </c>
      <c r="C33" s="39">
        <v>11</v>
      </c>
      <c r="D33" s="48" t="s">
        <v>54</v>
      </c>
      <c r="E33" s="41"/>
      <c r="F33" s="42"/>
      <c r="G33" s="28"/>
    </row>
    <row r="34" spans="1:7" ht="20.25">
      <c r="A34" s="46" t="s">
        <v>65</v>
      </c>
      <c r="B34" s="45" t="s">
        <v>66</v>
      </c>
      <c r="C34" s="39"/>
      <c r="D34" s="48"/>
      <c r="E34" s="41"/>
      <c r="F34" s="42"/>
      <c r="G34" s="50"/>
    </row>
    <row r="35" spans="1:7" ht="36">
      <c r="A35" s="47" t="s">
        <v>67</v>
      </c>
      <c r="B35" s="38" t="s">
        <v>68</v>
      </c>
      <c r="C35" s="39">
        <v>22</v>
      </c>
      <c r="D35" s="48" t="s">
        <v>54</v>
      </c>
      <c r="E35" s="41"/>
      <c r="F35" s="42"/>
      <c r="G35" s="50"/>
    </row>
    <row r="36" spans="1:7" ht="20.25">
      <c r="A36" s="46" t="s">
        <v>69</v>
      </c>
      <c r="B36" s="45" t="s">
        <v>70</v>
      </c>
      <c r="C36" s="39"/>
      <c r="D36" s="48"/>
      <c r="E36" s="41"/>
      <c r="F36" s="42"/>
      <c r="G36" s="50"/>
    </row>
    <row r="37" spans="1:7" ht="36">
      <c r="A37" s="47" t="s">
        <v>71</v>
      </c>
      <c r="B37" s="38" t="s">
        <v>72</v>
      </c>
      <c r="C37" s="39">
        <v>11</v>
      </c>
      <c r="D37" s="48" t="s">
        <v>54</v>
      </c>
      <c r="E37" s="41"/>
      <c r="F37" s="42"/>
      <c r="G37" s="50"/>
    </row>
    <row r="38" spans="1:7" ht="20.25">
      <c r="A38" s="47"/>
      <c r="B38" s="38"/>
      <c r="C38" s="39"/>
      <c r="D38" s="48"/>
      <c r="E38" s="41"/>
      <c r="F38" s="42"/>
      <c r="G38" s="50"/>
    </row>
    <row r="39" spans="1:7" ht="20.25">
      <c r="A39" s="51" t="s">
        <v>73</v>
      </c>
      <c r="B39" s="45" t="s">
        <v>74</v>
      </c>
      <c r="C39" s="39">
        <v>1</v>
      </c>
      <c r="D39" s="48" t="s">
        <v>27</v>
      </c>
      <c r="E39" s="41"/>
      <c r="F39" s="42"/>
      <c r="G39" s="28"/>
    </row>
    <row r="40" spans="1:7" ht="20.25">
      <c r="A40" s="34"/>
      <c r="B40" s="35"/>
      <c r="C40" s="25"/>
      <c r="D40" s="26"/>
      <c r="E40" s="25"/>
      <c r="F40" s="36"/>
      <c r="G40" s="28"/>
    </row>
    <row r="41" spans="1:7" ht="21" thickBot="1">
      <c r="A41" s="52" t="s">
        <v>75</v>
      </c>
      <c r="B41" s="53" t="s">
        <v>76</v>
      </c>
      <c r="C41" s="54">
        <v>7.5</v>
      </c>
      <c r="D41" s="55" t="s">
        <v>77</v>
      </c>
      <c r="E41" s="56"/>
      <c r="F41" s="57"/>
      <c r="G41" s="58"/>
    </row>
    <row r="42" spans="1:7" ht="21" thickTop="1">
      <c r="A42" s="59"/>
      <c r="B42" s="60"/>
      <c r="C42" s="61"/>
      <c r="D42" s="62"/>
      <c r="E42" s="63"/>
      <c r="F42" s="64"/>
      <c r="G42" s="65"/>
    </row>
    <row r="43" spans="1:7" ht="37.5">
      <c r="A43" s="66" t="s">
        <v>78</v>
      </c>
      <c r="B43" s="67" t="s">
        <v>79</v>
      </c>
      <c r="C43" s="68">
        <v>11</v>
      </c>
      <c r="D43" s="69" t="s">
        <v>80</v>
      </c>
      <c r="E43" s="70"/>
      <c r="F43" s="71"/>
      <c r="G43" s="72"/>
    </row>
    <row r="44" spans="1:7" ht="20.25">
      <c r="A44" s="73"/>
      <c r="B44" s="67"/>
      <c r="C44" s="68"/>
      <c r="D44" s="69"/>
      <c r="E44" s="70"/>
      <c r="F44" s="71"/>
      <c r="G44" s="72"/>
    </row>
    <row r="45" spans="1:7" ht="20.25">
      <c r="A45" s="73" t="s">
        <v>81</v>
      </c>
      <c r="B45" s="67" t="s">
        <v>82</v>
      </c>
      <c r="C45" s="68"/>
      <c r="D45" s="69"/>
      <c r="E45" s="70"/>
      <c r="F45" s="71"/>
      <c r="G45" s="72"/>
    </row>
    <row r="46" spans="1:7" ht="20.25">
      <c r="A46" s="74" t="s">
        <v>83</v>
      </c>
      <c r="B46" s="75" t="s">
        <v>84</v>
      </c>
      <c r="C46" s="68">
        <v>11</v>
      </c>
      <c r="D46" s="69" t="s">
        <v>43</v>
      </c>
      <c r="E46" s="70"/>
      <c r="F46" s="71"/>
      <c r="G46" s="72"/>
    </row>
    <row r="47" spans="1:7" ht="20.25">
      <c r="A47" s="73"/>
      <c r="B47" s="67"/>
      <c r="C47" s="68"/>
      <c r="D47" s="69"/>
      <c r="E47" s="70"/>
      <c r="F47" s="71"/>
      <c r="G47" s="72"/>
    </row>
    <row r="48" spans="1:7" ht="20.25">
      <c r="A48" s="73" t="s">
        <v>85</v>
      </c>
      <c r="B48" s="67" t="s">
        <v>86</v>
      </c>
      <c r="C48" s="68">
        <v>53.9</v>
      </c>
      <c r="D48" s="69" t="s">
        <v>87</v>
      </c>
      <c r="E48" s="70"/>
      <c r="F48" s="71"/>
      <c r="G48" s="72"/>
    </row>
    <row r="49" spans="1:7" ht="20.25">
      <c r="A49" s="76"/>
      <c r="B49" s="20"/>
      <c r="C49" s="77"/>
      <c r="D49" s="26"/>
      <c r="E49" s="25"/>
      <c r="F49" s="36"/>
      <c r="G49" s="28"/>
    </row>
    <row r="50" spans="1:7" ht="37.5">
      <c r="A50" s="78" t="s">
        <v>88</v>
      </c>
      <c r="B50" s="79" t="s">
        <v>89</v>
      </c>
      <c r="C50" s="80">
        <v>1</v>
      </c>
      <c r="D50" s="32" t="s">
        <v>27</v>
      </c>
      <c r="E50" s="32"/>
      <c r="F50" s="30"/>
      <c r="G50" s="81"/>
    </row>
    <row r="51" spans="1:7" ht="20.25">
      <c r="A51" s="78"/>
      <c r="B51" s="79"/>
      <c r="C51" s="80"/>
      <c r="D51" s="32"/>
      <c r="E51" s="32"/>
      <c r="F51" s="30"/>
      <c r="G51" s="81"/>
    </row>
    <row r="52" spans="1:7" ht="20.25">
      <c r="A52" s="78" t="s">
        <v>90</v>
      </c>
      <c r="B52" s="79" t="s">
        <v>91</v>
      </c>
      <c r="C52" s="80">
        <v>1</v>
      </c>
      <c r="D52" s="32" t="s">
        <v>27</v>
      </c>
      <c r="E52" s="32"/>
      <c r="F52" s="30"/>
      <c r="G52" s="81"/>
    </row>
    <row r="53" spans="1:7" ht="20.25">
      <c r="A53" s="78"/>
      <c r="B53" s="79"/>
      <c r="C53" s="80"/>
      <c r="D53" s="32"/>
      <c r="E53" s="32"/>
      <c r="F53" s="30"/>
      <c r="G53" s="81"/>
    </row>
    <row r="54" spans="1:7" ht="60.75">
      <c r="A54" s="78" t="s">
        <v>92</v>
      </c>
      <c r="B54" s="24" t="s">
        <v>93</v>
      </c>
      <c r="C54" s="80"/>
      <c r="D54" s="32"/>
      <c r="E54" s="32"/>
      <c r="F54" s="30"/>
      <c r="G54" s="81"/>
    </row>
    <row r="55" spans="1:7" ht="20.25">
      <c r="A55" s="23" t="s">
        <v>94</v>
      </c>
      <c r="B55" s="20" t="s">
        <v>24</v>
      </c>
      <c r="C55" s="25"/>
      <c r="D55" s="26"/>
      <c r="E55" s="25"/>
      <c r="F55" s="27"/>
      <c r="G55" s="28"/>
    </row>
    <row r="56" spans="1:7" ht="20.25">
      <c r="A56" s="29" t="s">
        <v>95</v>
      </c>
      <c r="B56" s="30" t="s">
        <v>26</v>
      </c>
      <c r="C56" s="31">
        <v>1</v>
      </c>
      <c r="D56" s="32" t="s">
        <v>27</v>
      </c>
      <c r="E56" s="33"/>
      <c r="F56" s="30"/>
      <c r="G56" s="28"/>
    </row>
    <row r="57" spans="1:7" ht="20.25">
      <c r="A57" s="34"/>
      <c r="B57" s="35"/>
      <c r="C57" s="25"/>
      <c r="D57" s="26"/>
      <c r="E57" s="25"/>
      <c r="F57" s="36"/>
      <c r="G57" s="28"/>
    </row>
    <row r="58" spans="1:7" ht="20.25">
      <c r="A58" s="23" t="s">
        <v>96</v>
      </c>
      <c r="B58" s="20" t="s">
        <v>29</v>
      </c>
      <c r="C58" s="25"/>
      <c r="D58" s="26"/>
      <c r="E58" s="25"/>
      <c r="F58" s="37"/>
      <c r="G58" s="28"/>
    </row>
    <row r="59" spans="1:7" ht="20.25">
      <c r="A59" s="34" t="s">
        <v>97</v>
      </c>
      <c r="B59" s="38" t="s">
        <v>31</v>
      </c>
      <c r="C59" s="39">
        <v>47.88</v>
      </c>
      <c r="D59" s="40" t="s">
        <v>32</v>
      </c>
      <c r="E59" s="41"/>
      <c r="F59" s="42"/>
      <c r="G59" s="43"/>
    </row>
    <row r="60" spans="1:7" ht="36">
      <c r="A60" s="34" t="s">
        <v>98</v>
      </c>
      <c r="B60" s="38" t="s">
        <v>34</v>
      </c>
      <c r="C60" s="39">
        <v>1.46</v>
      </c>
      <c r="D60" s="40" t="s">
        <v>32</v>
      </c>
      <c r="E60" s="41"/>
      <c r="F60" s="42"/>
      <c r="G60" s="43"/>
    </row>
    <row r="61" spans="1:7" ht="20.25">
      <c r="A61" s="34" t="s">
        <v>99</v>
      </c>
      <c r="B61" s="38" t="s">
        <v>36</v>
      </c>
      <c r="C61" s="39">
        <v>46.97</v>
      </c>
      <c r="D61" s="40" t="s">
        <v>32</v>
      </c>
      <c r="E61" s="41"/>
      <c r="F61" s="42"/>
      <c r="G61" s="43"/>
    </row>
    <row r="62" spans="1:7" ht="20.25">
      <c r="A62" s="34" t="s">
        <v>100</v>
      </c>
      <c r="B62" s="38" t="s">
        <v>38</v>
      </c>
      <c r="C62" s="39">
        <v>56.38</v>
      </c>
      <c r="D62" s="40" t="s">
        <v>32</v>
      </c>
      <c r="E62" s="41"/>
      <c r="F62" s="42"/>
      <c r="G62" s="43"/>
    </row>
    <row r="63" spans="1:7" ht="20.25">
      <c r="A63" s="34" t="s">
        <v>101</v>
      </c>
      <c r="B63" s="38" t="s">
        <v>40</v>
      </c>
      <c r="C63" s="39">
        <v>57.66</v>
      </c>
      <c r="D63" s="40" t="s">
        <v>32</v>
      </c>
      <c r="E63" s="44"/>
      <c r="F63" s="42"/>
      <c r="G63" s="43"/>
    </row>
    <row r="64" spans="1:7" ht="20.25">
      <c r="A64" s="34" t="s">
        <v>102</v>
      </c>
      <c r="B64" s="38" t="s">
        <v>42</v>
      </c>
      <c r="C64" s="39">
        <v>36</v>
      </c>
      <c r="D64" s="40" t="s">
        <v>43</v>
      </c>
      <c r="E64" s="44"/>
      <c r="F64" s="42"/>
      <c r="G64" s="28"/>
    </row>
    <row r="65" spans="1:7" ht="20.25">
      <c r="A65" s="34"/>
      <c r="B65" s="38"/>
      <c r="C65" s="39"/>
      <c r="D65" s="40"/>
      <c r="E65" s="44"/>
      <c r="F65" s="42"/>
      <c r="G65" s="43"/>
    </row>
    <row r="66" spans="1:7" ht="36">
      <c r="A66" s="23" t="s">
        <v>103</v>
      </c>
      <c r="B66" s="45" t="s">
        <v>45</v>
      </c>
      <c r="C66" s="39"/>
      <c r="D66" s="40"/>
      <c r="E66" s="44"/>
      <c r="F66" s="42"/>
      <c r="G66" s="43"/>
    </row>
    <row r="67" spans="1:7" ht="20.25">
      <c r="A67" s="23" t="s">
        <v>104</v>
      </c>
      <c r="B67" s="45" t="s">
        <v>47</v>
      </c>
      <c r="C67" s="39"/>
      <c r="D67" s="40"/>
      <c r="E67" s="44"/>
      <c r="F67" s="42"/>
      <c r="G67" s="43"/>
    </row>
    <row r="68" spans="1:7" ht="21" thickBot="1">
      <c r="A68" s="82" t="s">
        <v>105</v>
      </c>
      <c r="B68" s="83" t="s">
        <v>49</v>
      </c>
      <c r="C68" s="84">
        <v>18</v>
      </c>
      <c r="D68" s="85" t="s">
        <v>43</v>
      </c>
      <c r="E68" s="84"/>
      <c r="F68" s="86"/>
      <c r="G68" s="87"/>
    </row>
    <row r="69" spans="1:7" ht="21" thickTop="1">
      <c r="A69" s="46" t="s">
        <v>106</v>
      </c>
      <c r="B69" s="45" t="s">
        <v>51</v>
      </c>
      <c r="C69" s="39"/>
      <c r="D69" s="40"/>
      <c r="E69" s="39"/>
      <c r="F69" s="42"/>
      <c r="G69" s="43"/>
    </row>
    <row r="70" spans="1:7" ht="36">
      <c r="A70" s="47" t="s">
        <v>107</v>
      </c>
      <c r="B70" s="38" t="s">
        <v>53</v>
      </c>
      <c r="C70" s="39">
        <v>6</v>
      </c>
      <c r="D70" s="48" t="s">
        <v>54</v>
      </c>
      <c r="E70" s="41"/>
      <c r="F70" s="42"/>
      <c r="G70" s="43"/>
    </row>
    <row r="71" spans="1:7" ht="20.25">
      <c r="A71" s="46" t="s">
        <v>108</v>
      </c>
      <c r="B71" s="45" t="s">
        <v>56</v>
      </c>
      <c r="C71" s="39"/>
      <c r="D71" s="48"/>
      <c r="E71" s="41"/>
      <c r="F71" s="42"/>
      <c r="G71" s="43"/>
    </row>
    <row r="72" spans="1:7" ht="36">
      <c r="A72" s="47" t="s">
        <v>109</v>
      </c>
      <c r="B72" s="38" t="s">
        <v>58</v>
      </c>
      <c r="C72" s="39">
        <v>6</v>
      </c>
      <c r="D72" s="48" t="s">
        <v>54</v>
      </c>
      <c r="E72" s="41"/>
      <c r="F72" s="42"/>
      <c r="G72" s="28"/>
    </row>
    <row r="73" spans="1:7" ht="36">
      <c r="A73" s="47" t="s">
        <v>110</v>
      </c>
      <c r="B73" s="38" t="s">
        <v>60</v>
      </c>
      <c r="C73" s="39">
        <v>6</v>
      </c>
      <c r="D73" s="48" t="s">
        <v>54</v>
      </c>
      <c r="E73" s="41"/>
      <c r="F73" s="42"/>
      <c r="G73" s="28"/>
    </row>
    <row r="74" spans="1:7" ht="20.25">
      <c r="A74" s="46" t="s">
        <v>111</v>
      </c>
      <c r="B74" s="45" t="s">
        <v>62</v>
      </c>
      <c r="C74" s="39"/>
      <c r="D74" s="48"/>
      <c r="E74" s="41"/>
      <c r="F74" s="42"/>
      <c r="G74" s="28"/>
    </row>
    <row r="75" spans="1:7" ht="36">
      <c r="A75" s="47" t="s">
        <v>112</v>
      </c>
      <c r="B75" s="49" t="s">
        <v>113</v>
      </c>
      <c r="C75" s="39">
        <v>5</v>
      </c>
      <c r="D75" s="48" t="s">
        <v>54</v>
      </c>
      <c r="E75" s="41"/>
      <c r="F75" s="42"/>
      <c r="G75" s="28"/>
    </row>
    <row r="76" spans="1:7" ht="20.25">
      <c r="A76" s="46" t="s">
        <v>114</v>
      </c>
      <c r="B76" s="45" t="s">
        <v>66</v>
      </c>
      <c r="C76" s="39"/>
      <c r="D76" s="48"/>
      <c r="E76" s="41"/>
      <c r="F76" s="42"/>
      <c r="G76" s="50"/>
    </row>
    <row r="77" spans="1:7" ht="36">
      <c r="A77" s="47" t="s">
        <v>115</v>
      </c>
      <c r="B77" s="38" t="s">
        <v>68</v>
      </c>
      <c r="C77" s="39">
        <v>12</v>
      </c>
      <c r="D77" s="48" t="s">
        <v>54</v>
      </c>
      <c r="E77" s="41"/>
      <c r="F77" s="42"/>
      <c r="G77" s="50"/>
    </row>
    <row r="78" spans="1:7" ht="20.25">
      <c r="A78" s="46" t="s">
        <v>116</v>
      </c>
      <c r="B78" s="45" t="s">
        <v>70</v>
      </c>
      <c r="C78" s="39"/>
      <c r="D78" s="48"/>
      <c r="E78" s="41"/>
      <c r="F78" s="42"/>
      <c r="G78" s="50"/>
    </row>
    <row r="79" spans="1:7" ht="36">
      <c r="A79" s="47" t="s">
        <v>117</v>
      </c>
      <c r="B79" s="38" t="s">
        <v>72</v>
      </c>
      <c r="C79" s="39">
        <v>6</v>
      </c>
      <c r="D79" s="48" t="s">
        <v>54</v>
      </c>
      <c r="E79" s="41"/>
      <c r="F79" s="42"/>
      <c r="G79" s="50"/>
    </row>
    <row r="80" spans="1:7" ht="20.25">
      <c r="A80" s="47"/>
      <c r="B80" s="38"/>
      <c r="C80" s="39"/>
      <c r="D80" s="48"/>
      <c r="E80" s="41"/>
      <c r="F80" s="42"/>
      <c r="G80" s="50"/>
    </row>
    <row r="81" spans="1:7" ht="20.25">
      <c r="A81" s="51" t="s">
        <v>118</v>
      </c>
      <c r="B81" s="45" t="s">
        <v>74</v>
      </c>
      <c r="C81" s="39">
        <v>1</v>
      </c>
      <c r="D81" s="48" t="s">
        <v>27</v>
      </c>
      <c r="E81" s="41"/>
      <c r="F81" s="42"/>
      <c r="G81" s="28"/>
    </row>
    <row r="82" spans="1:7" ht="20.25">
      <c r="A82" s="34"/>
      <c r="B82" s="35"/>
      <c r="C82" s="25"/>
      <c r="D82" s="26"/>
      <c r="E82" s="25"/>
      <c r="F82" s="36"/>
      <c r="G82" s="28"/>
    </row>
    <row r="83" spans="1:7" ht="20.25">
      <c r="A83" s="88" t="s">
        <v>119</v>
      </c>
      <c r="B83" s="89" t="s">
        <v>76</v>
      </c>
      <c r="C83" s="77">
        <v>3.5</v>
      </c>
      <c r="D83" s="90" t="s">
        <v>77</v>
      </c>
      <c r="E83" s="70"/>
      <c r="F83" s="91"/>
      <c r="G83" s="92"/>
    </row>
    <row r="84" spans="1:7" ht="20.25">
      <c r="A84" s="59"/>
      <c r="B84" s="60"/>
      <c r="C84" s="61"/>
      <c r="D84" s="62"/>
      <c r="E84" s="63"/>
      <c r="F84" s="64"/>
      <c r="G84" s="65"/>
    </row>
    <row r="85" spans="1:7" ht="37.5">
      <c r="A85" s="66" t="s">
        <v>120</v>
      </c>
      <c r="B85" s="67" t="s">
        <v>79</v>
      </c>
      <c r="C85" s="68">
        <v>6</v>
      </c>
      <c r="D85" s="69" t="s">
        <v>80</v>
      </c>
      <c r="E85" s="70"/>
      <c r="F85" s="71"/>
      <c r="G85" s="72"/>
    </row>
    <row r="86" spans="1:7" ht="20.25">
      <c r="A86" s="73"/>
      <c r="B86" s="67"/>
      <c r="C86" s="68"/>
      <c r="D86" s="69"/>
      <c r="E86" s="70"/>
      <c r="F86" s="71"/>
      <c r="G86" s="72"/>
    </row>
    <row r="87" spans="1:7" ht="20.25">
      <c r="A87" s="73" t="s">
        <v>121</v>
      </c>
      <c r="B87" s="67" t="s">
        <v>82</v>
      </c>
      <c r="C87" s="68"/>
      <c r="D87" s="69"/>
      <c r="E87" s="70"/>
      <c r="F87" s="71"/>
      <c r="G87" s="72"/>
    </row>
    <row r="88" spans="1:7" ht="20.25">
      <c r="A88" s="74" t="s">
        <v>122</v>
      </c>
      <c r="B88" s="75" t="s">
        <v>84</v>
      </c>
      <c r="C88" s="68">
        <v>6</v>
      </c>
      <c r="D88" s="69" t="s">
        <v>43</v>
      </c>
      <c r="E88" s="70"/>
      <c r="F88" s="71"/>
      <c r="G88" s="72"/>
    </row>
    <row r="89" spans="1:7" ht="20.25">
      <c r="A89" s="73"/>
      <c r="B89" s="67"/>
      <c r="C89" s="68"/>
      <c r="D89" s="69"/>
      <c r="E89" s="70"/>
      <c r="F89" s="71"/>
      <c r="G89" s="72"/>
    </row>
    <row r="90" spans="1:7" ht="20.25">
      <c r="A90" s="73" t="s">
        <v>123</v>
      </c>
      <c r="B90" s="67" t="s">
        <v>86</v>
      </c>
      <c r="C90" s="68">
        <v>23.4</v>
      </c>
      <c r="D90" s="69" t="s">
        <v>87</v>
      </c>
      <c r="E90" s="70"/>
      <c r="F90" s="71"/>
      <c r="G90" s="72"/>
    </row>
    <row r="91" spans="1:7" ht="20.25">
      <c r="A91" s="73"/>
      <c r="B91" s="67"/>
      <c r="C91" s="68"/>
      <c r="D91" s="69"/>
      <c r="E91" s="70"/>
      <c r="F91" s="71"/>
      <c r="G91" s="72"/>
    </row>
    <row r="92" spans="1:7" ht="37.5">
      <c r="A92" s="73" t="s">
        <v>124</v>
      </c>
      <c r="B92" s="67" t="s">
        <v>89</v>
      </c>
      <c r="C92" s="68">
        <v>1</v>
      </c>
      <c r="D92" s="69" t="s">
        <v>27</v>
      </c>
      <c r="E92" s="70"/>
      <c r="F92" s="71"/>
      <c r="G92" s="72"/>
    </row>
    <row r="93" spans="1:7" ht="20.25">
      <c r="A93" s="76"/>
      <c r="B93" s="20"/>
      <c r="C93" s="77"/>
      <c r="D93" s="26"/>
      <c r="E93" s="25"/>
      <c r="F93" s="36"/>
      <c r="G93" s="28"/>
    </row>
    <row r="94" spans="1:7" ht="20.25">
      <c r="A94" s="78" t="s">
        <v>125</v>
      </c>
      <c r="B94" s="79" t="s">
        <v>91</v>
      </c>
      <c r="C94" s="80">
        <v>1</v>
      </c>
      <c r="D94" s="32" t="s">
        <v>27</v>
      </c>
      <c r="E94" s="32"/>
      <c r="F94" s="30"/>
      <c r="G94" s="81"/>
    </row>
    <row r="95" spans="1:7" ht="21" thickBot="1">
      <c r="A95" s="93"/>
      <c r="B95" s="94"/>
      <c r="C95" s="95"/>
      <c r="D95" s="96"/>
      <c r="E95" s="96"/>
      <c r="F95" s="97"/>
      <c r="G95" s="98"/>
    </row>
    <row r="96" spans="1:7" ht="61.5" thickTop="1">
      <c r="A96" s="78" t="s">
        <v>126</v>
      </c>
      <c r="B96" s="24" t="s">
        <v>127</v>
      </c>
      <c r="C96" s="80"/>
      <c r="D96" s="32"/>
      <c r="E96" s="32"/>
      <c r="F96" s="30"/>
      <c r="G96" s="81"/>
    </row>
    <row r="97" spans="1:7" ht="20.25">
      <c r="A97" s="78" t="s">
        <v>128</v>
      </c>
      <c r="B97" s="20" t="s">
        <v>24</v>
      </c>
      <c r="C97" s="25"/>
      <c r="D97" s="26"/>
      <c r="E97" s="25"/>
      <c r="F97" s="27"/>
      <c r="G97" s="28"/>
    </row>
    <row r="98" spans="1:7" ht="20.25">
      <c r="A98" s="99" t="s">
        <v>129</v>
      </c>
      <c r="B98" s="30" t="s">
        <v>26</v>
      </c>
      <c r="C98" s="31">
        <v>1</v>
      </c>
      <c r="D98" s="32" t="s">
        <v>27</v>
      </c>
      <c r="E98" s="33"/>
      <c r="F98" s="30"/>
      <c r="G98" s="28"/>
    </row>
    <row r="99" spans="1:7" ht="20.25">
      <c r="A99" s="78"/>
      <c r="B99" s="35"/>
      <c r="C99" s="25"/>
      <c r="D99" s="26"/>
      <c r="E99" s="25"/>
      <c r="F99" s="36"/>
      <c r="G99" s="28"/>
    </row>
    <row r="100" spans="1:7" ht="20.25">
      <c r="A100" s="78" t="s">
        <v>130</v>
      </c>
      <c r="B100" s="20" t="s">
        <v>29</v>
      </c>
      <c r="C100" s="25"/>
      <c r="D100" s="26"/>
      <c r="E100" s="25"/>
      <c r="F100" s="37"/>
      <c r="G100" s="28"/>
    </row>
    <row r="101" spans="1:7" ht="20.25">
      <c r="A101" s="99" t="s">
        <v>131</v>
      </c>
      <c r="B101" s="38" t="s">
        <v>31</v>
      </c>
      <c r="C101" s="39">
        <v>8.1999999999999993</v>
      </c>
      <c r="D101" s="40" t="s">
        <v>32</v>
      </c>
      <c r="E101" s="41"/>
      <c r="F101" s="42"/>
      <c r="G101" s="43"/>
    </row>
    <row r="102" spans="1:7" ht="36">
      <c r="A102" s="99" t="s">
        <v>132</v>
      </c>
      <c r="B102" s="38" t="s">
        <v>34</v>
      </c>
      <c r="C102" s="39">
        <v>0.32</v>
      </c>
      <c r="D102" s="40" t="s">
        <v>32</v>
      </c>
      <c r="E102" s="41"/>
      <c r="F102" s="42"/>
      <c r="G102" s="43"/>
    </row>
    <row r="103" spans="1:7" ht="20.25">
      <c r="A103" s="99" t="s">
        <v>133</v>
      </c>
      <c r="B103" s="38" t="s">
        <v>36</v>
      </c>
      <c r="C103" s="39">
        <v>5.82</v>
      </c>
      <c r="D103" s="40" t="s">
        <v>32</v>
      </c>
      <c r="E103" s="41"/>
      <c r="F103" s="42"/>
      <c r="G103" s="43"/>
    </row>
    <row r="104" spans="1:7" ht="20.25">
      <c r="A104" s="99" t="s">
        <v>134</v>
      </c>
      <c r="B104" s="38" t="s">
        <v>38</v>
      </c>
      <c r="C104" s="39">
        <v>8.15</v>
      </c>
      <c r="D104" s="40" t="s">
        <v>32</v>
      </c>
      <c r="E104" s="41"/>
      <c r="F104" s="42"/>
      <c r="G104" s="43"/>
    </row>
    <row r="105" spans="1:7" ht="20.25">
      <c r="A105" s="99" t="s">
        <v>135</v>
      </c>
      <c r="B105" s="38" t="s">
        <v>40</v>
      </c>
      <c r="C105" s="39">
        <v>11.48</v>
      </c>
      <c r="D105" s="40" t="s">
        <v>32</v>
      </c>
      <c r="E105" s="44"/>
      <c r="F105" s="42"/>
      <c r="G105" s="43"/>
    </row>
    <row r="106" spans="1:7" ht="20.25">
      <c r="A106" s="99" t="s">
        <v>136</v>
      </c>
      <c r="B106" s="38" t="s">
        <v>42</v>
      </c>
      <c r="C106" s="39">
        <v>12</v>
      </c>
      <c r="D106" s="40" t="s">
        <v>43</v>
      </c>
      <c r="E106" s="44"/>
      <c r="F106" s="42"/>
      <c r="G106" s="28"/>
    </row>
    <row r="107" spans="1:7" ht="20.25">
      <c r="A107" s="78"/>
      <c r="B107" s="38"/>
      <c r="C107" s="39"/>
      <c r="D107" s="40"/>
      <c r="E107" s="44"/>
      <c r="F107" s="42"/>
      <c r="G107" s="43"/>
    </row>
    <row r="108" spans="1:7" ht="36">
      <c r="A108" s="78" t="s">
        <v>137</v>
      </c>
      <c r="B108" s="45" t="s">
        <v>45</v>
      </c>
      <c r="C108" s="39"/>
      <c r="D108" s="40"/>
      <c r="E108" s="44"/>
      <c r="F108" s="42"/>
      <c r="G108" s="43"/>
    </row>
    <row r="109" spans="1:7" ht="20.25">
      <c r="A109" s="78" t="s">
        <v>138</v>
      </c>
      <c r="B109" s="45" t="s">
        <v>47</v>
      </c>
      <c r="C109" s="39"/>
      <c r="D109" s="40"/>
      <c r="E109" s="44"/>
      <c r="F109" s="42"/>
      <c r="G109" s="43"/>
    </row>
    <row r="110" spans="1:7" ht="20.25">
      <c r="A110" s="99" t="s">
        <v>139</v>
      </c>
      <c r="B110" s="38" t="s">
        <v>49</v>
      </c>
      <c r="C110" s="39">
        <v>6</v>
      </c>
      <c r="D110" s="40" t="s">
        <v>43</v>
      </c>
      <c r="E110" s="39"/>
      <c r="F110" s="42"/>
      <c r="G110" s="43"/>
    </row>
    <row r="111" spans="1:7" ht="20.25">
      <c r="A111" s="78" t="s">
        <v>140</v>
      </c>
      <c r="B111" s="45" t="s">
        <v>51</v>
      </c>
      <c r="C111" s="39"/>
      <c r="D111" s="40"/>
      <c r="E111" s="39"/>
      <c r="F111" s="42"/>
      <c r="G111" s="43"/>
    </row>
    <row r="112" spans="1:7" ht="20.25">
      <c r="A112" s="99" t="s">
        <v>141</v>
      </c>
      <c r="B112" s="38" t="s">
        <v>53</v>
      </c>
      <c r="C112" s="39">
        <v>2</v>
      </c>
      <c r="D112" s="48" t="s">
        <v>54</v>
      </c>
      <c r="E112" s="41"/>
      <c r="F112" s="42"/>
      <c r="G112" s="43"/>
    </row>
    <row r="113" spans="1:7" ht="20.25">
      <c r="A113" s="78" t="s">
        <v>133</v>
      </c>
      <c r="B113" s="45" t="s">
        <v>56</v>
      </c>
      <c r="C113" s="39"/>
      <c r="D113" s="48"/>
      <c r="E113" s="41"/>
      <c r="F113" s="42"/>
      <c r="G113" s="43"/>
    </row>
    <row r="114" spans="1:7" ht="20.25">
      <c r="A114" s="99" t="s">
        <v>142</v>
      </c>
      <c r="B114" s="38" t="s">
        <v>58</v>
      </c>
      <c r="C114" s="39">
        <v>2</v>
      </c>
      <c r="D114" s="48" t="s">
        <v>54</v>
      </c>
      <c r="E114" s="41"/>
      <c r="F114" s="42"/>
      <c r="G114" s="28"/>
    </row>
    <row r="115" spans="1:7" ht="20.25">
      <c r="A115" s="99" t="s">
        <v>143</v>
      </c>
      <c r="B115" s="38" t="s">
        <v>60</v>
      </c>
      <c r="C115" s="39">
        <v>2</v>
      </c>
      <c r="D115" s="48" t="s">
        <v>54</v>
      </c>
      <c r="E115" s="41"/>
      <c r="F115" s="42"/>
      <c r="G115" s="28"/>
    </row>
    <row r="116" spans="1:7" ht="20.25">
      <c r="A116" s="78" t="s">
        <v>134</v>
      </c>
      <c r="B116" s="45" t="s">
        <v>62</v>
      </c>
      <c r="C116" s="39"/>
      <c r="D116" s="48"/>
      <c r="E116" s="41"/>
      <c r="F116" s="42"/>
      <c r="G116" s="28"/>
    </row>
    <row r="117" spans="1:7" ht="20.25">
      <c r="A117" s="99" t="s">
        <v>144</v>
      </c>
      <c r="B117" s="49" t="s">
        <v>145</v>
      </c>
      <c r="C117" s="39">
        <v>2</v>
      </c>
      <c r="D117" s="48" t="s">
        <v>54</v>
      </c>
      <c r="E117" s="41"/>
      <c r="F117" s="42"/>
      <c r="G117" s="28"/>
    </row>
    <row r="118" spans="1:7" ht="20.25">
      <c r="A118" s="78" t="s">
        <v>135</v>
      </c>
      <c r="B118" s="45" t="s">
        <v>66</v>
      </c>
      <c r="C118" s="39"/>
      <c r="D118" s="48"/>
      <c r="E118" s="41"/>
      <c r="F118" s="42"/>
      <c r="G118" s="50"/>
    </row>
    <row r="119" spans="1:7" ht="20.25">
      <c r="A119" s="99" t="s">
        <v>146</v>
      </c>
      <c r="B119" s="38" t="s">
        <v>68</v>
      </c>
      <c r="C119" s="39">
        <v>4</v>
      </c>
      <c r="D119" s="48" t="s">
        <v>54</v>
      </c>
      <c r="E119" s="41"/>
      <c r="F119" s="42"/>
      <c r="G119" s="50"/>
    </row>
    <row r="120" spans="1:7" ht="20.25">
      <c r="A120" s="78" t="s">
        <v>136</v>
      </c>
      <c r="B120" s="45" t="s">
        <v>70</v>
      </c>
      <c r="C120" s="39"/>
      <c r="D120" s="48"/>
      <c r="E120" s="41"/>
      <c r="F120" s="42"/>
      <c r="G120" s="50"/>
    </row>
    <row r="121" spans="1:7" ht="20.25">
      <c r="A121" s="99" t="s">
        <v>147</v>
      </c>
      <c r="B121" s="38" t="s">
        <v>72</v>
      </c>
      <c r="C121" s="39">
        <v>2</v>
      </c>
      <c r="D121" s="48" t="s">
        <v>54</v>
      </c>
      <c r="E121" s="41"/>
      <c r="F121" s="42"/>
      <c r="G121" s="50"/>
    </row>
    <row r="122" spans="1:7" ht="21" thickBot="1">
      <c r="A122" s="93"/>
      <c r="B122" s="83"/>
      <c r="C122" s="84"/>
      <c r="D122" s="100"/>
      <c r="E122" s="101"/>
      <c r="F122" s="86"/>
      <c r="G122" s="102"/>
    </row>
    <row r="123" spans="1:7" ht="21" thickTop="1">
      <c r="A123" s="78" t="s">
        <v>148</v>
      </c>
      <c r="B123" s="45" t="s">
        <v>74</v>
      </c>
      <c r="C123" s="39">
        <v>1</v>
      </c>
      <c r="D123" s="48" t="s">
        <v>27</v>
      </c>
      <c r="E123" s="41"/>
      <c r="F123" s="42"/>
      <c r="G123" s="28"/>
    </row>
    <row r="124" spans="1:7" ht="20.25">
      <c r="A124" s="78"/>
      <c r="B124" s="35"/>
      <c r="C124" s="25"/>
      <c r="D124" s="26"/>
      <c r="E124" s="25"/>
      <c r="F124" s="36"/>
      <c r="G124" s="28"/>
    </row>
    <row r="125" spans="1:7" ht="20.25">
      <c r="A125" s="78" t="s">
        <v>149</v>
      </c>
      <c r="B125" s="89" t="s">
        <v>76</v>
      </c>
      <c r="C125" s="77">
        <v>1</v>
      </c>
      <c r="D125" s="90" t="s">
        <v>77</v>
      </c>
      <c r="E125" s="70"/>
      <c r="F125" s="91"/>
      <c r="G125" s="92"/>
    </row>
    <row r="126" spans="1:7" ht="20.25">
      <c r="A126" s="78"/>
      <c r="B126" s="60"/>
      <c r="C126" s="61"/>
      <c r="D126" s="62"/>
      <c r="E126" s="63"/>
      <c r="F126" s="64"/>
      <c r="G126" s="65"/>
    </row>
    <row r="127" spans="1:7" ht="37.5">
      <c r="A127" s="78" t="s">
        <v>150</v>
      </c>
      <c r="B127" s="67" t="s">
        <v>79</v>
      </c>
      <c r="C127" s="68">
        <v>2</v>
      </c>
      <c r="D127" s="69" t="s">
        <v>80</v>
      </c>
      <c r="E127" s="70"/>
      <c r="F127" s="71"/>
      <c r="G127" s="72"/>
    </row>
    <row r="128" spans="1:7" ht="20.25">
      <c r="A128" s="78"/>
      <c r="B128" s="67"/>
      <c r="C128" s="68"/>
      <c r="D128" s="69"/>
      <c r="E128" s="70"/>
      <c r="F128" s="71"/>
      <c r="G128" s="72"/>
    </row>
    <row r="129" spans="1:7" ht="20.25">
      <c r="A129" s="78" t="s">
        <v>151</v>
      </c>
      <c r="B129" s="67" t="s">
        <v>82</v>
      </c>
      <c r="C129" s="68"/>
      <c r="D129" s="69"/>
      <c r="E129" s="70"/>
      <c r="F129" s="71"/>
      <c r="G129" s="72"/>
    </row>
    <row r="130" spans="1:7" ht="20.25">
      <c r="A130" s="99" t="s">
        <v>152</v>
      </c>
      <c r="B130" s="75" t="s">
        <v>153</v>
      </c>
      <c r="C130" s="68">
        <v>2</v>
      </c>
      <c r="D130" s="69" t="s">
        <v>43</v>
      </c>
      <c r="E130" s="70"/>
      <c r="F130" s="71"/>
      <c r="G130" s="72"/>
    </row>
    <row r="131" spans="1:7" ht="20.25">
      <c r="A131" s="78"/>
      <c r="B131" s="67"/>
      <c r="C131" s="68"/>
      <c r="D131" s="69"/>
      <c r="E131" s="70"/>
      <c r="F131" s="71"/>
      <c r="G131" s="72"/>
    </row>
    <row r="132" spans="1:7" ht="20.25">
      <c r="A132" s="78" t="s">
        <v>154</v>
      </c>
      <c r="B132" s="67" t="s">
        <v>86</v>
      </c>
      <c r="C132" s="68">
        <v>5.2</v>
      </c>
      <c r="D132" s="69" t="s">
        <v>87</v>
      </c>
      <c r="E132" s="70"/>
      <c r="F132" s="71"/>
      <c r="G132" s="72"/>
    </row>
    <row r="133" spans="1:7" ht="20.25">
      <c r="A133" s="78"/>
      <c r="B133" s="67"/>
      <c r="C133" s="68"/>
      <c r="D133" s="69"/>
      <c r="E133" s="70"/>
      <c r="F133" s="71"/>
      <c r="G133" s="72"/>
    </row>
    <row r="134" spans="1:7" ht="37.5">
      <c r="A134" s="78" t="s">
        <v>155</v>
      </c>
      <c r="B134" s="67" t="s">
        <v>89</v>
      </c>
      <c r="C134" s="68">
        <v>1</v>
      </c>
      <c r="D134" s="69" t="s">
        <v>27</v>
      </c>
      <c r="E134" s="70"/>
      <c r="F134" s="71"/>
      <c r="G134" s="72"/>
    </row>
    <row r="135" spans="1:7" ht="20.25">
      <c r="A135" s="78"/>
      <c r="B135" s="20"/>
      <c r="C135" s="77"/>
      <c r="D135" s="26"/>
      <c r="E135" s="25"/>
      <c r="F135" s="36"/>
      <c r="G135" s="28"/>
    </row>
    <row r="136" spans="1:7" ht="20.25">
      <c r="A136" s="78" t="s">
        <v>154</v>
      </c>
      <c r="B136" s="79" t="s">
        <v>91</v>
      </c>
      <c r="C136" s="80">
        <v>1</v>
      </c>
      <c r="D136" s="32" t="s">
        <v>27</v>
      </c>
      <c r="E136" s="32"/>
      <c r="F136" s="30"/>
      <c r="G136" s="81"/>
    </row>
    <row r="137" spans="1:7" ht="21" thickBot="1">
      <c r="A137" s="103"/>
      <c r="B137" s="104"/>
      <c r="C137" s="105"/>
      <c r="D137" s="106"/>
      <c r="E137" s="107"/>
      <c r="F137" s="108"/>
      <c r="G137" s="109"/>
    </row>
    <row r="138" spans="1:7" ht="21.75" thickTop="1" thickBot="1">
      <c r="A138" s="110"/>
      <c r="B138" s="111" t="s">
        <v>156</v>
      </c>
      <c r="C138" s="112"/>
      <c r="D138" s="113"/>
      <c r="E138" s="114"/>
      <c r="F138" s="115"/>
      <c r="G138" s="116"/>
    </row>
    <row r="139" spans="1:7" ht="21" thickTop="1">
      <c r="A139" s="117"/>
      <c r="B139" s="118"/>
      <c r="C139" s="119"/>
      <c r="D139" s="120"/>
      <c r="E139" s="121"/>
      <c r="F139" s="122"/>
      <c r="G139" s="28"/>
    </row>
    <row r="140" spans="1:7" ht="20.25">
      <c r="A140" s="117"/>
      <c r="B140" s="118" t="s">
        <v>157</v>
      </c>
      <c r="C140" s="119"/>
      <c r="D140" s="123">
        <v>0.1</v>
      </c>
      <c r="E140" s="121"/>
      <c r="F140" s="124"/>
      <c r="G140" s="28"/>
    </row>
    <row r="141" spans="1:7" ht="20.25">
      <c r="A141" s="125"/>
      <c r="B141" s="118" t="s">
        <v>158</v>
      </c>
      <c r="C141" s="119"/>
      <c r="D141" s="126">
        <v>2.5000000000000001E-2</v>
      </c>
      <c r="E141" s="127"/>
      <c r="F141" s="124"/>
      <c r="G141" s="28"/>
    </row>
    <row r="142" spans="1:7" ht="20.25">
      <c r="A142" s="117"/>
      <c r="B142" s="118" t="s">
        <v>159</v>
      </c>
      <c r="C142" s="127"/>
      <c r="D142" s="126">
        <v>3.5000000000000003E-2</v>
      </c>
      <c r="E142" s="127"/>
      <c r="F142" s="124"/>
      <c r="G142" s="28"/>
    </row>
    <row r="143" spans="1:7" ht="20.25">
      <c r="A143" s="117"/>
      <c r="B143" s="118" t="s">
        <v>160</v>
      </c>
      <c r="C143" s="127"/>
      <c r="D143" s="128">
        <v>5.3499999999999999E-2</v>
      </c>
      <c r="E143" s="127"/>
      <c r="F143" s="124"/>
      <c r="G143" s="28"/>
    </row>
    <row r="144" spans="1:7" ht="20.25">
      <c r="A144" s="117"/>
      <c r="B144" s="118" t="s">
        <v>161</v>
      </c>
      <c r="C144" s="127"/>
      <c r="D144" s="123">
        <v>0.01</v>
      </c>
      <c r="E144" s="127"/>
      <c r="F144" s="124"/>
      <c r="G144" s="28"/>
    </row>
    <row r="145" spans="1:7" ht="20.25">
      <c r="A145" s="117"/>
      <c r="B145" s="118" t="s">
        <v>162</v>
      </c>
      <c r="C145" s="127"/>
      <c r="D145" s="123">
        <v>0.05</v>
      </c>
      <c r="E145" s="127"/>
      <c r="F145" s="124"/>
      <c r="G145" s="28"/>
    </row>
    <row r="146" spans="1:7" ht="21" thickBot="1">
      <c r="A146" s="117"/>
      <c r="B146" s="118"/>
      <c r="C146" s="127"/>
      <c r="D146" s="126"/>
      <c r="E146" s="127"/>
      <c r="F146" s="124"/>
      <c r="G146" s="28"/>
    </row>
    <row r="147" spans="1:7" ht="21.75" thickTop="1" thickBot="1">
      <c r="A147" s="129"/>
      <c r="B147" s="130" t="s">
        <v>163</v>
      </c>
      <c r="C147" s="114"/>
      <c r="D147" s="115"/>
      <c r="E147" s="114"/>
      <c r="F147" s="115"/>
      <c r="G147" s="116"/>
    </row>
    <row r="148" spans="1:7" ht="21" thickTop="1">
      <c r="A148" s="117"/>
      <c r="B148" s="131" t="s">
        <v>164</v>
      </c>
      <c r="C148" s="132"/>
      <c r="D148" s="131"/>
      <c r="E148" s="132"/>
      <c r="F148" s="133"/>
      <c r="G148" s="28"/>
    </row>
    <row r="149" spans="1:7" ht="40.5">
      <c r="A149" s="134"/>
      <c r="B149" s="135" t="s">
        <v>165</v>
      </c>
      <c r="C149" s="136"/>
      <c r="D149" s="137">
        <v>0.03</v>
      </c>
      <c r="E149" s="136"/>
      <c r="F149" s="138"/>
      <c r="G149" s="139"/>
    </row>
    <row r="150" spans="1:7" ht="20.25">
      <c r="A150" s="134"/>
      <c r="B150" s="118" t="s">
        <v>166</v>
      </c>
      <c r="C150" s="127"/>
      <c r="D150" s="123">
        <v>0.06</v>
      </c>
      <c r="E150" s="127"/>
      <c r="F150" s="124"/>
      <c r="G150" s="28"/>
    </row>
    <row r="151" spans="1:7" ht="21" thickBot="1">
      <c r="A151" s="117"/>
      <c r="B151" s="140" t="s">
        <v>167</v>
      </c>
      <c r="C151" s="141"/>
      <c r="D151" s="142">
        <v>0.05</v>
      </c>
      <c r="E151" s="141"/>
      <c r="F151" s="140"/>
      <c r="G151" s="143"/>
    </row>
    <row r="152" spans="1:7" ht="21.75" thickTop="1" thickBot="1">
      <c r="A152" s="129"/>
      <c r="B152" s="144" t="s">
        <v>168</v>
      </c>
      <c r="C152" s="114"/>
      <c r="D152" s="115"/>
      <c r="E152" s="114"/>
      <c r="F152" s="115"/>
      <c r="G152" s="145"/>
    </row>
    <row r="153" spans="1:7" ht="21" thickTop="1">
      <c r="A153" s="118"/>
      <c r="B153" s="146"/>
      <c r="C153" s="118"/>
      <c r="D153" s="118"/>
      <c r="E153" s="118"/>
      <c r="F153" s="118"/>
      <c r="G153" s="147" t="s">
        <v>169</v>
      </c>
    </row>
    <row r="154" spans="1:7" ht="20.25">
      <c r="A154" s="148"/>
      <c r="B154" s="148"/>
      <c r="C154" s="148"/>
      <c r="D154" s="148"/>
      <c r="E154" s="148"/>
      <c r="F154" s="148"/>
      <c r="G154" s="148"/>
    </row>
    <row r="155" spans="1:7" ht="20.25">
      <c r="A155" s="148"/>
      <c r="B155" s="149" t="s">
        <v>170</v>
      </c>
      <c r="C155" s="148"/>
      <c r="D155" s="149" t="s">
        <v>171</v>
      </c>
      <c r="E155" s="148"/>
      <c r="F155" s="148"/>
      <c r="G155" s="148"/>
    </row>
    <row r="156" spans="1:7" ht="20.25">
      <c r="A156" s="148"/>
      <c r="B156" s="149"/>
      <c r="C156" s="148"/>
      <c r="D156" s="149"/>
      <c r="E156" s="148"/>
      <c r="F156" s="148"/>
      <c r="G156" s="148"/>
    </row>
    <row r="157" spans="1:7" ht="20.25">
      <c r="A157" s="148"/>
      <c r="B157" s="148"/>
      <c r="C157" s="148"/>
      <c r="D157" s="148"/>
      <c r="E157" s="148"/>
      <c r="F157" s="148"/>
      <c r="G157" s="148"/>
    </row>
    <row r="158" spans="1:7" ht="20.25">
      <c r="A158" s="148"/>
      <c r="B158" s="148" t="s">
        <v>172</v>
      </c>
      <c r="C158" s="148"/>
      <c r="D158" s="148" t="s">
        <v>172</v>
      </c>
      <c r="E158" s="148"/>
      <c r="F158" s="148"/>
      <c r="G158" s="148"/>
    </row>
    <row r="159" spans="1:7" ht="20.25">
      <c r="A159" s="148"/>
      <c r="B159" s="150"/>
      <c r="C159" s="148"/>
      <c r="D159" s="151"/>
      <c r="E159" s="148"/>
      <c r="F159" s="148"/>
      <c r="G159" s="148"/>
    </row>
    <row r="160" spans="1:7" ht="20.25">
      <c r="A160" s="148"/>
      <c r="B160" s="152"/>
      <c r="C160" s="148"/>
      <c r="D160" s="153"/>
      <c r="E160" s="149"/>
      <c r="F160" s="148"/>
      <c r="G160" s="148"/>
    </row>
    <row r="161" spans="1:7" ht="20.25">
      <c r="A161" s="148"/>
      <c r="B161" s="148"/>
      <c r="C161" s="148"/>
      <c r="D161" s="148"/>
      <c r="E161" s="148"/>
      <c r="F161" s="148"/>
      <c r="G161" s="148"/>
    </row>
    <row r="162" spans="1:7" ht="20.25">
      <c r="A162" s="148"/>
      <c r="B162" s="148"/>
      <c r="C162" s="148"/>
      <c r="D162" s="148"/>
      <c r="E162" s="148"/>
      <c r="F162" s="148"/>
      <c r="G162" s="148"/>
    </row>
    <row r="163" spans="1:7" ht="20.25">
      <c r="A163" s="148"/>
      <c r="B163" s="148" t="s">
        <v>173</v>
      </c>
      <c r="C163" s="148"/>
      <c r="D163" s="148" t="s">
        <v>174</v>
      </c>
      <c r="E163" s="148"/>
      <c r="F163" s="148"/>
      <c r="G163" s="148"/>
    </row>
    <row r="164" spans="1:7" ht="20.25">
      <c r="A164" s="148"/>
      <c r="B164" s="148"/>
      <c r="C164" s="148"/>
      <c r="D164" s="148"/>
      <c r="E164" s="148"/>
      <c r="F164" s="148"/>
      <c r="G164" s="148"/>
    </row>
    <row r="165" spans="1:7" ht="20.25">
      <c r="A165" s="148"/>
      <c r="B165" s="148"/>
      <c r="C165" s="148"/>
      <c r="D165" s="148"/>
      <c r="E165" s="148"/>
      <c r="F165" s="148"/>
      <c r="G165" s="148"/>
    </row>
    <row r="166" spans="1:7" ht="18.75">
      <c r="A166" s="154"/>
      <c r="B166" s="149" t="s">
        <v>172</v>
      </c>
      <c r="C166" s="149"/>
      <c r="D166" s="149" t="s">
        <v>172</v>
      </c>
      <c r="E166" s="149"/>
      <c r="F166" s="149"/>
      <c r="G166" s="149"/>
    </row>
    <row r="167" spans="1:7" ht="20.25">
      <c r="A167" s="155"/>
      <c r="B167" s="150"/>
      <c r="C167" s="148"/>
      <c r="D167" s="150"/>
      <c r="E167" s="156"/>
      <c r="F167" s="118"/>
      <c r="G167" s="118"/>
    </row>
    <row r="168" spans="1:7" ht="20.25">
      <c r="A168" s="155"/>
      <c r="B168" s="148"/>
      <c r="C168" s="148"/>
      <c r="D168" s="148"/>
      <c r="E168" s="118"/>
      <c r="F168" s="118"/>
      <c r="G168" s="118"/>
    </row>
  </sheetData>
  <mergeCells count="3">
    <mergeCell ref="A1:G1"/>
    <mergeCell ref="A2:G2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2"/>
  <sheetViews>
    <sheetView workbookViewId="0">
      <selection activeCell="B11" sqref="B11"/>
    </sheetView>
  </sheetViews>
  <sheetFormatPr baseColWidth="10" defaultColWidth="9.140625" defaultRowHeight="15"/>
  <cols>
    <col min="2" max="2" width="66.28515625" customWidth="1"/>
    <col min="3" max="3" width="12" bestFit="1" customWidth="1"/>
    <col min="4" max="4" width="20.7109375" customWidth="1"/>
    <col min="5" max="5" width="15" bestFit="1" customWidth="1"/>
    <col min="6" max="6" width="14.28515625" bestFit="1" customWidth="1"/>
    <col min="7" max="7" width="19.140625" bestFit="1" customWidth="1"/>
  </cols>
  <sheetData>
    <row r="1" spans="1:7" ht="20.25">
      <c r="A1" s="4" t="s">
        <v>175</v>
      </c>
      <c r="B1" s="4"/>
      <c r="C1" s="4"/>
      <c r="D1" s="4"/>
      <c r="E1" s="4"/>
      <c r="F1" s="4"/>
      <c r="G1" s="4"/>
    </row>
    <row r="2" spans="1:7" ht="20.25">
      <c r="A2" s="5" t="s">
        <v>12</v>
      </c>
      <c r="B2" s="5"/>
      <c r="C2" s="5"/>
      <c r="D2" s="5"/>
      <c r="E2" s="5"/>
      <c r="F2" s="5"/>
      <c r="G2" s="5"/>
    </row>
    <row r="3" spans="1:7" ht="20.25">
      <c r="A3" s="6"/>
      <c r="B3" s="6"/>
      <c r="C3" s="6"/>
      <c r="D3" s="6"/>
      <c r="E3" s="6"/>
      <c r="F3" s="6"/>
      <c r="G3" s="6"/>
    </row>
    <row r="4" spans="1:7" ht="18.75">
      <c r="A4" s="157"/>
      <c r="B4" s="157"/>
      <c r="C4" s="154"/>
      <c r="D4" s="154"/>
      <c r="E4" s="154"/>
      <c r="F4" s="158" t="s">
        <v>176</v>
      </c>
      <c r="G4" s="159"/>
    </row>
    <row r="5" spans="1:7" ht="89.25" customHeight="1" thickBot="1">
      <c r="A5" s="13" t="s">
        <v>177</v>
      </c>
      <c r="B5" s="13"/>
      <c r="C5" s="13"/>
      <c r="D5" s="13"/>
      <c r="E5" s="13"/>
      <c r="F5" s="13"/>
      <c r="G5" s="13"/>
    </row>
    <row r="6" spans="1:7" ht="20.25" thickTop="1" thickBot="1">
      <c r="A6" s="160" t="s">
        <v>15</v>
      </c>
      <c r="B6" s="161" t="s">
        <v>10</v>
      </c>
      <c r="C6" s="161" t="s">
        <v>16</v>
      </c>
      <c r="D6" s="161" t="s">
        <v>17</v>
      </c>
      <c r="E6" s="161" t="s">
        <v>18</v>
      </c>
      <c r="F6" s="161" t="s">
        <v>19</v>
      </c>
      <c r="G6" s="162" t="s">
        <v>178</v>
      </c>
    </row>
    <row r="7" spans="1:7" ht="19.5" thickTop="1">
      <c r="A7" s="76"/>
      <c r="B7" s="163"/>
      <c r="C7" s="164"/>
      <c r="D7" s="26"/>
      <c r="E7" s="165"/>
      <c r="F7" s="27"/>
      <c r="G7" s="166"/>
    </row>
    <row r="8" spans="1:7" ht="60.75">
      <c r="A8" s="76"/>
      <c r="B8" s="167" t="s">
        <v>179</v>
      </c>
      <c r="C8" s="164"/>
      <c r="D8" s="26"/>
      <c r="E8" s="165"/>
      <c r="F8" s="27"/>
      <c r="G8" s="166"/>
    </row>
    <row r="9" spans="1:7" ht="20.25">
      <c r="A9" s="168"/>
      <c r="B9" s="169"/>
      <c r="C9" s="164"/>
      <c r="D9" s="26"/>
      <c r="E9" s="27"/>
      <c r="F9" s="27"/>
      <c r="G9" s="170"/>
    </row>
    <row r="10" spans="1:7" ht="20.25">
      <c r="A10" s="23" t="s">
        <v>21</v>
      </c>
      <c r="B10" s="171" t="s">
        <v>24</v>
      </c>
      <c r="C10" s="164"/>
      <c r="D10" s="26"/>
      <c r="E10" s="27"/>
      <c r="F10" s="27"/>
      <c r="G10" s="170"/>
    </row>
    <row r="11" spans="1:7" ht="20.25">
      <c r="A11" s="34" t="s">
        <v>23</v>
      </c>
      <c r="B11" s="172" t="s">
        <v>180</v>
      </c>
      <c r="C11" s="173">
        <v>1</v>
      </c>
      <c r="D11" s="174" t="s">
        <v>27</v>
      </c>
      <c r="E11" s="175"/>
      <c r="F11" s="176"/>
      <c r="G11" s="177"/>
    </row>
    <row r="12" spans="1:7" ht="20.25">
      <c r="A12" s="34" t="s">
        <v>28</v>
      </c>
      <c r="B12" s="178" t="s">
        <v>181</v>
      </c>
      <c r="C12" s="173">
        <v>1</v>
      </c>
      <c r="D12" s="26" t="s">
        <v>27</v>
      </c>
      <c r="E12" s="179"/>
      <c r="F12" s="180"/>
      <c r="G12" s="181"/>
    </row>
    <row r="13" spans="1:7" ht="20.25">
      <c r="A13" s="168"/>
      <c r="B13" s="182"/>
      <c r="C13" s="183"/>
      <c r="D13" s="183"/>
      <c r="E13" s="183"/>
      <c r="F13" s="183"/>
      <c r="G13" s="184"/>
    </row>
    <row r="14" spans="1:7" ht="20.25">
      <c r="A14" s="23" t="s">
        <v>21</v>
      </c>
      <c r="B14" s="20" t="s">
        <v>29</v>
      </c>
      <c r="C14" s="185"/>
      <c r="D14" s="26"/>
      <c r="E14" s="27"/>
      <c r="F14" s="27"/>
      <c r="G14" s="170"/>
    </row>
    <row r="15" spans="1:7" ht="20.25">
      <c r="A15" s="34" t="s">
        <v>94</v>
      </c>
      <c r="B15" s="186" t="s">
        <v>182</v>
      </c>
      <c r="C15" s="185">
        <v>122.75</v>
      </c>
      <c r="D15" s="26" t="s">
        <v>32</v>
      </c>
      <c r="E15" s="27"/>
      <c r="F15" s="180"/>
      <c r="G15" s="170"/>
    </row>
    <row r="16" spans="1:7" ht="20.25">
      <c r="A16" s="34" t="s">
        <v>96</v>
      </c>
      <c r="B16" s="35" t="s">
        <v>183</v>
      </c>
      <c r="C16" s="185">
        <v>5.78</v>
      </c>
      <c r="D16" s="26" t="s">
        <v>32</v>
      </c>
      <c r="E16" s="27"/>
      <c r="F16" s="180"/>
      <c r="G16" s="170"/>
    </row>
    <row r="17" spans="1:7" ht="20.25">
      <c r="A17" s="34" t="s">
        <v>103</v>
      </c>
      <c r="B17" s="35" t="s">
        <v>184</v>
      </c>
      <c r="C17" s="185">
        <v>114.53</v>
      </c>
      <c r="D17" s="26" t="s">
        <v>32</v>
      </c>
      <c r="E17" s="27"/>
      <c r="F17" s="180"/>
      <c r="G17" s="170"/>
    </row>
    <row r="18" spans="1:7" ht="20.25">
      <c r="A18" s="34" t="s">
        <v>118</v>
      </c>
      <c r="B18" s="35" t="s">
        <v>185</v>
      </c>
      <c r="C18" s="185">
        <v>42</v>
      </c>
      <c r="D18" s="26" t="s">
        <v>32</v>
      </c>
      <c r="E18" s="27"/>
      <c r="F18" s="180"/>
      <c r="G18" s="170"/>
    </row>
    <row r="19" spans="1:7" ht="20.25">
      <c r="A19" s="34" t="s">
        <v>119</v>
      </c>
      <c r="B19" s="35" t="s">
        <v>40</v>
      </c>
      <c r="C19" s="185">
        <v>51.86</v>
      </c>
      <c r="D19" s="26" t="s">
        <v>32</v>
      </c>
      <c r="E19" s="27"/>
      <c r="F19" s="180"/>
      <c r="G19" s="170"/>
    </row>
    <row r="20" spans="1:7" ht="20.25">
      <c r="A20" s="34" t="s">
        <v>120</v>
      </c>
      <c r="B20" s="35" t="s">
        <v>186</v>
      </c>
      <c r="C20" s="185">
        <v>420</v>
      </c>
      <c r="D20" s="26" t="s">
        <v>43</v>
      </c>
      <c r="E20" s="27"/>
      <c r="F20" s="180"/>
      <c r="G20" s="170"/>
    </row>
    <row r="21" spans="1:7" ht="20.25">
      <c r="A21" s="34"/>
      <c r="B21" s="35"/>
      <c r="C21" s="185"/>
      <c r="D21" s="26"/>
      <c r="E21" s="27"/>
      <c r="F21" s="27"/>
      <c r="G21" s="170"/>
    </row>
    <row r="22" spans="1:7" ht="20.25">
      <c r="A22" s="23" t="s">
        <v>126</v>
      </c>
      <c r="B22" s="169" t="s">
        <v>187</v>
      </c>
      <c r="C22" s="187"/>
      <c r="D22" s="26"/>
      <c r="E22" s="173"/>
      <c r="F22" s="27"/>
      <c r="G22" s="170"/>
    </row>
    <row r="23" spans="1:7" ht="20.25">
      <c r="A23" s="34" t="s">
        <v>128</v>
      </c>
      <c r="B23" s="188" t="s">
        <v>188</v>
      </c>
      <c r="C23" s="173">
        <v>212.88</v>
      </c>
      <c r="D23" s="173" t="s">
        <v>43</v>
      </c>
      <c r="E23" s="173"/>
      <c r="F23" s="189"/>
      <c r="G23" s="190"/>
    </row>
    <row r="24" spans="1:7" ht="20.25">
      <c r="A24" s="34" t="s">
        <v>130</v>
      </c>
      <c r="B24" s="191" t="s">
        <v>189</v>
      </c>
      <c r="C24" s="173">
        <v>1</v>
      </c>
      <c r="D24" s="173" t="s">
        <v>54</v>
      </c>
      <c r="E24" s="173"/>
      <c r="F24" s="189"/>
      <c r="G24" s="190"/>
    </row>
    <row r="25" spans="1:7" ht="20.25">
      <c r="A25" s="34"/>
      <c r="B25" s="191" t="s">
        <v>190</v>
      </c>
      <c r="C25" s="173">
        <v>2</v>
      </c>
      <c r="D25" s="173" t="s">
        <v>54</v>
      </c>
      <c r="E25" s="173"/>
      <c r="F25" s="189"/>
      <c r="G25" s="192"/>
    </row>
    <row r="26" spans="1:7" ht="20.25">
      <c r="A26" s="34" t="s">
        <v>137</v>
      </c>
      <c r="B26" s="89" t="s">
        <v>191</v>
      </c>
      <c r="C26" s="193">
        <v>2</v>
      </c>
      <c r="D26" s="193" t="s">
        <v>54</v>
      </c>
      <c r="E26" s="173"/>
      <c r="F26" s="194"/>
      <c r="G26" s="92"/>
    </row>
    <row r="27" spans="1:7" ht="20.25">
      <c r="A27" s="29" t="s">
        <v>148</v>
      </c>
      <c r="B27" s="89" t="s">
        <v>192</v>
      </c>
      <c r="C27" s="193">
        <v>1</v>
      </c>
      <c r="D27" s="193" t="s">
        <v>54</v>
      </c>
      <c r="E27" s="173"/>
      <c r="F27" s="194"/>
      <c r="G27" s="92"/>
    </row>
    <row r="28" spans="1:7" ht="20.25">
      <c r="A28" s="29" t="s">
        <v>149</v>
      </c>
      <c r="B28" s="89" t="s">
        <v>193</v>
      </c>
      <c r="C28" s="193">
        <v>1</v>
      </c>
      <c r="D28" s="193" t="s">
        <v>54</v>
      </c>
      <c r="E28" s="173"/>
      <c r="F28" s="194"/>
      <c r="G28" s="92"/>
    </row>
    <row r="29" spans="1:7" ht="37.5">
      <c r="A29" s="29" t="s">
        <v>150</v>
      </c>
      <c r="B29" s="195" t="s">
        <v>194</v>
      </c>
      <c r="C29" s="193">
        <v>1</v>
      </c>
      <c r="D29" s="193" t="s">
        <v>54</v>
      </c>
      <c r="E29" s="173"/>
      <c r="F29" s="194"/>
      <c r="G29" s="92"/>
    </row>
    <row r="30" spans="1:7" ht="20.25">
      <c r="A30" s="34" t="s">
        <v>151</v>
      </c>
      <c r="B30" s="196" t="s">
        <v>60</v>
      </c>
      <c r="C30" s="193">
        <v>1</v>
      </c>
      <c r="D30" s="193" t="s">
        <v>54</v>
      </c>
      <c r="E30" s="173"/>
      <c r="F30" s="194"/>
      <c r="G30" s="92"/>
    </row>
    <row r="31" spans="1:7" ht="20.25">
      <c r="A31" s="34" t="s">
        <v>154</v>
      </c>
      <c r="B31" s="20" t="s">
        <v>195</v>
      </c>
      <c r="C31" s="185"/>
      <c r="D31" s="26"/>
      <c r="E31" s="27"/>
      <c r="F31" s="27"/>
      <c r="G31" s="170"/>
    </row>
    <row r="32" spans="1:7" ht="20.25">
      <c r="A32" s="197" t="s">
        <v>196</v>
      </c>
      <c r="B32" s="198" t="s">
        <v>197</v>
      </c>
      <c r="C32" s="199">
        <v>3</v>
      </c>
      <c r="D32" s="200" t="s">
        <v>54</v>
      </c>
      <c r="E32" s="201"/>
      <c r="F32" s="194"/>
      <c r="G32" s="202"/>
    </row>
    <row r="33" spans="1:7" ht="21" thickBot="1">
      <c r="A33" s="82"/>
      <c r="B33" s="203"/>
      <c r="C33" s="204"/>
      <c r="D33" s="205"/>
      <c r="E33" s="206"/>
      <c r="F33" s="206"/>
      <c r="G33" s="207"/>
    </row>
    <row r="34" spans="1:7" ht="21" thickTop="1">
      <c r="A34" s="208" t="s">
        <v>126</v>
      </c>
      <c r="B34" s="209" t="s">
        <v>198</v>
      </c>
      <c r="C34" s="210">
        <v>1</v>
      </c>
      <c r="D34" s="211" t="s">
        <v>27</v>
      </c>
      <c r="E34" s="212"/>
      <c r="F34" s="213"/>
      <c r="G34" s="214"/>
    </row>
    <row r="35" spans="1:7" ht="20.25">
      <c r="A35" s="34"/>
      <c r="B35" s="20"/>
      <c r="C35" s="185"/>
      <c r="D35" s="26"/>
      <c r="E35" s="27"/>
      <c r="F35" s="27"/>
      <c r="G35" s="170"/>
    </row>
    <row r="36" spans="1:7" ht="20.25">
      <c r="A36" s="34" t="s">
        <v>199</v>
      </c>
      <c r="B36" s="20" t="s">
        <v>200</v>
      </c>
      <c r="C36" s="185">
        <v>1</v>
      </c>
      <c r="D36" s="26" t="s">
        <v>27</v>
      </c>
      <c r="E36" s="27"/>
      <c r="F36" s="215"/>
      <c r="G36" s="170"/>
    </row>
    <row r="37" spans="1:7" ht="20.25">
      <c r="A37" s="34"/>
      <c r="B37" s="20"/>
      <c r="C37" s="185"/>
      <c r="D37" s="26"/>
      <c r="E37" s="27"/>
      <c r="F37" s="27"/>
      <c r="G37" s="170"/>
    </row>
    <row r="38" spans="1:7" ht="20.25">
      <c r="A38" s="34" t="s">
        <v>201</v>
      </c>
      <c r="B38" s="20" t="s">
        <v>76</v>
      </c>
      <c r="C38" s="216">
        <v>2</v>
      </c>
      <c r="D38" s="26" t="s">
        <v>77</v>
      </c>
      <c r="E38" s="173"/>
      <c r="F38" s="215"/>
      <c r="G38" s="181"/>
    </row>
    <row r="39" spans="1:7" ht="20.25">
      <c r="A39" s="34"/>
      <c r="B39" s="20"/>
      <c r="C39" s="216"/>
      <c r="D39" s="26"/>
      <c r="E39" s="173"/>
      <c r="F39" s="215"/>
      <c r="G39" s="181"/>
    </row>
    <row r="40" spans="1:7" ht="37.5">
      <c r="A40" s="34" t="s">
        <v>202</v>
      </c>
      <c r="B40" s="67" t="s">
        <v>203</v>
      </c>
      <c r="C40" s="217">
        <v>25</v>
      </c>
      <c r="D40" s="218" t="s">
        <v>54</v>
      </c>
      <c r="E40" s="219"/>
      <c r="F40" s="217"/>
      <c r="G40" s="220"/>
    </row>
    <row r="41" spans="1:7" ht="20.25">
      <c r="A41" s="34"/>
      <c r="B41" s="20"/>
      <c r="C41" s="216"/>
      <c r="D41" s="26"/>
      <c r="E41" s="173"/>
      <c r="F41" s="215"/>
      <c r="G41" s="181"/>
    </row>
    <row r="42" spans="1:7" ht="20.25">
      <c r="A42" s="23" t="s">
        <v>204</v>
      </c>
      <c r="B42" s="169" t="s">
        <v>205</v>
      </c>
      <c r="C42" s="173">
        <v>212.88</v>
      </c>
      <c r="D42" s="173" t="s">
        <v>43</v>
      </c>
      <c r="E42" s="173"/>
      <c r="F42" s="215"/>
      <c r="G42" s="181"/>
    </row>
    <row r="43" spans="1:7" ht="20.25">
      <c r="A43" s="23"/>
      <c r="B43" s="169"/>
      <c r="C43" s="173"/>
      <c r="D43" s="173"/>
      <c r="E43" s="173"/>
      <c r="F43" s="215"/>
      <c r="G43" s="181"/>
    </row>
    <row r="44" spans="1:7" ht="20.25">
      <c r="A44" s="221" t="s">
        <v>206</v>
      </c>
      <c r="B44" s="169" t="s">
        <v>207</v>
      </c>
      <c r="C44" s="173">
        <v>210</v>
      </c>
      <c r="D44" s="173" t="s">
        <v>43</v>
      </c>
      <c r="E44" s="173"/>
      <c r="F44" s="215"/>
      <c r="G44" s="181"/>
    </row>
    <row r="45" spans="1:7" ht="20.25">
      <c r="A45" s="221"/>
      <c r="B45" s="169"/>
      <c r="C45" s="173"/>
      <c r="D45" s="173"/>
      <c r="E45" s="173"/>
      <c r="F45" s="215"/>
      <c r="G45" s="181"/>
    </row>
    <row r="46" spans="1:7" ht="37.5">
      <c r="A46" s="221" t="s">
        <v>208</v>
      </c>
      <c r="B46" s="222" t="s">
        <v>209</v>
      </c>
      <c r="C46" s="223">
        <v>1</v>
      </c>
      <c r="D46" s="224" t="s">
        <v>27</v>
      </c>
      <c r="E46" s="173"/>
      <c r="F46" s="225"/>
      <c r="G46" s="226"/>
    </row>
    <row r="47" spans="1:7" ht="20.25">
      <c r="A47" s="221"/>
      <c r="B47" s="169"/>
      <c r="C47" s="173"/>
      <c r="D47" s="173"/>
      <c r="E47" s="173"/>
      <c r="F47" s="215"/>
      <c r="G47" s="181"/>
    </row>
    <row r="48" spans="1:7" ht="20.25">
      <c r="A48" s="221" t="s">
        <v>210</v>
      </c>
      <c r="B48" s="20" t="s">
        <v>211</v>
      </c>
      <c r="C48" s="185">
        <v>127.5</v>
      </c>
      <c r="D48" s="26" t="s">
        <v>87</v>
      </c>
      <c r="E48" s="27"/>
      <c r="F48" s="225"/>
      <c r="G48" s="170"/>
    </row>
    <row r="49" spans="1:7" ht="20.25">
      <c r="A49" s="34"/>
      <c r="B49" s="20"/>
      <c r="C49" s="185"/>
      <c r="D49" s="26"/>
      <c r="E49" s="27"/>
      <c r="F49" s="27"/>
      <c r="G49" s="170"/>
    </row>
    <row r="50" spans="1:7" ht="20.25">
      <c r="A50" s="221" t="s">
        <v>212</v>
      </c>
      <c r="B50" s="89" t="s">
        <v>213</v>
      </c>
      <c r="C50" s="223">
        <v>1</v>
      </c>
      <c r="D50" s="224" t="s">
        <v>27</v>
      </c>
      <c r="E50" s="173"/>
      <c r="F50" s="225"/>
      <c r="G50" s="226"/>
    </row>
    <row r="51" spans="1:7" ht="21" thickBot="1">
      <c r="A51" s="34"/>
      <c r="B51" s="20"/>
      <c r="C51" s="185"/>
      <c r="D51" s="26"/>
      <c r="E51" s="27"/>
      <c r="F51" s="27"/>
      <c r="G51" s="170"/>
    </row>
    <row r="52" spans="1:7" ht="21.75" thickTop="1" thickBot="1">
      <c r="A52" s="227"/>
      <c r="B52" s="228" t="s">
        <v>214</v>
      </c>
      <c r="C52" s="229"/>
      <c r="D52" s="230"/>
      <c r="E52" s="231"/>
      <c r="F52" s="231"/>
      <c r="G52" s="232"/>
    </row>
    <row r="53" spans="1:7" ht="21.75" thickTop="1" thickBot="1">
      <c r="A53" s="227"/>
      <c r="B53" s="228" t="s">
        <v>214</v>
      </c>
      <c r="C53" s="229"/>
      <c r="D53" s="230"/>
      <c r="E53" s="231"/>
      <c r="F53" s="231"/>
      <c r="G53" s="232"/>
    </row>
    <row r="54" spans="1:7" ht="21" thickTop="1">
      <c r="A54" s="233"/>
      <c r="B54" s="163"/>
      <c r="C54" s="185"/>
      <c r="D54" s="26"/>
      <c r="E54" s="27"/>
      <c r="F54" s="27"/>
      <c r="G54" s="170"/>
    </row>
    <row r="55" spans="1:7" ht="20.25">
      <c r="A55" s="117"/>
      <c r="B55" s="127" t="s">
        <v>215</v>
      </c>
      <c r="C55" s="119"/>
      <c r="D55" s="234">
        <v>0.1</v>
      </c>
      <c r="E55" s="121"/>
      <c r="F55" s="235"/>
      <c r="G55" s="236"/>
    </row>
    <row r="56" spans="1:7" ht="20.25">
      <c r="A56" s="125"/>
      <c r="B56" s="127" t="s">
        <v>158</v>
      </c>
      <c r="C56" s="119"/>
      <c r="D56" s="237">
        <v>2.5000000000000001E-2</v>
      </c>
      <c r="E56" s="127"/>
      <c r="F56" s="235"/>
      <c r="G56" s="236"/>
    </row>
    <row r="57" spans="1:7" ht="20.25">
      <c r="A57" s="117"/>
      <c r="B57" s="127" t="s">
        <v>160</v>
      </c>
      <c r="C57" s="127"/>
      <c r="D57" s="238">
        <v>5.3499999999999999E-2</v>
      </c>
      <c r="E57" s="127"/>
      <c r="F57" s="235"/>
      <c r="G57" s="239"/>
    </row>
    <row r="58" spans="1:7" ht="20.25">
      <c r="A58" s="117"/>
      <c r="B58" s="127" t="s">
        <v>159</v>
      </c>
      <c r="C58" s="127"/>
      <c r="D58" s="237">
        <v>3.5000000000000003E-2</v>
      </c>
      <c r="E58" s="127"/>
      <c r="F58" s="235"/>
      <c r="G58" s="240"/>
    </row>
    <row r="59" spans="1:7" ht="20.25">
      <c r="A59" s="117"/>
      <c r="B59" s="127" t="s">
        <v>161</v>
      </c>
      <c r="C59" s="127"/>
      <c r="D59" s="234">
        <v>0.01</v>
      </c>
      <c r="E59" s="127"/>
      <c r="F59" s="235"/>
      <c r="G59" s="239"/>
    </row>
    <row r="60" spans="1:7" ht="20.25">
      <c r="A60" s="117"/>
      <c r="B60" s="127" t="s">
        <v>216</v>
      </c>
      <c r="C60" s="127"/>
      <c r="D60" s="234">
        <v>0.05</v>
      </c>
      <c r="E60" s="127"/>
      <c r="F60" s="235"/>
      <c r="G60" s="239"/>
    </row>
    <row r="61" spans="1:7" ht="19.5" thickBot="1">
      <c r="A61" s="241"/>
      <c r="B61" s="242"/>
      <c r="C61" s="242"/>
      <c r="D61" s="242"/>
      <c r="E61" s="242"/>
      <c r="F61" s="242"/>
      <c r="G61" s="243"/>
    </row>
    <row r="62" spans="1:7" ht="21.75" thickTop="1" thickBot="1">
      <c r="A62" s="244"/>
      <c r="B62" s="245" t="s">
        <v>163</v>
      </c>
      <c r="C62" s="246"/>
      <c r="D62" s="246"/>
      <c r="E62" s="246"/>
      <c r="F62" s="246"/>
      <c r="G62" s="247"/>
    </row>
    <row r="63" spans="1:7" ht="21" thickTop="1">
      <c r="A63" s="248"/>
      <c r="B63" s="249" t="s">
        <v>164</v>
      </c>
      <c r="C63" s="249"/>
      <c r="D63" s="249"/>
      <c r="E63" s="249"/>
      <c r="F63" s="249"/>
      <c r="G63" s="250"/>
    </row>
    <row r="64" spans="1:7" ht="40.5">
      <c r="A64" s="134"/>
      <c r="B64" s="251" t="s">
        <v>165</v>
      </c>
      <c r="C64" s="136"/>
      <c r="D64" s="252">
        <v>0.03</v>
      </c>
      <c r="E64" s="136"/>
      <c r="F64" s="136"/>
      <c r="G64" s="253"/>
    </row>
    <row r="65" spans="1:7" ht="20.25">
      <c r="A65" s="134"/>
      <c r="B65" s="127" t="s">
        <v>166</v>
      </c>
      <c r="C65" s="127"/>
      <c r="D65" s="234">
        <v>0.06</v>
      </c>
      <c r="E65" s="127"/>
      <c r="F65" s="235"/>
      <c r="G65" s="170"/>
    </row>
    <row r="66" spans="1:7" ht="21" thickBot="1">
      <c r="A66" s="254"/>
      <c r="B66" s="255" t="s">
        <v>167</v>
      </c>
      <c r="C66" s="255"/>
      <c r="D66" s="256">
        <v>0.05</v>
      </c>
      <c r="E66" s="255"/>
      <c r="F66" s="255"/>
      <c r="G66" s="257"/>
    </row>
    <row r="67" spans="1:7" ht="21.75" thickTop="1" thickBot="1">
      <c r="A67" s="244"/>
      <c r="B67" s="144" t="s">
        <v>168</v>
      </c>
      <c r="C67" s="246"/>
      <c r="D67" s="246"/>
      <c r="E67" s="246"/>
      <c r="F67" s="246"/>
      <c r="G67" s="247"/>
    </row>
    <row r="68" spans="1:7" ht="21" thickTop="1">
      <c r="A68" s="258"/>
      <c r="B68" s="259"/>
      <c r="C68" s="258"/>
      <c r="D68" s="258"/>
      <c r="E68" s="258"/>
      <c r="F68" s="260"/>
      <c r="G68" s="261"/>
    </row>
    <row r="69" spans="1:7" ht="20.25">
      <c r="A69" s="155"/>
      <c r="B69" s="118" t="s">
        <v>170</v>
      </c>
      <c r="C69" s="118"/>
      <c r="D69" s="118" t="s">
        <v>171</v>
      </c>
      <c r="E69" s="118"/>
      <c r="F69" s="118"/>
      <c r="G69" s="118"/>
    </row>
    <row r="70" spans="1:7" ht="20.25">
      <c r="A70" s="155"/>
      <c r="B70" s="118"/>
      <c r="C70" s="118"/>
      <c r="D70" s="118"/>
      <c r="E70" s="118"/>
      <c r="F70" s="118"/>
      <c r="G70" s="118"/>
    </row>
    <row r="71" spans="1:7" ht="20.25">
      <c r="A71" s="155"/>
      <c r="B71" s="118"/>
      <c r="C71" s="118"/>
      <c r="D71" s="118"/>
      <c r="E71" s="118"/>
      <c r="F71" s="118"/>
      <c r="G71" s="118"/>
    </row>
    <row r="72" spans="1:7" ht="20.25">
      <c r="A72" s="155"/>
      <c r="B72" s="118" t="s">
        <v>172</v>
      </c>
      <c r="C72" s="118"/>
      <c r="D72" s="118" t="s">
        <v>217</v>
      </c>
      <c r="E72" s="118"/>
      <c r="F72" s="118"/>
      <c r="G72" s="118"/>
    </row>
    <row r="73" spans="1:7" ht="20.25">
      <c r="A73" s="155"/>
      <c r="B73" s="156"/>
      <c r="C73" s="118"/>
      <c r="D73" s="262"/>
      <c r="E73" s="262"/>
      <c r="F73" s="118"/>
      <c r="G73" s="118"/>
    </row>
    <row r="74" spans="1:7" ht="20.25">
      <c r="A74" s="155"/>
      <c r="B74" s="263"/>
      <c r="C74" s="118"/>
      <c r="D74" s="263"/>
      <c r="E74" s="263"/>
      <c r="F74" s="118"/>
      <c r="G74" s="118"/>
    </row>
    <row r="75" spans="1:7" ht="20.25">
      <c r="A75" s="155"/>
      <c r="B75" s="118"/>
      <c r="C75" s="118"/>
      <c r="D75" s="118"/>
      <c r="E75" s="118"/>
      <c r="F75" s="118"/>
      <c r="G75" s="118"/>
    </row>
    <row r="76" spans="1:7" ht="20.25">
      <c r="A76" s="155"/>
      <c r="B76" s="118"/>
      <c r="C76" s="118"/>
      <c r="D76" s="118"/>
      <c r="E76" s="118"/>
      <c r="F76" s="118"/>
      <c r="G76" s="118"/>
    </row>
    <row r="77" spans="1:7" ht="20.25">
      <c r="A77" s="155"/>
      <c r="B77" s="264" t="s">
        <v>173</v>
      </c>
      <c r="C77" s="118"/>
      <c r="D77" s="264" t="s">
        <v>174</v>
      </c>
      <c r="E77" s="264"/>
      <c r="F77" s="118"/>
      <c r="G77" s="118"/>
    </row>
    <row r="78" spans="1:7" ht="20.25">
      <c r="A78" s="155"/>
      <c r="B78" s="264"/>
      <c r="C78" s="118"/>
      <c r="D78" s="264"/>
      <c r="E78" s="264"/>
      <c r="F78" s="118"/>
      <c r="G78" s="118"/>
    </row>
    <row r="79" spans="1:7" ht="20.25">
      <c r="A79" s="155"/>
      <c r="B79" s="264"/>
      <c r="C79" s="118"/>
      <c r="D79" s="264"/>
      <c r="E79" s="264"/>
      <c r="F79" s="118"/>
      <c r="G79" s="118"/>
    </row>
    <row r="80" spans="1:7" ht="20.25">
      <c r="A80" s="155"/>
      <c r="B80" s="118" t="s">
        <v>172</v>
      </c>
      <c r="C80" s="118"/>
      <c r="D80" s="118" t="s">
        <v>217</v>
      </c>
      <c r="E80" s="118"/>
      <c r="F80" s="118"/>
      <c r="G80" s="118"/>
    </row>
    <row r="81" spans="1:7" ht="20.25">
      <c r="A81" s="155"/>
      <c r="B81" s="156"/>
      <c r="C81" s="118"/>
      <c r="D81" s="265"/>
      <c r="E81" s="266"/>
      <c r="F81" s="267"/>
      <c r="G81" s="267"/>
    </row>
    <row r="82" spans="1:7" ht="20.25">
      <c r="A82" s="155"/>
      <c r="B82" s="118"/>
      <c r="C82" s="118"/>
      <c r="D82" s="148"/>
      <c r="E82" s="118"/>
      <c r="F82" s="118"/>
      <c r="G82" s="118"/>
    </row>
  </sheetData>
  <mergeCells count="3">
    <mergeCell ref="A1:G1"/>
    <mergeCell ref="A2:G2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7"/>
  <sheetViews>
    <sheetView workbookViewId="0">
      <selection activeCell="B4" sqref="B4"/>
    </sheetView>
  </sheetViews>
  <sheetFormatPr baseColWidth="10" defaultRowHeight="15"/>
  <cols>
    <col min="2" max="2" width="44.5703125" bestFit="1" customWidth="1"/>
    <col min="3" max="3" width="16.28515625" customWidth="1"/>
    <col min="5" max="5" width="16.7109375" customWidth="1"/>
    <col min="6" max="6" width="16.140625" bestFit="1" customWidth="1"/>
    <col min="7" max="7" width="16" bestFit="1" customWidth="1"/>
  </cols>
  <sheetData>
    <row r="1" spans="1:7" ht="18">
      <c r="A1" s="268" t="s">
        <v>218</v>
      </c>
      <c r="B1" s="268"/>
      <c r="C1" s="268"/>
      <c r="D1" s="268"/>
      <c r="E1" s="268"/>
      <c r="F1" s="268"/>
      <c r="G1" s="268"/>
    </row>
    <row r="2" spans="1:7" ht="18">
      <c r="A2" s="268" t="s">
        <v>219</v>
      </c>
      <c r="B2" s="268"/>
      <c r="C2" s="268"/>
      <c r="D2" s="268"/>
      <c r="E2" s="268"/>
      <c r="F2" s="268"/>
      <c r="G2" s="268"/>
    </row>
    <row r="3" spans="1:7" ht="18">
      <c r="A3" s="269"/>
      <c r="B3" s="269"/>
      <c r="C3" s="269"/>
      <c r="D3" s="269"/>
      <c r="E3" s="269"/>
      <c r="F3" s="269"/>
      <c r="G3" s="269"/>
    </row>
    <row r="4" spans="1:7" ht="18">
      <c r="A4" s="270"/>
      <c r="B4" s="271"/>
      <c r="C4" s="272"/>
      <c r="D4" s="272"/>
      <c r="E4" s="273"/>
      <c r="F4" s="273"/>
      <c r="G4" s="274"/>
    </row>
    <row r="5" spans="1:7" ht="18">
      <c r="A5" s="275"/>
      <c r="B5" s="271"/>
      <c r="C5" s="272"/>
      <c r="D5" s="272"/>
      <c r="E5" s="273"/>
      <c r="F5" s="273"/>
      <c r="G5" s="274"/>
    </row>
    <row r="6" spans="1:7" ht="47.25" customHeight="1">
      <c r="A6" s="276" t="s">
        <v>220</v>
      </c>
      <c r="B6" s="276"/>
      <c r="C6" s="276"/>
      <c r="D6" s="276"/>
      <c r="E6" s="276"/>
      <c r="F6" s="276"/>
      <c r="G6" s="276"/>
    </row>
    <row r="7" spans="1:7" ht="18">
      <c r="A7" s="277"/>
      <c r="B7" s="277"/>
      <c r="C7" s="277"/>
      <c r="D7" s="277"/>
      <c r="E7" s="277"/>
      <c r="F7" s="277"/>
      <c r="G7" s="277"/>
    </row>
    <row r="8" spans="1:7">
      <c r="A8" s="278"/>
      <c r="B8" s="278"/>
      <c r="C8" s="278"/>
      <c r="D8" s="278"/>
      <c r="E8" s="278"/>
      <c r="F8" s="278"/>
      <c r="G8" s="278"/>
    </row>
    <row r="9" spans="1:7" ht="16.5" thickBot="1">
      <c r="A9" s="279"/>
      <c r="B9" s="280"/>
      <c r="C9" s="280"/>
      <c r="D9" s="280"/>
      <c r="E9" s="281"/>
      <c r="F9" s="282"/>
      <c r="G9" s="283"/>
    </row>
    <row r="10" spans="1:7" ht="17.25" thickTop="1" thickBot="1">
      <c r="A10" s="284" t="s">
        <v>15</v>
      </c>
      <c r="B10" s="285" t="s">
        <v>221</v>
      </c>
      <c r="C10" s="286" t="s">
        <v>222</v>
      </c>
      <c r="D10" s="285" t="s">
        <v>54</v>
      </c>
      <c r="E10" s="286" t="s">
        <v>223</v>
      </c>
      <c r="F10" s="286" t="s">
        <v>224</v>
      </c>
      <c r="G10" s="287" t="s">
        <v>225</v>
      </c>
    </row>
    <row r="11" spans="1:7" ht="16.5" thickTop="1">
      <c r="A11" s="288"/>
      <c r="B11" s="289"/>
      <c r="C11" s="289"/>
      <c r="D11" s="289"/>
      <c r="E11" s="289"/>
      <c r="F11" s="289"/>
      <c r="G11" s="290"/>
    </row>
    <row r="12" spans="1:7" ht="15.75">
      <c r="A12" s="291">
        <v>1</v>
      </c>
      <c r="B12" s="292" t="s">
        <v>226</v>
      </c>
      <c r="C12" s="293"/>
      <c r="D12" s="293"/>
      <c r="E12" s="294"/>
      <c r="F12" s="295"/>
      <c r="G12" s="296"/>
    </row>
    <row r="13" spans="1:7" ht="15.75">
      <c r="A13" s="297">
        <f>A12+0.1</f>
        <v>1.1000000000000001</v>
      </c>
      <c r="B13" s="298" t="s">
        <v>227</v>
      </c>
      <c r="C13" s="299">
        <v>1</v>
      </c>
      <c r="D13" s="300" t="s">
        <v>27</v>
      </c>
      <c r="E13" s="294"/>
      <c r="F13" s="295" t="str">
        <f>IF(E13=0," ",(ROUND(C13*E13,2)))</f>
        <v xml:space="preserve"> </v>
      </c>
      <c r="G13" s="296"/>
    </row>
    <row r="14" spans="1:7" ht="45">
      <c r="A14" s="297">
        <f>A13+0.1</f>
        <v>1.2000000000000002</v>
      </c>
      <c r="B14" s="298" t="s">
        <v>228</v>
      </c>
      <c r="C14" s="299">
        <v>1</v>
      </c>
      <c r="D14" s="300" t="s">
        <v>27</v>
      </c>
      <c r="E14" s="294"/>
      <c r="F14" s="295" t="str">
        <f>IF(E14=0," ",(ROUND(C14*E14,2)))</f>
        <v xml:space="preserve"> </v>
      </c>
      <c r="G14" s="296">
        <f>SUM(F13:F14)</f>
        <v>0</v>
      </c>
    </row>
    <row r="15" spans="1:7" ht="15.75">
      <c r="A15" s="297"/>
      <c r="B15" s="298"/>
      <c r="C15" s="299"/>
      <c r="D15" s="293"/>
      <c r="E15" s="294"/>
      <c r="F15" s="295"/>
      <c r="G15" s="296"/>
    </row>
    <row r="16" spans="1:7" ht="15.75">
      <c r="A16" s="301">
        <v>2</v>
      </c>
      <c r="B16" s="292" t="s">
        <v>229</v>
      </c>
      <c r="C16" s="299">
        <v>0</v>
      </c>
      <c r="D16" s="300"/>
      <c r="E16" s="294"/>
      <c r="F16" s="295">
        <f>+C16*E16</f>
        <v>0</v>
      </c>
      <c r="G16" s="296"/>
    </row>
    <row r="17" spans="1:7" ht="30">
      <c r="A17" s="297">
        <f>+A16+0.1</f>
        <v>2.1</v>
      </c>
      <c r="B17" s="298" t="s">
        <v>230</v>
      </c>
      <c r="C17" s="299">
        <v>1</v>
      </c>
      <c r="D17" s="300" t="s">
        <v>54</v>
      </c>
      <c r="E17" s="302"/>
      <c r="F17" s="295" t="str">
        <f>IF(E17=0," ",(ROUND(C17*E17,2)))</f>
        <v xml:space="preserve"> </v>
      </c>
      <c r="G17" s="296">
        <f>SUM(F17)</f>
        <v>0</v>
      </c>
    </row>
    <row r="18" spans="1:7" ht="15.75">
      <c r="A18" s="303"/>
      <c r="B18" s="304"/>
      <c r="C18" s="299"/>
      <c r="D18" s="300"/>
      <c r="E18" s="302"/>
      <c r="F18" s="295"/>
      <c r="G18" s="296"/>
    </row>
    <row r="19" spans="1:7" ht="15.75">
      <c r="A19" s="301">
        <v>3</v>
      </c>
      <c r="B19" s="292" t="s">
        <v>231</v>
      </c>
      <c r="C19" s="299">
        <v>0</v>
      </c>
      <c r="D19" s="300"/>
      <c r="E19" s="294"/>
      <c r="F19" s="295">
        <f>+C19*E19</f>
        <v>0</v>
      </c>
      <c r="G19" s="296"/>
    </row>
    <row r="20" spans="1:7" ht="15.75">
      <c r="A20" s="297">
        <f>+A19+0.1</f>
        <v>3.1</v>
      </c>
      <c r="B20" s="298" t="s">
        <v>232</v>
      </c>
      <c r="C20" s="299">
        <v>1</v>
      </c>
      <c r="D20" s="300" t="s">
        <v>54</v>
      </c>
      <c r="E20" s="302"/>
      <c r="F20" s="295" t="str">
        <f>IF(E20=0," ",(ROUND(C20*E20,2)))</f>
        <v xml:space="preserve"> </v>
      </c>
      <c r="G20" s="296"/>
    </row>
    <row r="21" spans="1:7" ht="30">
      <c r="A21" s="297">
        <f>+A20+0.1</f>
        <v>3.2</v>
      </c>
      <c r="B21" s="298" t="s">
        <v>233</v>
      </c>
      <c r="C21" s="299">
        <v>1</v>
      </c>
      <c r="D21" s="300" t="s">
        <v>54</v>
      </c>
      <c r="E21" s="302"/>
      <c r="F21" s="295" t="str">
        <f>IF(E21=0," ",(ROUND(C21*E21,2)))</f>
        <v xml:space="preserve"> </v>
      </c>
      <c r="G21" s="296"/>
    </row>
    <row r="22" spans="1:7" ht="15.75">
      <c r="A22" s="297">
        <f>+A21+0.1</f>
        <v>3.3000000000000003</v>
      </c>
      <c r="B22" s="298" t="s">
        <v>234</v>
      </c>
      <c r="C22" s="299">
        <v>1</v>
      </c>
      <c r="D22" s="300" t="s">
        <v>27</v>
      </c>
      <c r="E22" s="302"/>
      <c r="F22" s="295" t="str">
        <f>IF(E22=0," ",(ROUND(C22*E22,2)))</f>
        <v xml:space="preserve"> </v>
      </c>
      <c r="G22" s="296">
        <f>SUM(F20:F22)</f>
        <v>0</v>
      </c>
    </row>
    <row r="23" spans="1:7" ht="15.75">
      <c r="A23" s="303"/>
      <c r="B23" s="304"/>
      <c r="C23" s="299"/>
      <c r="D23" s="300"/>
      <c r="E23" s="302"/>
      <c r="F23" s="295"/>
      <c r="G23" s="296"/>
    </row>
    <row r="24" spans="1:7" ht="15.75">
      <c r="A24" s="301">
        <v>4</v>
      </c>
      <c r="B24" s="292" t="s">
        <v>235</v>
      </c>
      <c r="C24" s="299"/>
      <c r="D24" s="300"/>
      <c r="E24" s="294"/>
      <c r="F24" s="295"/>
      <c r="G24" s="296"/>
    </row>
    <row r="25" spans="1:7" ht="15.75">
      <c r="A25" s="305">
        <f>+A24+0.1</f>
        <v>4.0999999999999996</v>
      </c>
      <c r="B25" s="306" t="s">
        <v>236</v>
      </c>
      <c r="C25" s="307"/>
      <c r="D25" s="308"/>
      <c r="E25" s="309"/>
      <c r="F25" s="309"/>
      <c r="G25" s="310"/>
    </row>
    <row r="26" spans="1:7" ht="15.75">
      <c r="A26" s="311" t="s">
        <v>237</v>
      </c>
      <c r="B26" s="312" t="s">
        <v>238</v>
      </c>
      <c r="C26" s="313">
        <v>1</v>
      </c>
      <c r="D26" s="314" t="s">
        <v>27</v>
      </c>
      <c r="E26" s="313"/>
      <c r="F26" s="313">
        <f>ROUND(E26*C26,2)</f>
        <v>0</v>
      </c>
      <c r="G26" s="315"/>
    </row>
    <row r="27" spans="1:7" ht="15.75">
      <c r="A27" s="305">
        <f>+A25+0.1</f>
        <v>4.1999999999999993</v>
      </c>
      <c r="B27" s="316" t="s">
        <v>239</v>
      </c>
      <c r="C27" s="313"/>
      <c r="D27" s="314"/>
      <c r="E27" s="313"/>
      <c r="F27" s="313"/>
      <c r="G27" s="315"/>
    </row>
    <row r="28" spans="1:7" ht="15.75">
      <c r="A28" s="311" t="s">
        <v>240</v>
      </c>
      <c r="B28" s="317" t="s">
        <v>241</v>
      </c>
      <c r="C28" s="313">
        <v>15.12</v>
      </c>
      <c r="D28" s="314" t="s">
        <v>32</v>
      </c>
      <c r="E28" s="313"/>
      <c r="F28" s="313">
        <f>ROUND(E28*C28,2)</f>
        <v>0</v>
      </c>
      <c r="G28" s="315"/>
    </row>
    <row r="29" spans="1:7" ht="15.75">
      <c r="A29" s="311" t="s">
        <v>242</v>
      </c>
      <c r="B29" s="317" t="s">
        <v>243</v>
      </c>
      <c r="C29" s="313">
        <v>7.56</v>
      </c>
      <c r="D29" s="314" t="s">
        <v>32</v>
      </c>
      <c r="E29" s="313"/>
      <c r="F29" s="313">
        <f>ROUND(E29*C29,2)</f>
        <v>0</v>
      </c>
      <c r="G29" s="315"/>
    </row>
    <row r="30" spans="1:7" ht="30">
      <c r="A30" s="311" t="s">
        <v>244</v>
      </c>
      <c r="B30" s="317" t="s">
        <v>245</v>
      </c>
      <c r="C30" s="313">
        <v>9.83</v>
      </c>
      <c r="D30" s="314" t="s">
        <v>32</v>
      </c>
      <c r="E30" s="313"/>
      <c r="F30" s="313">
        <f>ROUND(E30*C30,2)</f>
        <v>0</v>
      </c>
      <c r="G30" s="315"/>
    </row>
    <row r="31" spans="1:7" ht="31.5">
      <c r="A31" s="318">
        <f>+A27+0.1</f>
        <v>4.2999999999999989</v>
      </c>
      <c r="B31" s="316" t="s">
        <v>246</v>
      </c>
      <c r="C31" s="313"/>
      <c r="D31" s="314"/>
      <c r="E31" s="313"/>
      <c r="F31" s="313"/>
      <c r="G31" s="315"/>
    </row>
    <row r="32" spans="1:7" ht="15.75">
      <c r="A32" s="311" t="s">
        <v>247</v>
      </c>
      <c r="B32" s="317" t="s">
        <v>248</v>
      </c>
      <c r="C32" s="313">
        <v>3.78</v>
      </c>
      <c r="D32" s="314" t="s">
        <v>32</v>
      </c>
      <c r="E32" s="313"/>
      <c r="F32" s="313">
        <f>ROUND(E32*C32,2)</f>
        <v>0</v>
      </c>
      <c r="G32" s="315"/>
    </row>
    <row r="33" spans="1:7" ht="15.75">
      <c r="A33" s="311" t="s">
        <v>249</v>
      </c>
      <c r="B33" s="317" t="s">
        <v>250</v>
      </c>
      <c r="C33" s="313">
        <v>0.17</v>
      </c>
      <c r="D33" s="314" t="s">
        <v>32</v>
      </c>
      <c r="E33" s="313"/>
      <c r="F33" s="313">
        <f>ROUND(E33*C33,2)</f>
        <v>0</v>
      </c>
      <c r="G33" s="315"/>
    </row>
    <row r="34" spans="1:7" ht="15.75">
      <c r="A34" s="311" t="s">
        <v>251</v>
      </c>
      <c r="B34" s="317" t="s">
        <v>252</v>
      </c>
      <c r="C34" s="313">
        <v>1.01</v>
      </c>
      <c r="D34" s="314" t="s">
        <v>32</v>
      </c>
      <c r="E34" s="313"/>
      <c r="F34" s="313">
        <f>ROUND(E34*C34,2)</f>
        <v>0</v>
      </c>
      <c r="G34" s="315"/>
    </row>
    <row r="35" spans="1:7" ht="15.75">
      <c r="A35" s="311" t="s">
        <v>253</v>
      </c>
      <c r="B35" s="312" t="s">
        <v>254</v>
      </c>
      <c r="C35" s="313">
        <v>3.86</v>
      </c>
      <c r="D35" s="314" t="s">
        <v>32</v>
      </c>
      <c r="E35" s="313"/>
      <c r="F35" s="313">
        <f>ROUND(E35*C35,2)</f>
        <v>0</v>
      </c>
      <c r="G35" s="315"/>
    </row>
    <row r="36" spans="1:7" ht="15.75">
      <c r="A36" s="318">
        <f>+A31+0.1</f>
        <v>4.3999999999999986</v>
      </c>
      <c r="B36" s="316" t="s">
        <v>255</v>
      </c>
      <c r="C36" s="313"/>
      <c r="D36" s="314"/>
      <c r="E36" s="313"/>
      <c r="F36" s="313"/>
      <c r="G36" s="315"/>
    </row>
    <row r="37" spans="1:7" ht="15.75">
      <c r="A37" s="311" t="s">
        <v>256</v>
      </c>
      <c r="B37" s="317" t="s">
        <v>257</v>
      </c>
      <c r="C37" s="313">
        <v>25.2</v>
      </c>
      <c r="D37" s="314" t="s">
        <v>87</v>
      </c>
      <c r="E37" s="313"/>
      <c r="F37" s="313">
        <f>ROUND(E37*C37,2)</f>
        <v>0</v>
      </c>
      <c r="G37" s="315"/>
    </row>
    <row r="38" spans="1:7" ht="15.75">
      <c r="A38" s="311" t="s">
        <v>258</v>
      </c>
      <c r="B38" s="317" t="s">
        <v>259</v>
      </c>
      <c r="C38" s="313">
        <v>85.68</v>
      </c>
      <c r="D38" s="314" t="s">
        <v>87</v>
      </c>
      <c r="E38" s="313"/>
      <c r="F38" s="313">
        <f>ROUND(E38*C38,2)</f>
        <v>0</v>
      </c>
      <c r="G38" s="315"/>
    </row>
    <row r="39" spans="1:7" ht="15.75">
      <c r="A39" s="318">
        <f>+A36+0.1</f>
        <v>4.4999999999999982</v>
      </c>
      <c r="B39" s="316" t="s">
        <v>260</v>
      </c>
      <c r="C39" s="313"/>
      <c r="D39" s="314"/>
      <c r="E39" s="313"/>
      <c r="F39" s="313"/>
      <c r="G39" s="315"/>
    </row>
    <row r="40" spans="1:7" ht="30">
      <c r="A40" s="311" t="s">
        <v>261</v>
      </c>
      <c r="B40" s="317" t="s">
        <v>262</v>
      </c>
      <c r="C40" s="313">
        <v>47.89</v>
      </c>
      <c r="D40" s="314" t="s">
        <v>87</v>
      </c>
      <c r="E40" s="313"/>
      <c r="F40" s="313">
        <f>+C40*E40</f>
        <v>0</v>
      </c>
      <c r="G40" s="315"/>
    </row>
    <row r="41" spans="1:7" ht="15.75">
      <c r="A41" s="311" t="s">
        <v>263</v>
      </c>
      <c r="B41" s="317" t="s">
        <v>264</v>
      </c>
      <c r="C41" s="313">
        <v>171.36</v>
      </c>
      <c r="D41" s="314" t="s">
        <v>87</v>
      </c>
      <c r="E41" s="313"/>
      <c r="F41" s="313">
        <f>ROUND(E41*C41,2)</f>
        <v>0</v>
      </c>
      <c r="G41" s="315"/>
    </row>
    <row r="42" spans="1:7" ht="15.75">
      <c r="A42" s="311" t="s">
        <v>265</v>
      </c>
      <c r="B42" s="317" t="s">
        <v>266</v>
      </c>
      <c r="C42" s="313">
        <v>32.18</v>
      </c>
      <c r="D42" s="314" t="s">
        <v>87</v>
      </c>
      <c r="E42" s="313"/>
      <c r="F42" s="313">
        <f>ROUND(E42*C42,2)</f>
        <v>0</v>
      </c>
      <c r="G42" s="315"/>
    </row>
    <row r="43" spans="1:7" ht="15.75">
      <c r="A43" s="311" t="s">
        <v>267</v>
      </c>
      <c r="B43" s="317" t="s">
        <v>268</v>
      </c>
      <c r="C43" s="313">
        <v>135.69999999999999</v>
      </c>
      <c r="D43" s="314" t="s">
        <v>43</v>
      </c>
      <c r="E43" s="313"/>
      <c r="F43" s="313">
        <f>ROUND(E43*C43,2)</f>
        <v>0</v>
      </c>
      <c r="G43" s="315"/>
    </row>
    <row r="44" spans="1:7" ht="15.75">
      <c r="A44" s="311" t="s">
        <v>269</v>
      </c>
      <c r="B44" s="317" t="s">
        <v>270</v>
      </c>
      <c r="C44" s="313">
        <v>32.18</v>
      </c>
      <c r="D44" s="314" t="s">
        <v>87</v>
      </c>
      <c r="E44" s="313"/>
      <c r="F44" s="313">
        <f>ROUND(E44*C44,2)</f>
        <v>0</v>
      </c>
      <c r="G44" s="315"/>
    </row>
    <row r="45" spans="1:7" ht="15.75">
      <c r="A45" s="318">
        <f>+A39+0.1</f>
        <v>4.5999999999999979</v>
      </c>
      <c r="B45" s="316" t="s">
        <v>271</v>
      </c>
      <c r="C45" s="313"/>
      <c r="D45" s="314"/>
      <c r="E45" s="313"/>
      <c r="F45" s="313"/>
      <c r="G45" s="315"/>
    </row>
    <row r="46" spans="1:7" ht="15.75">
      <c r="A46" s="311" t="s">
        <v>272</v>
      </c>
      <c r="B46" s="317" t="s">
        <v>273</v>
      </c>
      <c r="C46" s="313">
        <v>26.5</v>
      </c>
      <c r="D46" s="314" t="s">
        <v>87</v>
      </c>
      <c r="E46" s="313"/>
      <c r="F46" s="313">
        <f>ROUND(E46*C46,2)</f>
        <v>0</v>
      </c>
      <c r="G46" s="315"/>
    </row>
    <row r="47" spans="1:7" ht="15.75">
      <c r="A47" s="311" t="s">
        <v>274</v>
      </c>
      <c r="B47" s="317" t="s">
        <v>275</v>
      </c>
      <c r="C47" s="313">
        <v>52.8</v>
      </c>
      <c r="D47" s="314" t="s">
        <v>43</v>
      </c>
      <c r="E47" s="313"/>
      <c r="F47" s="313">
        <f>ROUND(C47*E47,2)</f>
        <v>0</v>
      </c>
      <c r="G47" s="315"/>
    </row>
    <row r="48" spans="1:7" ht="15.75">
      <c r="A48" s="311" t="s">
        <v>276</v>
      </c>
      <c r="B48" s="317" t="s">
        <v>277</v>
      </c>
      <c r="C48" s="313">
        <v>21.4</v>
      </c>
      <c r="D48" s="314" t="s">
        <v>87</v>
      </c>
      <c r="E48" s="313"/>
      <c r="F48" s="313">
        <f>ROUND(C48*E48,2)</f>
        <v>0</v>
      </c>
      <c r="G48" s="315"/>
    </row>
    <row r="49" spans="1:7" ht="16.5" thickBot="1">
      <c r="A49" s="319"/>
      <c r="B49" s="320"/>
      <c r="C49" s="321"/>
      <c r="D49" s="322"/>
      <c r="E49" s="321"/>
      <c r="F49" s="321"/>
      <c r="G49" s="323"/>
    </row>
    <row r="50" spans="1:7" ht="15.75">
      <c r="A50" s="324"/>
      <c r="B50" s="325"/>
      <c r="C50" s="326"/>
      <c r="D50" s="327"/>
      <c r="E50" s="326"/>
      <c r="F50" s="326"/>
      <c r="G50" s="328"/>
    </row>
    <row r="51" spans="1:7" ht="15.75">
      <c r="A51" s="318">
        <f>+A45+0.1</f>
        <v>4.6999999999999975</v>
      </c>
      <c r="B51" s="316" t="s">
        <v>278</v>
      </c>
      <c r="C51" s="313"/>
      <c r="D51" s="314"/>
      <c r="E51" s="313"/>
      <c r="F51" s="313"/>
      <c r="G51" s="315"/>
    </row>
    <row r="52" spans="1:7" ht="15.75">
      <c r="A52" s="311" t="s">
        <v>279</v>
      </c>
      <c r="B52" s="317" t="s">
        <v>280</v>
      </c>
      <c r="C52" s="313">
        <v>1.4</v>
      </c>
      <c r="D52" s="314" t="s">
        <v>87</v>
      </c>
      <c r="E52" s="313"/>
      <c r="F52" s="313">
        <f>ROUND(C52*E52,2)</f>
        <v>0</v>
      </c>
      <c r="G52" s="315"/>
    </row>
    <row r="53" spans="1:7" ht="15.75">
      <c r="A53" s="311" t="s">
        <v>281</v>
      </c>
      <c r="B53" s="317" t="s">
        <v>282</v>
      </c>
      <c r="C53" s="313">
        <v>9.09</v>
      </c>
      <c r="D53" s="314" t="s">
        <v>87</v>
      </c>
      <c r="E53" s="313"/>
      <c r="F53" s="313">
        <f>ROUND(C53*E53,2)</f>
        <v>0</v>
      </c>
      <c r="G53" s="315"/>
    </row>
    <row r="54" spans="1:7" ht="15.75">
      <c r="A54" s="318">
        <f>+A51+0.1</f>
        <v>4.7999999999999972</v>
      </c>
      <c r="B54" s="316" t="s">
        <v>283</v>
      </c>
      <c r="C54" s="313"/>
      <c r="D54" s="314"/>
      <c r="E54" s="313"/>
      <c r="F54" s="313"/>
      <c r="G54" s="315"/>
    </row>
    <row r="55" spans="1:7" ht="15.75">
      <c r="A55" s="311" t="s">
        <v>284</v>
      </c>
      <c r="B55" s="317" t="s">
        <v>285</v>
      </c>
      <c r="C55" s="313">
        <v>5</v>
      </c>
      <c r="D55" s="314" t="s">
        <v>54</v>
      </c>
      <c r="E55" s="313"/>
      <c r="F55" s="313">
        <f>ROUND(C55*E55,2)</f>
        <v>0</v>
      </c>
      <c r="G55" s="315"/>
    </row>
    <row r="56" spans="1:7" ht="15.75">
      <c r="A56" s="311" t="s">
        <v>286</v>
      </c>
      <c r="B56" s="317" t="s">
        <v>287</v>
      </c>
      <c r="C56" s="313">
        <v>85</v>
      </c>
      <c r="D56" s="314" t="s">
        <v>288</v>
      </c>
      <c r="E56" s="313"/>
      <c r="F56" s="313">
        <f>ROUND(E56*C56,2)</f>
        <v>0</v>
      </c>
      <c r="G56" s="315"/>
    </row>
    <row r="57" spans="1:7" ht="15.75">
      <c r="A57" s="311" t="s">
        <v>289</v>
      </c>
      <c r="B57" s="317" t="s">
        <v>290</v>
      </c>
      <c r="C57" s="313">
        <v>13.34</v>
      </c>
      <c r="D57" s="314" t="s">
        <v>288</v>
      </c>
      <c r="E57" s="313"/>
      <c r="F57" s="313">
        <f>ROUND(E57*C57,2)</f>
        <v>0</v>
      </c>
      <c r="G57" s="315"/>
    </row>
    <row r="58" spans="1:7" ht="15.75">
      <c r="A58" s="318">
        <f>+A54+0.1</f>
        <v>4.8999999999999968</v>
      </c>
      <c r="B58" s="306" t="s">
        <v>291</v>
      </c>
      <c r="C58" s="313"/>
      <c r="D58" s="314"/>
      <c r="E58" s="313"/>
      <c r="F58" s="313"/>
      <c r="G58" s="315"/>
    </row>
    <row r="59" spans="1:7" ht="15.75">
      <c r="A59" s="311" t="s">
        <v>292</v>
      </c>
      <c r="B59" s="329" t="s">
        <v>293</v>
      </c>
      <c r="C59" s="313">
        <v>1</v>
      </c>
      <c r="D59" s="314" t="s">
        <v>54</v>
      </c>
      <c r="E59" s="313"/>
      <c r="F59" s="313">
        <f t="shared" ref="F59:F69" si="0">ROUND(E59*C59,2)</f>
        <v>0</v>
      </c>
      <c r="G59" s="315"/>
    </row>
    <row r="60" spans="1:7" ht="15.75">
      <c r="A60" s="311" t="s">
        <v>294</v>
      </c>
      <c r="B60" s="329" t="s">
        <v>295</v>
      </c>
      <c r="C60" s="313">
        <v>1</v>
      </c>
      <c r="D60" s="314" t="s">
        <v>54</v>
      </c>
      <c r="E60" s="313"/>
      <c r="F60" s="313">
        <f t="shared" si="0"/>
        <v>0</v>
      </c>
      <c r="G60" s="315"/>
    </row>
    <row r="61" spans="1:7" ht="15.75">
      <c r="A61" s="311" t="s">
        <v>296</v>
      </c>
      <c r="B61" s="329" t="s">
        <v>297</v>
      </c>
      <c r="C61" s="313">
        <v>1</v>
      </c>
      <c r="D61" s="314" t="s">
        <v>54</v>
      </c>
      <c r="E61" s="313"/>
      <c r="F61" s="313">
        <f t="shared" si="0"/>
        <v>0</v>
      </c>
      <c r="G61" s="315"/>
    </row>
    <row r="62" spans="1:7" ht="15.75">
      <c r="A62" s="311" t="s">
        <v>298</v>
      </c>
      <c r="B62" s="329" t="s">
        <v>299</v>
      </c>
      <c r="C62" s="313">
        <v>2</v>
      </c>
      <c r="D62" s="314" t="s">
        <v>54</v>
      </c>
      <c r="E62" s="313"/>
      <c r="F62" s="313">
        <f t="shared" si="0"/>
        <v>0</v>
      </c>
      <c r="G62" s="315"/>
    </row>
    <row r="63" spans="1:7" ht="15.75">
      <c r="A63" s="311" t="s">
        <v>300</v>
      </c>
      <c r="B63" s="329" t="s">
        <v>301</v>
      </c>
      <c r="C63" s="313">
        <v>1</v>
      </c>
      <c r="D63" s="314" t="s">
        <v>54</v>
      </c>
      <c r="E63" s="313"/>
      <c r="F63" s="313">
        <f t="shared" si="0"/>
        <v>0</v>
      </c>
      <c r="G63" s="315"/>
    </row>
    <row r="64" spans="1:7" ht="15.75">
      <c r="A64" s="311" t="s">
        <v>302</v>
      </c>
      <c r="B64" s="329" t="s">
        <v>303</v>
      </c>
      <c r="C64" s="313">
        <v>26.09</v>
      </c>
      <c r="D64" s="314" t="s">
        <v>43</v>
      </c>
      <c r="E64" s="313"/>
      <c r="F64" s="313">
        <f t="shared" si="0"/>
        <v>0</v>
      </c>
      <c r="G64" s="315"/>
    </row>
    <row r="65" spans="1:7" ht="15.75">
      <c r="A65" s="311" t="s">
        <v>304</v>
      </c>
      <c r="B65" s="329" t="s">
        <v>305</v>
      </c>
      <c r="C65" s="313">
        <v>5.79</v>
      </c>
      <c r="D65" s="314" t="s">
        <v>43</v>
      </c>
      <c r="E65" s="313"/>
      <c r="F65" s="313">
        <f t="shared" si="0"/>
        <v>0</v>
      </c>
      <c r="G65" s="315"/>
    </row>
    <row r="66" spans="1:7" ht="15.75">
      <c r="A66" s="311" t="s">
        <v>306</v>
      </c>
      <c r="B66" s="329" t="s">
        <v>307</v>
      </c>
      <c r="C66" s="313">
        <v>10.31</v>
      </c>
      <c r="D66" s="314" t="s">
        <v>43</v>
      </c>
      <c r="E66" s="313"/>
      <c r="F66" s="313">
        <f t="shared" si="0"/>
        <v>0</v>
      </c>
      <c r="G66" s="315"/>
    </row>
    <row r="67" spans="1:7" ht="15.75">
      <c r="A67" s="311" t="s">
        <v>308</v>
      </c>
      <c r="B67" s="329" t="s">
        <v>309</v>
      </c>
      <c r="C67" s="313">
        <v>1</v>
      </c>
      <c r="D67" s="314" t="s">
        <v>27</v>
      </c>
      <c r="E67" s="313"/>
      <c r="F67" s="313">
        <f t="shared" si="0"/>
        <v>0</v>
      </c>
      <c r="G67" s="315"/>
    </row>
    <row r="68" spans="1:7" ht="15.75">
      <c r="A68" s="311" t="s">
        <v>310</v>
      </c>
      <c r="B68" s="329" t="s">
        <v>311</v>
      </c>
      <c r="C68" s="313">
        <v>1</v>
      </c>
      <c r="D68" s="314" t="s">
        <v>27</v>
      </c>
      <c r="E68" s="313"/>
      <c r="F68" s="313">
        <f t="shared" si="0"/>
        <v>0</v>
      </c>
      <c r="G68" s="315"/>
    </row>
    <row r="69" spans="1:7" ht="15.75">
      <c r="A69" s="311" t="s">
        <v>312</v>
      </c>
      <c r="B69" s="330" t="s">
        <v>313</v>
      </c>
      <c r="C69" s="313">
        <v>1</v>
      </c>
      <c r="D69" s="314" t="s">
        <v>27</v>
      </c>
      <c r="E69" s="313"/>
      <c r="F69" s="313">
        <f t="shared" si="0"/>
        <v>0</v>
      </c>
      <c r="G69" s="315"/>
    </row>
    <row r="70" spans="1:7" ht="15.75">
      <c r="A70" s="331">
        <f>+A58-0.8</f>
        <v>4.099999999999997</v>
      </c>
      <c r="B70" s="332" t="s">
        <v>314</v>
      </c>
      <c r="C70" s="309"/>
      <c r="D70" s="333"/>
      <c r="E70" s="309"/>
      <c r="F70" s="309"/>
      <c r="G70" s="315"/>
    </row>
    <row r="71" spans="1:7">
      <c r="A71" s="311" t="s">
        <v>315</v>
      </c>
      <c r="B71" s="317" t="s">
        <v>316</v>
      </c>
      <c r="C71" s="313">
        <v>14.9</v>
      </c>
      <c r="D71" s="314" t="s">
        <v>32</v>
      </c>
      <c r="E71" s="334"/>
      <c r="F71" s="313">
        <f t="shared" ref="F71:F82" si="1">+C71*E71</f>
        <v>0</v>
      </c>
      <c r="G71" s="335"/>
    </row>
    <row r="72" spans="1:7">
      <c r="A72" s="311" t="s">
        <v>317</v>
      </c>
      <c r="B72" s="329" t="s">
        <v>318</v>
      </c>
      <c r="C72" s="313">
        <v>8.3699999999999992</v>
      </c>
      <c r="D72" s="314" t="s">
        <v>32</v>
      </c>
      <c r="E72" s="313"/>
      <c r="F72" s="313">
        <f t="shared" si="1"/>
        <v>0</v>
      </c>
      <c r="G72" s="335"/>
    </row>
    <row r="73" spans="1:7" ht="30">
      <c r="A73" s="311" t="s">
        <v>319</v>
      </c>
      <c r="B73" s="329" t="s">
        <v>320</v>
      </c>
      <c r="C73" s="313">
        <v>8.49</v>
      </c>
      <c r="D73" s="314" t="s">
        <v>32</v>
      </c>
      <c r="E73" s="334"/>
      <c r="F73" s="313">
        <f t="shared" si="1"/>
        <v>0</v>
      </c>
      <c r="G73" s="335"/>
    </row>
    <row r="74" spans="1:7">
      <c r="A74" s="311" t="s">
        <v>321</v>
      </c>
      <c r="B74" s="329" t="s">
        <v>322</v>
      </c>
      <c r="C74" s="313">
        <v>0.54</v>
      </c>
      <c r="D74" s="314" t="s">
        <v>32</v>
      </c>
      <c r="E74" s="334"/>
      <c r="F74" s="313">
        <f t="shared" si="1"/>
        <v>0</v>
      </c>
      <c r="G74" s="335"/>
    </row>
    <row r="75" spans="1:7">
      <c r="A75" s="311" t="s">
        <v>323</v>
      </c>
      <c r="B75" s="329" t="s">
        <v>324</v>
      </c>
      <c r="C75" s="313">
        <v>9.4499999999999993</v>
      </c>
      <c r="D75" s="314" t="s">
        <v>32</v>
      </c>
      <c r="E75" s="334"/>
      <c r="F75" s="313">
        <f t="shared" si="1"/>
        <v>0</v>
      </c>
      <c r="G75" s="335"/>
    </row>
    <row r="76" spans="1:7">
      <c r="A76" s="311" t="s">
        <v>325</v>
      </c>
      <c r="B76" s="329" t="s">
        <v>326</v>
      </c>
      <c r="C76" s="313">
        <v>0.27</v>
      </c>
      <c r="D76" s="314" t="s">
        <v>32</v>
      </c>
      <c r="E76" s="334"/>
      <c r="F76" s="313">
        <f t="shared" si="1"/>
        <v>0</v>
      </c>
      <c r="G76" s="335"/>
    </row>
    <row r="77" spans="1:7">
      <c r="A77" s="311" t="s">
        <v>327</v>
      </c>
      <c r="B77" s="329" t="s">
        <v>328</v>
      </c>
      <c r="C77" s="313">
        <v>1.76</v>
      </c>
      <c r="D77" s="314" t="s">
        <v>87</v>
      </c>
      <c r="E77" s="334"/>
      <c r="F77" s="313">
        <f t="shared" si="1"/>
        <v>0</v>
      </c>
      <c r="G77" s="335"/>
    </row>
    <row r="78" spans="1:7">
      <c r="A78" s="311" t="s">
        <v>329</v>
      </c>
      <c r="B78" s="329" t="s">
        <v>330</v>
      </c>
      <c r="C78" s="313">
        <v>2.7</v>
      </c>
      <c r="D78" s="314" t="s">
        <v>87</v>
      </c>
      <c r="E78" s="334"/>
      <c r="F78" s="313">
        <f t="shared" si="1"/>
        <v>0</v>
      </c>
      <c r="G78" s="335"/>
    </row>
    <row r="79" spans="1:7">
      <c r="A79" s="311" t="s">
        <v>331</v>
      </c>
      <c r="B79" s="329" t="s">
        <v>332</v>
      </c>
      <c r="C79" s="313">
        <v>6.3</v>
      </c>
      <c r="D79" s="314" t="s">
        <v>43</v>
      </c>
      <c r="E79" s="334"/>
      <c r="F79" s="313">
        <f t="shared" si="1"/>
        <v>0</v>
      </c>
      <c r="G79" s="335"/>
    </row>
    <row r="80" spans="1:7">
      <c r="A80" s="311" t="s">
        <v>333</v>
      </c>
      <c r="B80" s="329" t="s">
        <v>334</v>
      </c>
      <c r="C80" s="313">
        <v>8.5500000000000007</v>
      </c>
      <c r="D80" s="314" t="s">
        <v>87</v>
      </c>
      <c r="E80" s="334"/>
      <c r="F80" s="313">
        <f t="shared" si="1"/>
        <v>0</v>
      </c>
      <c r="G80" s="335"/>
    </row>
    <row r="81" spans="1:7">
      <c r="A81" s="311" t="s">
        <v>335</v>
      </c>
      <c r="B81" s="329" t="s">
        <v>336</v>
      </c>
      <c r="C81" s="313">
        <v>1</v>
      </c>
      <c r="D81" s="314" t="s">
        <v>54</v>
      </c>
      <c r="E81" s="334"/>
      <c r="F81" s="313">
        <f t="shared" si="1"/>
        <v>0</v>
      </c>
      <c r="G81" s="335"/>
    </row>
    <row r="82" spans="1:7" ht="15.75">
      <c r="A82" s="311" t="s">
        <v>337</v>
      </c>
      <c r="B82" s="329" t="s">
        <v>338</v>
      </c>
      <c r="C82" s="313">
        <v>1</v>
      </c>
      <c r="D82" s="314" t="s">
        <v>54</v>
      </c>
      <c r="E82" s="334"/>
      <c r="F82" s="313">
        <f t="shared" si="1"/>
        <v>0</v>
      </c>
      <c r="G82" s="336"/>
    </row>
    <row r="83" spans="1:7" ht="15.75">
      <c r="A83" s="337">
        <f>+A70+0.01</f>
        <v>4.1099999999999968</v>
      </c>
      <c r="B83" s="316" t="s">
        <v>339</v>
      </c>
      <c r="C83" s="313">
        <v>1</v>
      </c>
      <c r="D83" s="314" t="s">
        <v>27</v>
      </c>
      <c r="E83" s="334"/>
      <c r="F83" s="313">
        <f>+C83*E83</f>
        <v>0</v>
      </c>
      <c r="G83" s="336">
        <f>SUM(F26:F83)</f>
        <v>0</v>
      </c>
    </row>
    <row r="84" spans="1:7" ht="16.5" thickBot="1">
      <c r="A84" s="338"/>
      <c r="B84" s="339"/>
      <c r="C84" s="321"/>
      <c r="D84" s="322"/>
      <c r="E84" s="340"/>
      <c r="F84" s="321"/>
      <c r="G84" s="341"/>
    </row>
    <row r="85" spans="1:7" ht="15.75">
      <c r="A85" s="342"/>
      <c r="B85" s="343"/>
      <c r="C85" s="344"/>
      <c r="D85" s="345"/>
      <c r="E85" s="346"/>
      <c r="F85" s="347"/>
      <c r="G85" s="348"/>
    </row>
    <row r="86" spans="1:7" ht="15.75">
      <c r="A86" s="301">
        <v>5</v>
      </c>
      <c r="B86" s="292" t="s">
        <v>340</v>
      </c>
      <c r="C86" s="299"/>
      <c r="D86" s="300"/>
      <c r="E86" s="294"/>
      <c r="F86" s="295"/>
      <c r="G86" s="296"/>
    </row>
    <row r="87" spans="1:7" ht="60">
      <c r="A87" s="297">
        <f>+A86+0.1</f>
        <v>5.0999999999999996</v>
      </c>
      <c r="B87" s="298" t="s">
        <v>341</v>
      </c>
      <c r="C87" s="299">
        <v>1</v>
      </c>
      <c r="D87" s="293" t="s">
        <v>54</v>
      </c>
      <c r="E87" s="302"/>
      <c r="F87" s="295" t="str">
        <f>IF(E87=0," ",(ROUND(C87*E87,2)))</f>
        <v xml:space="preserve"> </v>
      </c>
      <c r="G87" s="296"/>
    </row>
    <row r="88" spans="1:7" ht="30">
      <c r="A88" s="297">
        <f>+A87+0.1</f>
        <v>5.1999999999999993</v>
      </c>
      <c r="B88" s="298" t="s">
        <v>342</v>
      </c>
      <c r="C88" s="299">
        <v>30</v>
      </c>
      <c r="D88" s="293" t="s">
        <v>43</v>
      </c>
      <c r="E88" s="302"/>
      <c r="F88" s="295" t="str">
        <f>IF(E88=0," ",(ROUND(C88*E88,2)))</f>
        <v xml:space="preserve"> </v>
      </c>
      <c r="G88" s="296">
        <f>SUM(F87:F88)</f>
        <v>0</v>
      </c>
    </row>
    <row r="89" spans="1:7" ht="15.75">
      <c r="A89" s="349"/>
      <c r="B89" s="350"/>
      <c r="C89" s="299"/>
      <c r="D89" s="300"/>
      <c r="E89" s="294"/>
      <c r="F89" s="295"/>
      <c r="G89" s="296"/>
    </row>
    <row r="90" spans="1:7" ht="15.75">
      <c r="A90" s="301">
        <v>6</v>
      </c>
      <c r="B90" s="292" t="s">
        <v>343</v>
      </c>
      <c r="C90" s="299"/>
      <c r="D90" s="300"/>
      <c r="E90" s="294"/>
      <c r="F90" s="295"/>
      <c r="G90" s="296"/>
    </row>
    <row r="91" spans="1:7" ht="30">
      <c r="A91" s="297">
        <f>+A90+0.1</f>
        <v>6.1</v>
      </c>
      <c r="B91" s="298" t="s">
        <v>344</v>
      </c>
      <c r="C91" s="299">
        <v>11.1</v>
      </c>
      <c r="D91" s="293" t="s">
        <v>87</v>
      </c>
      <c r="E91" s="302"/>
      <c r="F91" s="295" t="str">
        <f>IF(E91=0," ",(ROUND(C91*E91,2)))</f>
        <v xml:space="preserve"> </v>
      </c>
      <c r="G91" s="296"/>
    </row>
    <row r="92" spans="1:7" ht="30">
      <c r="A92" s="297">
        <f>+A91+0.1</f>
        <v>6.1999999999999993</v>
      </c>
      <c r="B92" s="298" t="s">
        <v>345</v>
      </c>
      <c r="C92" s="299">
        <v>58.5</v>
      </c>
      <c r="D92" s="293" t="s">
        <v>87</v>
      </c>
      <c r="E92" s="302"/>
      <c r="F92" s="295" t="str">
        <f>IF(E92=0," ",(ROUND(C92*E92,2)))</f>
        <v xml:space="preserve"> </v>
      </c>
      <c r="G92" s="296"/>
    </row>
    <row r="93" spans="1:7" ht="15.75">
      <c r="A93" s="297">
        <f>+A92+0.1</f>
        <v>6.2999999999999989</v>
      </c>
      <c r="B93" s="298" t="s">
        <v>346</v>
      </c>
      <c r="C93" s="299">
        <v>35</v>
      </c>
      <c r="D93" s="293" t="s">
        <v>87</v>
      </c>
      <c r="E93" s="302"/>
      <c r="F93" s="295" t="str">
        <f>IF(E93=0," ",(ROUND(C93*E93,2)))</f>
        <v xml:space="preserve"> </v>
      </c>
      <c r="G93" s="296">
        <f>SUM(F91:F93)</f>
        <v>0</v>
      </c>
    </row>
    <row r="94" spans="1:7" ht="15.75">
      <c r="A94" s="303"/>
      <c r="B94" s="298"/>
      <c r="C94" s="299"/>
      <c r="D94" s="300"/>
      <c r="E94" s="294"/>
      <c r="F94" s="295"/>
      <c r="G94" s="296"/>
    </row>
    <row r="95" spans="1:7" ht="15.75">
      <c r="A95" s="301">
        <v>7</v>
      </c>
      <c r="B95" s="292" t="s">
        <v>347</v>
      </c>
      <c r="C95" s="299">
        <v>1</v>
      </c>
      <c r="D95" s="293" t="s">
        <v>54</v>
      </c>
      <c r="E95" s="302"/>
      <c r="F95" s="295" t="str">
        <f>IF(E95=0," ",(ROUND(C95*E95,2)))</f>
        <v xml:space="preserve"> </v>
      </c>
      <c r="G95" s="296">
        <f>SUM(F95)</f>
        <v>0</v>
      </c>
    </row>
    <row r="96" spans="1:7" ht="15.75">
      <c r="A96" s="303"/>
      <c r="B96" s="298"/>
      <c r="C96" s="299"/>
      <c r="D96" s="300"/>
      <c r="E96" s="294"/>
      <c r="F96" s="295"/>
      <c r="G96" s="296"/>
    </row>
    <row r="97" spans="1:7" ht="15.75">
      <c r="A97" s="301">
        <v>8</v>
      </c>
      <c r="B97" s="292" t="s">
        <v>348</v>
      </c>
      <c r="C97" s="299">
        <v>1</v>
      </c>
      <c r="D97" s="300" t="s">
        <v>27</v>
      </c>
      <c r="E97" s="302"/>
      <c r="F97" s="295" t="str">
        <f>IF(E97=0," ",(ROUND(C97*E97,2)))</f>
        <v xml:space="preserve"> </v>
      </c>
      <c r="G97" s="296">
        <f>SUM(F97)</f>
        <v>0</v>
      </c>
    </row>
    <row r="98" spans="1:7" ht="18.75" thickBot="1">
      <c r="A98" s="351"/>
      <c r="B98" s="352"/>
      <c r="C98" s="353"/>
      <c r="D98" s="354"/>
      <c r="E98" s="353"/>
      <c r="F98" s="353"/>
      <c r="G98" s="355"/>
    </row>
    <row r="99" spans="1:7" ht="17.25" thickTop="1" thickBot="1">
      <c r="A99" s="356"/>
      <c r="B99" s="357" t="s">
        <v>349</v>
      </c>
      <c r="C99" s="358"/>
      <c r="D99" s="357"/>
      <c r="E99" s="358"/>
      <c r="F99" s="358"/>
      <c r="G99" s="359">
        <f>SUM(G14:G97)</f>
        <v>0</v>
      </c>
    </row>
    <row r="100" spans="1:7" ht="17.25" thickTop="1" thickBot="1">
      <c r="A100" s="284"/>
      <c r="B100" s="285" t="s">
        <v>350</v>
      </c>
      <c r="C100" s="286"/>
      <c r="D100" s="285"/>
      <c r="E100" s="286"/>
      <c r="F100" s="286"/>
      <c r="G100" s="287">
        <f>+G99</f>
        <v>0</v>
      </c>
    </row>
    <row r="101" spans="1:7" ht="16.5" thickTop="1">
      <c r="A101" s="360"/>
      <c r="B101" s="361"/>
      <c r="C101" s="362"/>
      <c r="D101" s="363"/>
      <c r="E101" s="362"/>
      <c r="F101" s="362"/>
      <c r="G101" s="364"/>
    </row>
    <row r="102" spans="1:7">
      <c r="A102" s="365"/>
      <c r="B102" s="366" t="s">
        <v>157</v>
      </c>
      <c r="C102" s="367"/>
      <c r="D102" s="368">
        <v>0.1</v>
      </c>
      <c r="E102" s="369"/>
      <c r="F102" s="369">
        <f>D102*G100</f>
        <v>0</v>
      </c>
      <c r="G102" s="370"/>
    </row>
    <row r="103" spans="1:7">
      <c r="A103" s="365"/>
      <c r="B103" s="366" t="s">
        <v>158</v>
      </c>
      <c r="C103" s="367"/>
      <c r="D103" s="368">
        <v>2.5000000000000001E-2</v>
      </c>
      <c r="E103" s="369"/>
      <c r="F103" s="369">
        <f>D103*G100</f>
        <v>0</v>
      </c>
      <c r="G103" s="370"/>
    </row>
    <row r="104" spans="1:7">
      <c r="A104" s="365"/>
      <c r="B104" s="366" t="s">
        <v>351</v>
      </c>
      <c r="C104" s="367"/>
      <c r="D104" s="368">
        <v>5.3499999999999999E-2</v>
      </c>
      <c r="E104" s="369"/>
      <c r="F104" s="369">
        <f>D104*G100</f>
        <v>0</v>
      </c>
      <c r="G104" s="370"/>
    </row>
    <row r="105" spans="1:7">
      <c r="A105" s="365"/>
      <c r="B105" s="366" t="s">
        <v>159</v>
      </c>
      <c r="C105" s="367"/>
      <c r="D105" s="371">
        <v>3.5000000000000003E-2</v>
      </c>
      <c r="E105" s="369"/>
      <c r="F105" s="369">
        <f>D105*G100</f>
        <v>0</v>
      </c>
      <c r="G105" s="370"/>
    </row>
    <row r="106" spans="1:7">
      <c r="A106" s="365"/>
      <c r="B106" s="366" t="s">
        <v>161</v>
      </c>
      <c r="C106" s="367"/>
      <c r="D106" s="368">
        <v>0.01</v>
      </c>
      <c r="E106" s="369"/>
      <c r="F106" s="369">
        <f>D106*G100</f>
        <v>0</v>
      </c>
      <c r="G106" s="370"/>
    </row>
    <row r="107" spans="1:7">
      <c r="A107" s="365"/>
      <c r="B107" s="366" t="s">
        <v>352</v>
      </c>
      <c r="C107" s="367"/>
      <c r="D107" s="368">
        <v>0.05</v>
      </c>
      <c r="E107" s="369"/>
      <c r="F107" s="369">
        <f>D107*G100</f>
        <v>0</v>
      </c>
      <c r="G107" s="370"/>
    </row>
    <row r="108" spans="1:7" ht="15.75" thickBot="1">
      <c r="A108" s="365"/>
      <c r="B108" s="366"/>
      <c r="C108" s="367"/>
      <c r="D108" s="372"/>
      <c r="E108" s="369"/>
      <c r="F108" s="369"/>
      <c r="G108" s="373"/>
    </row>
    <row r="109" spans="1:7" ht="17.25" thickTop="1" thickBot="1">
      <c r="A109" s="374"/>
      <c r="B109" s="375" t="s">
        <v>163</v>
      </c>
      <c r="C109" s="376"/>
      <c r="D109" s="377"/>
      <c r="E109" s="378"/>
      <c r="F109" s="378"/>
      <c r="G109" s="379">
        <f>SUM(F102:F107)</f>
        <v>0</v>
      </c>
    </row>
    <row r="110" spans="1:7" ht="17.25" thickTop="1" thickBot="1">
      <c r="A110" s="380"/>
      <c r="B110" s="381"/>
      <c r="C110" s="382"/>
      <c r="D110" s="383"/>
      <c r="E110" s="384"/>
      <c r="F110" s="384"/>
      <c r="G110" s="385"/>
    </row>
    <row r="111" spans="1:7" ht="17.25" thickTop="1" thickBot="1">
      <c r="A111" s="374"/>
      <c r="B111" s="375" t="s">
        <v>164</v>
      </c>
      <c r="C111" s="376"/>
      <c r="D111" s="377"/>
      <c r="E111" s="378"/>
      <c r="F111" s="378"/>
      <c r="G111" s="379">
        <f>+G109+G100</f>
        <v>0</v>
      </c>
    </row>
    <row r="112" spans="1:7" ht="17.25" thickTop="1" thickBot="1">
      <c r="A112" s="380"/>
      <c r="B112" s="381"/>
      <c r="C112" s="382"/>
      <c r="D112" s="383"/>
      <c r="E112" s="384"/>
      <c r="F112" s="384"/>
      <c r="G112" s="385"/>
    </row>
    <row r="113" spans="1:7" ht="17.25" thickTop="1" thickBot="1">
      <c r="A113" s="374"/>
      <c r="B113" s="375" t="s">
        <v>353</v>
      </c>
      <c r="C113" s="376"/>
      <c r="D113" s="386">
        <v>0.03</v>
      </c>
      <c r="E113" s="378"/>
      <c r="F113" s="378"/>
      <c r="G113" s="379">
        <f>+G109*D113</f>
        <v>0</v>
      </c>
    </row>
    <row r="114" spans="1:7" ht="17.25" thickTop="1" thickBot="1">
      <c r="A114" s="380"/>
      <c r="B114" s="381"/>
      <c r="C114" s="382"/>
      <c r="D114" s="387"/>
      <c r="E114" s="384"/>
      <c r="F114" s="384"/>
      <c r="G114" s="385"/>
    </row>
    <row r="115" spans="1:7" ht="17.25" thickTop="1" thickBot="1">
      <c r="A115" s="374"/>
      <c r="B115" s="375" t="s">
        <v>354</v>
      </c>
      <c r="C115" s="376"/>
      <c r="D115" s="386">
        <v>0.06</v>
      </c>
      <c r="E115" s="378"/>
      <c r="F115" s="378"/>
      <c r="G115" s="379">
        <f>D115*G100</f>
        <v>0</v>
      </c>
    </row>
    <row r="116" spans="1:7" ht="17.25" thickTop="1" thickBot="1">
      <c r="A116" s="380"/>
      <c r="B116" s="381"/>
      <c r="C116" s="382"/>
      <c r="D116" s="387"/>
      <c r="E116" s="384"/>
      <c r="F116" s="384"/>
      <c r="G116" s="385"/>
    </row>
    <row r="117" spans="1:7" ht="17.25" thickTop="1" thickBot="1">
      <c r="A117" s="374"/>
      <c r="B117" s="375" t="s">
        <v>167</v>
      </c>
      <c r="C117" s="376"/>
      <c r="D117" s="386">
        <v>0.05</v>
      </c>
      <c r="E117" s="378"/>
      <c r="F117" s="378"/>
      <c r="G117" s="379">
        <f>+G111*D117</f>
        <v>0</v>
      </c>
    </row>
    <row r="118" spans="1:7" ht="17.25" thickTop="1" thickBot="1">
      <c r="A118" s="380"/>
      <c r="B118" s="381"/>
      <c r="C118" s="382"/>
      <c r="D118" s="383"/>
      <c r="E118" s="384"/>
      <c r="F118" s="384"/>
      <c r="G118" s="385"/>
    </row>
    <row r="119" spans="1:7" ht="17.25" thickTop="1" thickBot="1">
      <c r="A119" s="374"/>
      <c r="B119" s="375" t="s">
        <v>168</v>
      </c>
      <c r="C119" s="376"/>
      <c r="D119" s="377"/>
      <c r="E119" s="378"/>
      <c r="F119" s="378"/>
      <c r="G119" s="379">
        <f>+G117+G115+G111+G113</f>
        <v>0</v>
      </c>
    </row>
    <row r="120" spans="1:7" ht="18.75" thickTop="1">
      <c r="A120" s="388"/>
      <c r="B120" s="389"/>
      <c r="C120" s="390"/>
      <c r="D120" s="389"/>
      <c r="E120" s="390"/>
      <c r="F120" s="391"/>
      <c r="G120" s="390"/>
    </row>
    <row r="121" spans="1:7" ht="18">
      <c r="A121" s="392"/>
      <c r="B121" s="393" t="s">
        <v>355</v>
      </c>
      <c r="C121" s="394"/>
      <c r="D121" s="395"/>
      <c r="E121" s="394" t="s">
        <v>170</v>
      </c>
      <c r="F121" s="396"/>
      <c r="G121" s="397"/>
    </row>
    <row r="122" spans="1:7" ht="18">
      <c r="A122" s="392"/>
      <c r="B122" s="393"/>
      <c r="C122" s="394"/>
      <c r="D122" s="395"/>
      <c r="E122" s="394"/>
      <c r="F122" s="396"/>
      <c r="G122" s="397"/>
    </row>
    <row r="123" spans="1:7" ht="18">
      <c r="A123" s="388"/>
      <c r="B123" s="389"/>
      <c r="C123" s="390"/>
      <c r="D123" s="389"/>
      <c r="E123" s="390"/>
      <c r="F123" s="391"/>
      <c r="G123" s="390"/>
    </row>
    <row r="124" spans="1:7" ht="18">
      <c r="A124" s="388"/>
      <c r="B124" s="389" t="s">
        <v>356</v>
      </c>
      <c r="C124" s="390"/>
      <c r="D124" s="389"/>
      <c r="E124" s="390" t="s">
        <v>356</v>
      </c>
      <c r="F124" s="391"/>
      <c r="G124" s="390"/>
    </row>
    <row r="125" spans="1:7" ht="18">
      <c r="A125" s="388"/>
      <c r="B125" s="398"/>
      <c r="C125" s="399"/>
      <c r="D125" s="389"/>
      <c r="E125" s="398"/>
      <c r="F125" s="391"/>
      <c r="G125" s="390"/>
    </row>
    <row r="126" spans="1:7" ht="18">
      <c r="A126" s="388"/>
      <c r="B126" s="389"/>
      <c r="C126" s="390"/>
      <c r="D126" s="389"/>
      <c r="E126" s="390"/>
      <c r="F126" s="391"/>
      <c r="G126" s="390"/>
    </row>
    <row r="127" spans="1:7" ht="18">
      <c r="A127" s="388"/>
      <c r="B127" s="389"/>
      <c r="C127" s="390"/>
      <c r="D127" s="398"/>
      <c r="E127" s="390"/>
      <c r="F127" s="391"/>
      <c r="G127" s="390"/>
    </row>
    <row r="128" spans="1:7" ht="18">
      <c r="A128" s="400"/>
      <c r="B128" s="401"/>
      <c r="C128" s="402"/>
      <c r="D128" s="401"/>
      <c r="E128" s="402"/>
      <c r="F128" s="403"/>
      <c r="G128" s="404"/>
    </row>
    <row r="129" spans="1:7" ht="18">
      <c r="A129" s="400"/>
      <c r="B129" s="389"/>
      <c r="C129" s="390"/>
      <c r="D129" s="389"/>
      <c r="E129" s="390"/>
      <c r="F129" s="391"/>
      <c r="G129" s="390"/>
    </row>
    <row r="130" spans="1:7" ht="18">
      <c r="A130" s="400"/>
      <c r="B130" s="405" t="s">
        <v>173</v>
      </c>
      <c r="C130" s="406"/>
      <c r="D130" s="401"/>
      <c r="E130" s="406" t="s">
        <v>357</v>
      </c>
      <c r="F130" s="403"/>
      <c r="G130" s="404"/>
    </row>
    <row r="131" spans="1:7" ht="18">
      <c r="A131" s="400"/>
      <c r="B131" s="405"/>
      <c r="C131" s="406"/>
      <c r="D131" s="401"/>
      <c r="E131" s="406"/>
      <c r="F131" s="403"/>
      <c r="G131" s="404"/>
    </row>
    <row r="132" spans="1:7" ht="18">
      <c r="A132" s="400"/>
      <c r="B132" s="401"/>
      <c r="C132" s="402"/>
      <c r="D132" s="401"/>
      <c r="E132" s="402"/>
      <c r="F132" s="403"/>
      <c r="G132" s="404"/>
    </row>
    <row r="133" spans="1:7" ht="18">
      <c r="A133" s="400"/>
      <c r="B133" s="389" t="s">
        <v>356</v>
      </c>
      <c r="C133" s="390"/>
      <c r="D133" s="389"/>
      <c r="E133" s="390" t="s">
        <v>356</v>
      </c>
      <c r="F133" s="391"/>
      <c r="G133" s="390"/>
    </row>
    <row r="134" spans="1:7" ht="18.75">
      <c r="A134" s="407"/>
      <c r="B134" s="408"/>
      <c r="C134" s="409"/>
      <c r="D134" s="408"/>
      <c r="E134" s="409"/>
      <c r="F134" s="391"/>
      <c r="G134" s="409"/>
    </row>
    <row r="135" spans="1:7" ht="18">
      <c r="A135" s="400"/>
      <c r="B135" s="410"/>
      <c r="C135" s="411"/>
      <c r="D135" s="410"/>
      <c r="E135" s="411"/>
      <c r="F135" s="391"/>
      <c r="G135" s="411"/>
    </row>
    <row r="136" spans="1:7" ht="15.75">
      <c r="A136" s="412"/>
      <c r="B136" s="413"/>
      <c r="C136" s="412"/>
      <c r="D136" s="412"/>
      <c r="E136" s="414"/>
      <c r="F136" s="414"/>
      <c r="G136" s="414"/>
    </row>
    <row r="137" spans="1:7" ht="15.75">
      <c r="A137" s="412"/>
      <c r="B137" s="412"/>
      <c r="C137" s="412"/>
      <c r="D137" s="412"/>
      <c r="E137" s="414"/>
      <c r="F137" s="414"/>
      <c r="G137" s="414"/>
    </row>
  </sheetData>
  <mergeCells count="6">
    <mergeCell ref="A1:G1"/>
    <mergeCell ref="A2:G2"/>
    <mergeCell ref="A3:G3"/>
    <mergeCell ref="A6:G6"/>
    <mergeCell ref="A7:G7"/>
    <mergeCell ref="A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65"/>
  <sheetViews>
    <sheetView workbookViewId="0">
      <selection activeCell="B14" sqref="B14"/>
    </sheetView>
  </sheetViews>
  <sheetFormatPr baseColWidth="10" defaultRowHeight="15"/>
  <cols>
    <col min="2" max="2" width="52.85546875" customWidth="1"/>
    <col min="5" max="5" width="19.140625" customWidth="1"/>
    <col min="6" max="6" width="14.28515625" bestFit="1" customWidth="1"/>
    <col min="7" max="7" width="13.85546875" bestFit="1" customWidth="1"/>
  </cols>
  <sheetData>
    <row r="1" spans="1:7" ht="20.25">
      <c r="A1" s="4" t="s">
        <v>11</v>
      </c>
      <c r="B1" s="4"/>
      <c r="C1" s="4"/>
      <c r="D1" s="4"/>
      <c r="E1" s="4"/>
      <c r="F1" s="4"/>
      <c r="G1" s="4"/>
    </row>
    <row r="2" spans="1:7" ht="20.25">
      <c r="A2" s="5" t="s">
        <v>12</v>
      </c>
      <c r="B2" s="5"/>
      <c r="C2" s="5"/>
      <c r="D2" s="5"/>
      <c r="E2" s="5"/>
      <c r="F2" s="5"/>
      <c r="G2" s="5"/>
    </row>
    <row r="3" spans="1:7" ht="20.25">
      <c r="A3" s="5"/>
      <c r="B3" s="5"/>
      <c r="C3" s="5"/>
      <c r="D3" s="5"/>
      <c r="E3" s="5"/>
      <c r="F3" s="5"/>
      <c r="G3" s="5"/>
    </row>
    <row r="4" spans="1:7" ht="20.25">
      <c r="A4" s="4"/>
      <c r="B4" s="4"/>
      <c r="C4" s="4"/>
      <c r="D4" s="4"/>
      <c r="E4" s="4"/>
      <c r="F4" s="4"/>
      <c r="G4" s="4"/>
    </row>
    <row r="5" spans="1:7" ht="20.25">
      <c r="A5" s="6"/>
      <c r="B5" s="6"/>
      <c r="C5" s="6"/>
      <c r="D5" s="6"/>
      <c r="E5" s="6"/>
      <c r="F5" s="6"/>
      <c r="G5" s="6"/>
    </row>
    <row r="6" spans="1:7" ht="18.75">
      <c r="A6" s="157"/>
      <c r="C6" s="154"/>
      <c r="D6" s="154"/>
      <c r="E6" s="154"/>
      <c r="G6" s="158"/>
    </row>
    <row r="7" spans="1:7" ht="68.25" customHeight="1">
      <c r="A7" s="415" t="s">
        <v>379</v>
      </c>
      <c r="B7" s="415"/>
      <c r="C7" s="415"/>
      <c r="D7" s="415"/>
      <c r="E7" s="415"/>
      <c r="F7" s="415"/>
      <c r="G7" s="415"/>
    </row>
    <row r="8" spans="1:7" ht="18.75" thickBot="1">
      <c r="A8" s="416"/>
      <c r="B8" s="417"/>
      <c r="C8" s="417"/>
      <c r="D8" s="417"/>
      <c r="E8" s="417"/>
      <c r="F8" s="417"/>
      <c r="G8" s="417"/>
    </row>
    <row r="9" spans="1:7" ht="21.75" thickTop="1" thickBot="1">
      <c r="A9" s="16" t="s">
        <v>15</v>
      </c>
      <c r="B9" s="17" t="s">
        <v>10</v>
      </c>
      <c r="C9" s="17" t="s">
        <v>16</v>
      </c>
      <c r="D9" s="17" t="s">
        <v>17</v>
      </c>
      <c r="E9" s="17" t="s">
        <v>18</v>
      </c>
      <c r="F9" s="17" t="s">
        <v>19</v>
      </c>
      <c r="G9" s="418" t="s">
        <v>20</v>
      </c>
    </row>
    <row r="10" spans="1:7" ht="21" thickTop="1">
      <c r="A10" s="419"/>
      <c r="B10" s="420"/>
      <c r="C10" s="420"/>
      <c r="D10" s="420"/>
      <c r="E10" s="420"/>
      <c r="F10" s="420"/>
      <c r="G10" s="421"/>
    </row>
    <row r="11" spans="1:7" ht="20.25">
      <c r="A11" s="88"/>
      <c r="B11" s="89"/>
      <c r="C11" s="422"/>
      <c r="D11" s="90"/>
      <c r="E11" s="423"/>
      <c r="F11" s="424"/>
      <c r="G11" s="425"/>
    </row>
    <row r="12" spans="1:7" ht="20.25">
      <c r="A12" s="221" t="s">
        <v>21</v>
      </c>
      <c r="B12" s="89" t="s">
        <v>24</v>
      </c>
      <c r="C12" s="426"/>
      <c r="D12" s="427"/>
      <c r="E12" s="189"/>
      <c r="F12" s="427"/>
      <c r="G12" s="425"/>
    </row>
    <row r="13" spans="1:7" ht="37.5">
      <c r="A13" s="29" t="s">
        <v>23</v>
      </c>
      <c r="B13" s="428" t="s">
        <v>358</v>
      </c>
      <c r="C13" s="429">
        <v>750</v>
      </c>
      <c r="D13" s="224" t="s">
        <v>87</v>
      </c>
      <c r="E13" s="423"/>
      <c r="F13" s="430"/>
      <c r="G13" s="425"/>
    </row>
    <row r="14" spans="1:7" ht="37.5">
      <c r="A14" s="103" t="s">
        <v>28</v>
      </c>
      <c r="B14" s="428" t="s">
        <v>359</v>
      </c>
      <c r="C14" s="422">
        <v>12</v>
      </c>
      <c r="D14" s="90" t="s">
        <v>360</v>
      </c>
      <c r="E14" s="423"/>
      <c r="F14" s="430"/>
      <c r="G14" s="425"/>
    </row>
    <row r="15" spans="1:7" ht="20.25">
      <c r="A15" s="88"/>
      <c r="B15" s="89"/>
      <c r="C15" s="422"/>
      <c r="D15" s="90"/>
      <c r="E15" s="423"/>
      <c r="F15" s="430"/>
      <c r="G15" s="425"/>
    </row>
    <row r="16" spans="1:7" ht="20.25">
      <c r="A16" s="221" t="s">
        <v>92</v>
      </c>
      <c r="B16" s="89" t="s">
        <v>361</v>
      </c>
      <c r="C16" s="429"/>
      <c r="D16" s="224"/>
      <c r="E16" s="431"/>
      <c r="F16" s="432"/>
      <c r="G16" s="425"/>
    </row>
    <row r="17" spans="1:7" ht="20.25">
      <c r="A17" s="103" t="s">
        <v>94</v>
      </c>
      <c r="B17" s="433" t="s">
        <v>362</v>
      </c>
      <c r="C17" s="422">
        <v>1</v>
      </c>
      <c r="D17" s="90" t="s">
        <v>54</v>
      </c>
      <c r="E17" s="423"/>
      <c r="F17" s="432"/>
      <c r="G17" s="425"/>
    </row>
    <row r="18" spans="1:7" ht="20.25">
      <c r="A18" s="103" t="s">
        <v>96</v>
      </c>
      <c r="B18" s="428" t="s">
        <v>363</v>
      </c>
      <c r="C18" s="422">
        <v>3</v>
      </c>
      <c r="D18" s="90" t="s">
        <v>54</v>
      </c>
      <c r="E18" s="423"/>
      <c r="F18" s="430"/>
      <c r="G18" s="425"/>
    </row>
    <row r="19" spans="1:7" ht="20.25">
      <c r="A19" s="103"/>
      <c r="B19" s="434"/>
      <c r="C19" s="422"/>
      <c r="D19" s="90"/>
      <c r="E19" s="423"/>
      <c r="F19" s="424"/>
      <c r="G19" s="425"/>
    </row>
    <row r="20" spans="1:7" ht="37.5">
      <c r="A20" s="88" t="s">
        <v>126</v>
      </c>
      <c r="B20" s="435" t="s">
        <v>364</v>
      </c>
      <c r="C20" s="422"/>
      <c r="D20" s="90"/>
      <c r="E20" s="423"/>
      <c r="F20" s="432"/>
      <c r="G20" s="425"/>
    </row>
    <row r="21" spans="1:7" ht="20.25">
      <c r="A21" s="103" t="s">
        <v>128</v>
      </c>
      <c r="B21" s="433" t="s">
        <v>365</v>
      </c>
      <c r="C21" s="422">
        <v>132.47999999999999</v>
      </c>
      <c r="D21" s="90" t="s">
        <v>32</v>
      </c>
      <c r="E21" s="423"/>
      <c r="F21" s="432"/>
      <c r="G21" s="425"/>
    </row>
    <row r="22" spans="1:7" ht="20.25">
      <c r="A22" s="103" t="s">
        <v>130</v>
      </c>
      <c r="B22" s="433" t="s">
        <v>366</v>
      </c>
      <c r="C22" s="422">
        <v>158.97</v>
      </c>
      <c r="D22" s="90" t="s">
        <v>32</v>
      </c>
      <c r="E22" s="423"/>
      <c r="F22" s="432"/>
      <c r="G22" s="425"/>
    </row>
    <row r="23" spans="1:7" ht="20.25">
      <c r="A23" s="103" t="s">
        <v>137</v>
      </c>
      <c r="B23" s="433" t="s">
        <v>367</v>
      </c>
      <c r="C23" s="422">
        <v>1</v>
      </c>
      <c r="D23" s="90" t="s">
        <v>27</v>
      </c>
      <c r="E23" s="423"/>
      <c r="F23" s="432"/>
      <c r="G23" s="425"/>
    </row>
    <row r="24" spans="1:7" ht="20.25">
      <c r="A24" s="103"/>
      <c r="B24" s="433"/>
      <c r="C24" s="422"/>
      <c r="D24" s="90"/>
      <c r="E24" s="423"/>
      <c r="F24" s="432"/>
      <c r="G24" s="425"/>
    </row>
    <row r="25" spans="1:7" ht="37.5">
      <c r="A25" s="436" t="s">
        <v>199</v>
      </c>
      <c r="B25" s="89" t="s">
        <v>368</v>
      </c>
      <c r="C25" s="437"/>
      <c r="D25" s="438"/>
      <c r="E25" s="439"/>
      <c r="F25" s="440"/>
      <c r="G25" s="441"/>
    </row>
    <row r="26" spans="1:7" ht="75">
      <c r="A26" s="103" t="s">
        <v>369</v>
      </c>
      <c r="B26" s="428" t="s">
        <v>370</v>
      </c>
      <c r="C26" s="422">
        <v>1</v>
      </c>
      <c r="D26" s="90" t="s">
        <v>27</v>
      </c>
      <c r="E26" s="423"/>
      <c r="F26" s="430"/>
      <c r="G26" s="441"/>
    </row>
    <row r="27" spans="1:7" ht="20.25">
      <c r="A27" s="103" t="s">
        <v>371</v>
      </c>
      <c r="B27" s="428" t="s">
        <v>372</v>
      </c>
      <c r="C27" s="422">
        <v>4</v>
      </c>
      <c r="D27" s="90" t="s">
        <v>54</v>
      </c>
      <c r="E27" s="423"/>
      <c r="F27" s="430"/>
      <c r="G27" s="425"/>
    </row>
    <row r="28" spans="1:7" ht="20.25">
      <c r="A28" s="103" t="s">
        <v>371</v>
      </c>
      <c r="B28" s="428" t="s">
        <v>373</v>
      </c>
      <c r="C28" s="422">
        <v>1</v>
      </c>
      <c r="D28" s="90" t="s">
        <v>54</v>
      </c>
      <c r="E28" s="423"/>
      <c r="F28" s="430"/>
      <c r="G28" s="425"/>
    </row>
    <row r="29" spans="1:7" ht="37.5">
      <c r="A29" s="103" t="s">
        <v>374</v>
      </c>
      <c r="B29" s="428" t="s">
        <v>375</v>
      </c>
      <c r="C29" s="442">
        <v>1</v>
      </c>
      <c r="D29" s="90" t="s">
        <v>27</v>
      </c>
      <c r="E29" s="423"/>
      <c r="F29" s="430"/>
      <c r="G29" s="425"/>
    </row>
    <row r="30" spans="1:7" ht="20.25">
      <c r="A30" s="88"/>
      <c r="B30" s="89"/>
      <c r="C30" s="442"/>
      <c r="D30" s="90"/>
      <c r="E30" s="423"/>
      <c r="F30" s="424"/>
      <c r="G30" s="425"/>
    </row>
    <row r="31" spans="1:7" ht="56.25">
      <c r="A31" s="88" t="s">
        <v>201</v>
      </c>
      <c r="B31" s="89" t="s">
        <v>376</v>
      </c>
      <c r="C31" s="422">
        <v>1</v>
      </c>
      <c r="D31" s="90" t="s">
        <v>27</v>
      </c>
      <c r="E31" s="423"/>
      <c r="F31" s="430"/>
      <c r="G31" s="425"/>
    </row>
    <row r="32" spans="1:7" ht="20.25">
      <c r="A32" s="103"/>
      <c r="B32" s="428"/>
      <c r="C32" s="422"/>
      <c r="D32" s="90"/>
      <c r="E32" s="423"/>
      <c r="F32" s="430"/>
      <c r="G32" s="425"/>
    </row>
    <row r="33" spans="1:7" ht="37.5">
      <c r="A33" s="88" t="s">
        <v>202</v>
      </c>
      <c r="B33" s="89" t="s">
        <v>377</v>
      </c>
      <c r="C33" s="422">
        <v>1</v>
      </c>
      <c r="D33" s="90" t="s">
        <v>54</v>
      </c>
      <c r="E33" s="423"/>
      <c r="F33" s="430"/>
      <c r="G33" s="425"/>
    </row>
    <row r="34" spans="1:7" ht="21" thickBot="1">
      <c r="A34" s="88"/>
      <c r="B34" s="89"/>
      <c r="C34" s="442"/>
      <c r="D34" s="90"/>
      <c r="E34" s="423"/>
      <c r="F34" s="424"/>
      <c r="G34" s="425"/>
    </row>
    <row r="35" spans="1:7" ht="21.75" thickTop="1" thickBot="1">
      <c r="A35" s="443"/>
      <c r="B35" s="444" t="s">
        <v>156</v>
      </c>
      <c r="C35" s="445"/>
      <c r="D35" s="446"/>
      <c r="E35" s="447"/>
      <c r="F35" s="448"/>
      <c r="G35" s="449"/>
    </row>
    <row r="36" spans="1:7" ht="21.75" thickTop="1" thickBot="1">
      <c r="A36" s="450"/>
      <c r="B36" s="451" t="s">
        <v>156</v>
      </c>
      <c r="C36" s="452"/>
      <c r="D36" s="55"/>
      <c r="E36" s="453"/>
      <c r="F36" s="454"/>
      <c r="G36" s="455"/>
    </row>
    <row r="37" spans="1:7" ht="19.5" thickTop="1">
      <c r="A37" s="456"/>
      <c r="B37" s="457"/>
      <c r="C37" s="458"/>
      <c r="D37" s="459"/>
      <c r="E37" s="460"/>
      <c r="F37" s="461"/>
      <c r="G37" s="462"/>
    </row>
    <row r="38" spans="1:7" ht="20.25">
      <c r="A38" s="463"/>
      <c r="B38" s="464" t="s">
        <v>157</v>
      </c>
      <c r="C38" s="465"/>
      <c r="D38" s="466">
        <v>0.1</v>
      </c>
      <c r="E38" s="467"/>
      <c r="F38" s="468"/>
      <c r="G38" s="469"/>
    </row>
    <row r="39" spans="1:7" ht="20.25">
      <c r="A39" s="470"/>
      <c r="B39" s="464" t="s">
        <v>158</v>
      </c>
      <c r="C39" s="465"/>
      <c r="D39" s="471">
        <v>2.5000000000000001E-2</v>
      </c>
      <c r="E39" s="464"/>
      <c r="F39" s="468"/>
      <c r="G39" s="469"/>
    </row>
    <row r="40" spans="1:7" ht="20.25">
      <c r="A40" s="463"/>
      <c r="B40" s="464" t="s">
        <v>159</v>
      </c>
      <c r="C40" s="464"/>
      <c r="D40" s="471">
        <v>3.5000000000000003E-2</v>
      </c>
      <c r="E40" s="464"/>
      <c r="F40" s="468"/>
      <c r="G40" s="239"/>
    </row>
    <row r="41" spans="1:7" ht="20.25">
      <c r="A41" s="463"/>
      <c r="B41" s="464" t="s">
        <v>160</v>
      </c>
      <c r="C41" s="464"/>
      <c r="D41" s="472">
        <v>5.3499999999999999E-2</v>
      </c>
      <c r="E41" s="464"/>
      <c r="F41" s="468"/>
      <c r="G41" s="239"/>
    </row>
    <row r="42" spans="1:7" ht="20.25">
      <c r="A42" s="463"/>
      <c r="B42" s="464" t="s">
        <v>161</v>
      </c>
      <c r="C42" s="464"/>
      <c r="D42" s="473">
        <v>0.01</v>
      </c>
      <c r="E42" s="464"/>
      <c r="F42" s="468"/>
      <c r="G42" s="239"/>
    </row>
    <row r="43" spans="1:7" ht="20.25">
      <c r="A43" s="463"/>
      <c r="B43" s="464" t="s">
        <v>162</v>
      </c>
      <c r="C43" s="464"/>
      <c r="D43" s="473">
        <v>0.05</v>
      </c>
      <c r="E43" s="464"/>
      <c r="F43" s="468"/>
      <c r="G43" s="239"/>
    </row>
    <row r="44" spans="1:7" ht="21" thickBot="1">
      <c r="A44" s="474"/>
      <c r="B44" s="475"/>
      <c r="C44" s="475"/>
      <c r="D44" s="476"/>
      <c r="E44" s="475"/>
      <c r="F44" s="477"/>
      <c r="G44" s="478"/>
    </row>
    <row r="45" spans="1:7" ht="21.75" thickTop="1" thickBot="1">
      <c r="A45" s="129"/>
      <c r="B45" s="479" t="s">
        <v>163</v>
      </c>
      <c r="C45" s="114"/>
      <c r="D45" s="114"/>
      <c r="E45" s="114"/>
      <c r="F45" s="114"/>
      <c r="G45" s="480"/>
    </row>
    <row r="46" spans="1:7" ht="21" thickTop="1">
      <c r="A46" s="481"/>
      <c r="B46" s="482" t="s">
        <v>164</v>
      </c>
      <c r="C46" s="482"/>
      <c r="D46" s="482"/>
      <c r="E46" s="482"/>
      <c r="F46" s="482"/>
      <c r="G46" s="483"/>
    </row>
    <row r="47" spans="1:7" ht="40.5">
      <c r="A47" s="484"/>
      <c r="B47" s="485" t="s">
        <v>165</v>
      </c>
      <c r="C47" s="486"/>
      <c r="D47" s="252">
        <v>0.03</v>
      </c>
      <c r="E47" s="486"/>
      <c r="F47" s="486"/>
      <c r="G47" s="487"/>
    </row>
    <row r="48" spans="1:7" ht="20.25">
      <c r="A48" s="134"/>
      <c r="B48" s="488" t="s">
        <v>378</v>
      </c>
      <c r="C48" s="488"/>
      <c r="D48" s="489">
        <v>0.06</v>
      </c>
      <c r="E48" s="488"/>
      <c r="F48" s="490"/>
      <c r="G48" s="491"/>
    </row>
    <row r="49" spans="1:7" ht="21" thickBot="1">
      <c r="A49" s="492"/>
      <c r="B49" s="493" t="s">
        <v>167</v>
      </c>
      <c r="C49" s="493"/>
      <c r="D49" s="494">
        <v>0.05</v>
      </c>
      <c r="E49" s="493"/>
      <c r="F49" s="493"/>
      <c r="G49" s="495"/>
    </row>
    <row r="50" spans="1:7" ht="21.75" thickTop="1" thickBot="1">
      <c r="A50" s="129"/>
      <c r="B50" s="479" t="s">
        <v>168</v>
      </c>
      <c r="C50" s="114"/>
      <c r="D50" s="114"/>
      <c r="E50" s="114"/>
      <c r="F50" s="114"/>
      <c r="G50" s="480"/>
    </row>
    <row r="51" spans="1:7" ht="21" thickTop="1">
      <c r="A51" s="118"/>
      <c r="B51" s="146"/>
      <c r="C51" s="118"/>
      <c r="D51" s="118"/>
      <c r="E51" s="118"/>
      <c r="F51" s="118"/>
      <c r="G51" s="496"/>
    </row>
    <row r="52" spans="1:7" ht="20.25">
      <c r="A52" s="258"/>
      <c r="B52" s="146"/>
      <c r="C52" s="258"/>
      <c r="D52" s="258"/>
      <c r="E52" s="258"/>
      <c r="F52" s="258"/>
      <c r="G52" s="496"/>
    </row>
    <row r="53" spans="1:7" ht="18.75">
      <c r="A53" s="149"/>
      <c r="B53" s="149" t="s">
        <v>170</v>
      </c>
      <c r="C53" s="149"/>
      <c r="D53" s="149"/>
      <c r="E53" s="149" t="s">
        <v>171</v>
      </c>
      <c r="F53" s="149"/>
      <c r="G53" s="149"/>
    </row>
    <row r="54" spans="1:7" ht="18.75">
      <c r="A54" s="149"/>
      <c r="B54" s="149"/>
      <c r="C54" s="149"/>
      <c r="D54" s="149"/>
      <c r="E54" s="149"/>
      <c r="F54" s="149"/>
      <c r="G54" s="149"/>
    </row>
    <row r="55" spans="1:7" ht="18.75">
      <c r="A55" s="149"/>
      <c r="B55" s="149"/>
      <c r="C55" s="149"/>
      <c r="D55" s="149"/>
      <c r="E55" s="149"/>
      <c r="F55" s="149"/>
      <c r="G55" s="149"/>
    </row>
    <row r="56" spans="1:7" ht="18.75">
      <c r="A56" s="149"/>
      <c r="B56" s="149" t="s">
        <v>172</v>
      </c>
      <c r="C56" s="149"/>
      <c r="D56" s="149"/>
      <c r="E56" s="149" t="s">
        <v>172</v>
      </c>
      <c r="F56" s="149"/>
      <c r="G56" s="149"/>
    </row>
    <row r="57" spans="1:7" ht="18.75">
      <c r="A57" s="149"/>
      <c r="B57" s="7"/>
      <c r="C57" s="149"/>
      <c r="D57" s="149"/>
      <c r="E57" s="497"/>
      <c r="F57" s="149"/>
      <c r="G57" s="149"/>
    </row>
    <row r="58" spans="1:7" ht="18.75">
      <c r="A58" s="149"/>
      <c r="B58" s="152"/>
      <c r="C58" s="149"/>
      <c r="D58" s="149"/>
      <c r="E58" s="498"/>
      <c r="F58" s="149"/>
      <c r="G58" s="149"/>
    </row>
    <row r="59" spans="1:7" ht="18.75">
      <c r="A59" s="149"/>
      <c r="B59" s="149"/>
      <c r="C59" s="149"/>
      <c r="D59" s="149"/>
      <c r="E59" s="149"/>
      <c r="F59" s="149"/>
      <c r="G59" s="149"/>
    </row>
    <row r="60" spans="1:7" ht="18.75">
      <c r="A60" s="149"/>
      <c r="B60" s="152" t="s">
        <v>173</v>
      </c>
      <c r="C60" s="149"/>
      <c r="D60" s="149"/>
      <c r="E60" s="152" t="s">
        <v>174</v>
      </c>
      <c r="F60" s="149"/>
      <c r="G60" s="149"/>
    </row>
    <row r="61" spans="1:7" ht="18.75">
      <c r="A61" s="149"/>
      <c r="B61" s="152"/>
      <c r="C61" s="149"/>
      <c r="D61" s="149"/>
      <c r="E61" s="152"/>
      <c r="F61" s="149"/>
      <c r="G61" s="149"/>
    </row>
    <row r="62" spans="1:7" ht="18.75">
      <c r="A62" s="149"/>
      <c r="B62" s="152"/>
      <c r="C62" s="149"/>
      <c r="D62" s="149"/>
      <c r="E62" s="152"/>
      <c r="F62" s="149"/>
      <c r="G62" s="149"/>
    </row>
    <row r="63" spans="1:7" ht="18.75">
      <c r="A63" s="149"/>
      <c r="B63" s="149" t="s">
        <v>172</v>
      </c>
      <c r="C63" s="149"/>
      <c r="D63" s="149"/>
      <c r="E63" s="149" t="s">
        <v>172</v>
      </c>
      <c r="F63" s="149"/>
      <c r="G63" s="149"/>
    </row>
    <row r="64" spans="1:7" ht="18.75">
      <c r="A64" s="149"/>
      <c r="B64" s="157"/>
      <c r="C64" s="149"/>
      <c r="D64" s="149"/>
      <c r="E64" s="157"/>
      <c r="F64" s="7"/>
      <c r="G64" s="258"/>
    </row>
    <row r="65" spans="1:7" ht="18.75">
      <c r="A65" s="149"/>
      <c r="B65" s="149"/>
      <c r="C65" s="149"/>
      <c r="D65" s="149"/>
      <c r="E65" s="149"/>
      <c r="F65" s="258"/>
      <c r="G65" s="258"/>
    </row>
  </sheetData>
  <mergeCells count="6">
    <mergeCell ref="A1:G1"/>
    <mergeCell ref="A2:G2"/>
    <mergeCell ref="A3:G3"/>
    <mergeCell ref="A4:G4"/>
    <mergeCell ref="A7:G7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Lote 3</vt:lpstr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2015-10-02T00:54:31Z</dcterms:modified>
</cp:coreProperties>
</file>