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Lote 35" sheetId="1" r:id="rId1"/>
    <sheet name="A" sheetId="2" r:id="rId2"/>
    <sheet name="B" sheetId="3" r:id="rId3"/>
  </sheets>
  <calcPr calcId="144525"/>
</workbook>
</file>

<file path=xl/calcChain.xml><?xml version="1.0" encoding="utf-8"?>
<calcChain xmlns="http://schemas.openxmlformats.org/spreadsheetml/2006/main">
  <c r="F44" i="3" l="1"/>
  <c r="G44" i="3" s="1"/>
  <c r="F42" i="3"/>
  <c r="G42" i="3" s="1"/>
  <c r="F38" i="3"/>
  <c r="G38" i="3" s="1"/>
  <c r="F36" i="3"/>
  <c r="F35" i="3"/>
  <c r="G36" i="3" s="1"/>
  <c r="F32" i="3"/>
  <c r="G32" i="3" s="1"/>
  <c r="F30" i="3"/>
  <c r="F29" i="3"/>
  <c r="G30" i="3" s="1"/>
  <c r="F28" i="3"/>
  <c r="G25" i="3"/>
  <c r="F25" i="3"/>
  <c r="G21" i="3"/>
  <c r="F21" i="3"/>
  <c r="F17" i="3"/>
  <c r="F16" i="3"/>
  <c r="F15" i="3"/>
  <c r="F14" i="3"/>
  <c r="F11" i="3"/>
  <c r="G11" i="3" s="1"/>
  <c r="F123" i="2"/>
  <c r="G123" i="2" s="1"/>
  <c r="F121" i="2"/>
  <c r="G121" i="2" s="1"/>
  <c r="F119" i="2"/>
  <c r="G119" i="2" s="1"/>
  <c r="F117" i="2"/>
  <c r="F116" i="2"/>
  <c r="G117" i="2" s="1"/>
  <c r="A116" i="2"/>
  <c r="A117" i="2" s="1"/>
  <c r="F113" i="2"/>
  <c r="F112" i="2"/>
  <c r="G113" i="2" s="1"/>
  <c r="A112" i="2"/>
  <c r="A113" i="2" s="1"/>
  <c r="F109" i="2"/>
  <c r="F108" i="2"/>
  <c r="A108" i="2"/>
  <c r="A109" i="2" s="1"/>
  <c r="F105" i="2"/>
  <c r="G105" i="2" s="1"/>
  <c r="F103" i="2"/>
  <c r="G103" i="2" s="1"/>
  <c r="F101" i="2"/>
  <c r="G101" i="2" s="1"/>
  <c r="F99" i="2"/>
  <c r="G99" i="2" s="1"/>
  <c r="F96" i="2"/>
  <c r="G96" i="2" s="1"/>
  <c r="F93" i="2"/>
  <c r="F92" i="2"/>
  <c r="F91" i="2"/>
  <c r="F88" i="2"/>
  <c r="F87" i="2"/>
  <c r="F86" i="2"/>
  <c r="F85" i="2"/>
  <c r="F84" i="2"/>
  <c r="F83" i="2"/>
  <c r="F82" i="2"/>
  <c r="G88" i="2" s="1"/>
  <c r="F79" i="2"/>
  <c r="G79" i="2" s="1"/>
  <c r="F76" i="2"/>
  <c r="F75" i="2"/>
  <c r="F74" i="2"/>
  <c r="F73" i="2"/>
  <c r="F70" i="2"/>
  <c r="F69" i="2"/>
  <c r="A68" i="2"/>
  <c r="F65" i="2"/>
  <c r="G65" i="2" s="1"/>
  <c r="F62" i="2"/>
  <c r="G62" i="2" s="1"/>
  <c r="F59" i="2"/>
  <c r="F58" i="2"/>
  <c r="F57" i="2"/>
  <c r="F54" i="2"/>
  <c r="F53" i="2"/>
  <c r="F52" i="2"/>
  <c r="F51" i="2"/>
  <c r="F48" i="2"/>
  <c r="F47" i="2"/>
  <c r="F46" i="2"/>
  <c r="F45" i="2"/>
  <c r="F44" i="2"/>
  <c r="F43" i="2"/>
  <c r="F42" i="2"/>
  <c r="G48" i="2" s="1"/>
  <c r="F39" i="2"/>
  <c r="G39" i="2" s="1"/>
  <c r="F36" i="2"/>
  <c r="F35" i="2"/>
  <c r="F34" i="2"/>
  <c r="F33" i="2"/>
  <c r="F30" i="2"/>
  <c r="F29" i="2"/>
  <c r="F26" i="2"/>
  <c r="F25" i="2"/>
  <c r="A24" i="2"/>
  <c r="F21" i="2"/>
  <c r="F20" i="2"/>
  <c r="F19" i="2"/>
  <c r="F18" i="2"/>
  <c r="F17" i="2"/>
  <c r="F16" i="2"/>
  <c r="F15" i="2"/>
  <c r="A15" i="2"/>
  <c r="A16" i="2" s="1"/>
  <c r="A17" i="2" s="1"/>
  <c r="A18" i="2" s="1"/>
  <c r="F12" i="2"/>
  <c r="F11" i="2"/>
  <c r="F10" i="2"/>
  <c r="A10" i="2"/>
  <c r="A11" i="2" s="1"/>
  <c r="A12" i="2" s="1"/>
  <c r="G17" i="3" l="1"/>
  <c r="G46" i="3" s="1"/>
  <c r="G12" i="2"/>
  <c r="G126" i="2" s="1"/>
  <c r="G21" i="2"/>
  <c r="G26" i="2"/>
  <c r="G30" i="2"/>
  <c r="G36" i="2"/>
  <c r="G54" i="2"/>
  <c r="G59" i="2"/>
  <c r="G70" i="2"/>
  <c r="G76" i="2"/>
  <c r="G93" i="2"/>
  <c r="G109" i="2"/>
  <c r="G125" i="2"/>
  <c r="A20" i="2"/>
  <c r="A21" i="2" s="1"/>
  <c r="A19" i="2"/>
  <c r="F53" i="3" l="1"/>
  <c r="F49" i="3"/>
  <c r="F50" i="3"/>
  <c r="G58" i="3"/>
  <c r="F51" i="3"/>
  <c r="F52" i="3"/>
  <c r="F48" i="3"/>
  <c r="G55" i="3" s="1"/>
  <c r="G141" i="2"/>
  <c r="F133" i="2"/>
  <c r="F131" i="2"/>
  <c r="F129" i="2"/>
  <c r="F132" i="2"/>
  <c r="F130" i="2"/>
  <c r="F128" i="2"/>
  <c r="G135" i="2" s="1"/>
  <c r="G57" i="3" l="1"/>
  <c r="G56" i="3"/>
  <c r="G137" i="2"/>
  <c r="G144" i="2" s="1"/>
  <c r="G146" i="2" s="1"/>
  <c r="G139" i="2"/>
  <c r="G60" i="3" l="1"/>
  <c r="G59" i="3"/>
</calcChain>
</file>

<file path=xl/sharedStrings.xml><?xml version="1.0" encoding="utf-8"?>
<sst xmlns="http://schemas.openxmlformats.org/spreadsheetml/2006/main" count="330" uniqueCount="207">
  <si>
    <t>A</t>
  </si>
  <si>
    <t>Reforzamiento del Abastecimiento Agua Potable en las calles aledañas del Residencial Amapola, SDE.</t>
  </si>
  <si>
    <t>B</t>
  </si>
  <si>
    <t>Partidas faltantes construcción Alcantarillado sanitario en tuberías  Ø8"  PVC, SDR 32.5, para el Bo. Invi La Virgen, Municipio La Victoria, Sto. Dgo. Norte.</t>
  </si>
  <si>
    <t xml:space="preserve">CORPORACIÓN DEL ACUEDUCTO Y ALCANTARILLADO DE SANTO DOMINGO </t>
  </si>
  <si>
    <t>* * *  C. A. A. S. D.  * * *</t>
  </si>
  <si>
    <t>Reforzamiento del Abastecimiento Agua Potable en las Calles aledañas del Residencial Amapola
 Santo Domingo Este</t>
  </si>
  <si>
    <t>No.</t>
  </si>
  <si>
    <t>DESCRIPCION</t>
  </si>
  <si>
    <t>CANTIDAD</t>
  </si>
  <si>
    <t>UD</t>
  </si>
  <si>
    <t>PRECIO</t>
  </si>
  <si>
    <t>COSTO RD$</t>
  </si>
  <si>
    <t>SUB TOTAL RD$</t>
  </si>
  <si>
    <t>Trabajos Preliminares:</t>
  </si>
  <si>
    <t xml:space="preserve">Letreros Anunciando Obra </t>
  </si>
  <si>
    <t>Ud</t>
  </si>
  <si>
    <t>Campamento</t>
  </si>
  <si>
    <t>P.A.</t>
  </si>
  <si>
    <t>Replanteo</t>
  </si>
  <si>
    <t>ML</t>
  </si>
  <si>
    <t xml:space="preserve">Movimiento de Tierra </t>
  </si>
  <si>
    <t>Rotura de asfalto con máquina (e=2")</t>
  </si>
  <si>
    <t>Excavación roca a compresor (60%)</t>
  </si>
  <si>
    <t>M3</t>
  </si>
  <si>
    <t>Excavación material no clasificado con retroexcavadora (40%)</t>
  </si>
  <si>
    <t>Suministro y colocación asiento de arena</t>
  </si>
  <si>
    <t>Suministro material de relleno</t>
  </si>
  <si>
    <t>Relleno compactado con equipo</t>
  </si>
  <si>
    <t>Bote de material (a 15 Kms.)</t>
  </si>
  <si>
    <t>Suministro de Tuberías y Piezas:</t>
  </si>
  <si>
    <t>Tuberías:</t>
  </si>
  <si>
    <t>3.1.2</t>
  </si>
  <si>
    <t>Ø 12" PVC</t>
  </si>
  <si>
    <t>Ø 6" PVC</t>
  </si>
  <si>
    <t>Silleta:</t>
  </si>
  <si>
    <t>3.2.1</t>
  </si>
  <si>
    <t>48" x 12" Lock Joint</t>
  </si>
  <si>
    <t>Ud.</t>
  </si>
  <si>
    <t>3.2.2</t>
  </si>
  <si>
    <t>30" x 12"  Lock Joint</t>
  </si>
  <si>
    <t>Válvulas de compuerta:</t>
  </si>
  <si>
    <t>3.3.1</t>
  </si>
  <si>
    <t>De 12" HF plat. (incl. tornillos, platillos, juntas de goma y niples)</t>
  </si>
  <si>
    <t>3.3.2</t>
  </si>
  <si>
    <t>De 8" HF plat. (incl. tornillos, platillos, juntas de goma y niples)</t>
  </si>
  <si>
    <t>3.3.3</t>
  </si>
  <si>
    <t>De 6" HF plat. (incl. tornillos, platillos, juntas de goma y niples)</t>
  </si>
  <si>
    <t>3.3.4</t>
  </si>
  <si>
    <t>Cajas telescópicas</t>
  </si>
  <si>
    <t>Zetas:</t>
  </si>
  <si>
    <t>3.4.1</t>
  </si>
  <si>
    <t>12" x 1.50 mt. acero</t>
  </si>
  <si>
    <t>Tee:</t>
  </si>
  <si>
    <t>3.5.1</t>
  </si>
  <si>
    <t>12" x 12" acero</t>
  </si>
  <si>
    <t>3.5.2</t>
  </si>
  <si>
    <t>12" x 8" acero</t>
  </si>
  <si>
    <t>3.5.3</t>
  </si>
  <si>
    <t>8" x 8" acero</t>
  </si>
  <si>
    <t>3.5.4</t>
  </si>
  <si>
    <t>12" x 6" acero</t>
  </si>
  <si>
    <t>3.5.5</t>
  </si>
  <si>
    <t>12" x 4" acero</t>
  </si>
  <si>
    <t>3.5.6</t>
  </si>
  <si>
    <t>6" x 4" acero</t>
  </si>
  <si>
    <t>3.5.7</t>
  </si>
  <si>
    <t>4" x 4" acero</t>
  </si>
  <si>
    <t>Junta Dresser de:</t>
  </si>
  <si>
    <t>3.6.1</t>
  </si>
  <si>
    <t>Ø 12"</t>
  </si>
  <si>
    <t>3.6.2</t>
  </si>
  <si>
    <t>Ø 8"</t>
  </si>
  <si>
    <t>3.6.3</t>
  </si>
  <si>
    <t>Ø 6"</t>
  </si>
  <si>
    <t>3.6.4</t>
  </si>
  <si>
    <t>Ø 4"</t>
  </si>
  <si>
    <t>Codos:</t>
  </si>
  <si>
    <t>3.7.1</t>
  </si>
  <si>
    <t>12" x 45 acero</t>
  </si>
  <si>
    <t>3.7.2</t>
  </si>
  <si>
    <t>6" x 90 acero</t>
  </si>
  <si>
    <t>3.7.3</t>
  </si>
  <si>
    <t>6" x 60 acero</t>
  </si>
  <si>
    <t>Reducción:</t>
  </si>
  <si>
    <t>3.8.1</t>
  </si>
  <si>
    <t>Cruz</t>
  </si>
  <si>
    <t>3.9.1</t>
  </si>
  <si>
    <t>Colocación de Tuberías y Piezas:</t>
  </si>
  <si>
    <t>4.1.2</t>
  </si>
  <si>
    <t>4.3.1</t>
  </si>
  <si>
    <t>4.3.2</t>
  </si>
  <si>
    <t>4.3.3</t>
  </si>
  <si>
    <t>4.3.4</t>
  </si>
  <si>
    <t>Cajas telescópicas (incluye losa de protección)</t>
  </si>
  <si>
    <t>4.4.1</t>
  </si>
  <si>
    <t>12" acero</t>
  </si>
  <si>
    <t>4.5.1</t>
  </si>
  <si>
    <t>4.5.2</t>
  </si>
  <si>
    <t>4.5.3</t>
  </si>
  <si>
    <t>4.5.4</t>
  </si>
  <si>
    <t>4.5.5</t>
  </si>
  <si>
    <t>4.5.6</t>
  </si>
  <si>
    <t>4.5.7</t>
  </si>
  <si>
    <t>4.6.1</t>
  </si>
  <si>
    <t>4.6.2</t>
  </si>
  <si>
    <t>4.6.3</t>
  </si>
  <si>
    <t>6" x 120 acero</t>
  </si>
  <si>
    <t>4.7.1</t>
  </si>
  <si>
    <t>4.8.1</t>
  </si>
  <si>
    <t xml:space="preserve">Registro para válvula de 12" </t>
  </si>
  <si>
    <t xml:space="preserve">Suministro y colocación de Hidrante de 4" en tubería de 12" </t>
  </si>
  <si>
    <t>Anclajes de hormigón simple para piezas especiales</t>
  </si>
  <si>
    <t>Prueba de Tubería:</t>
  </si>
  <si>
    <t>Transporte Interno de Tubería:</t>
  </si>
  <si>
    <t>Señalización y manejo de tránsito:</t>
  </si>
  <si>
    <t>Reposición de servicios Existentes</t>
  </si>
  <si>
    <t>PA</t>
  </si>
  <si>
    <t>Reposición de asfalto (e= 2")</t>
  </si>
  <si>
    <t>M2</t>
  </si>
  <si>
    <t>Limpieza Final</t>
  </si>
  <si>
    <t>SUB-TOTAL GENERAL</t>
  </si>
  <si>
    <t>DIRECCIÓN TÉCNICA</t>
  </si>
  <si>
    <t>GASTOS ADMINISTRATIVOS</t>
  </si>
  <si>
    <t>SEGURO Y FIANZAS</t>
  </si>
  <si>
    <t>TRANSPORTE</t>
  </si>
  <si>
    <t>LEY # 6/86</t>
  </si>
  <si>
    <t>SUPERVISIÓN</t>
  </si>
  <si>
    <t>TOTAL DE GASTOS INDIRECTOS</t>
  </si>
  <si>
    <t>SUB-TOTAL GENERAL EN RD$</t>
  </si>
  <si>
    <t>CUENCA HIDROGRAFICA</t>
  </si>
  <si>
    <t>EQUIPAMIENTO CAASD</t>
  </si>
  <si>
    <t>IMPREVISTOS</t>
  </si>
  <si>
    <t>TOTAL GENERAL A CONTRATAR</t>
  </si>
  <si>
    <t>Sometido por :</t>
  </si>
  <si>
    <t>Preparado por :</t>
  </si>
  <si>
    <t>___________________________</t>
  </si>
  <si>
    <t>Visto Bueno por:</t>
  </si>
  <si>
    <t>Aprobado por :</t>
  </si>
  <si>
    <t>CORPORACION DEL ACUEDUCTO Y ALCANTARILLADO DE SANTO DOMINGO</t>
  </si>
  <si>
    <t>* * * C. A. A. S. D. * * *</t>
  </si>
  <si>
    <t xml:space="preserve"> PRESUPUESTO DE PARTIDAS FALTANTES : CONSTRUCCION ALCANTARILLADO SANITARIO EN TUBERIA Ø8" PVC, SDR- 32.5   PARA EL Bo. " INVI-LA VIRGEN", MUNICIPIO  LA VICTORIA, SECTOR SANTO DOMINGO NORTE.  (Gerencia Noroeste)                                             </t>
  </si>
  <si>
    <t>Descripción</t>
  </si>
  <si>
    <t>Cantidad</t>
  </si>
  <si>
    <t>Unidad</t>
  </si>
  <si>
    <t>Precio RD$</t>
  </si>
  <si>
    <t>Costo RD$</t>
  </si>
  <si>
    <t>Sub-Total RD$</t>
  </si>
  <si>
    <t>1.-</t>
  </si>
  <si>
    <t>TRABAJOS PRELIMINARES:</t>
  </si>
  <si>
    <t>1.1.-</t>
  </si>
  <si>
    <t xml:space="preserve"> Replanteo y Control Topografico.</t>
  </si>
  <si>
    <t>2.-</t>
  </si>
  <si>
    <t>MOVIMIENTO DE TIERRA:</t>
  </si>
  <si>
    <t>2.1.-</t>
  </si>
  <si>
    <t xml:space="preserve">Excavación con Retroexcavadora  en Material no Clasificado </t>
  </si>
  <si>
    <t>2.2.-</t>
  </si>
  <si>
    <t>Suministro y Colocación Asiento de Arena</t>
  </si>
  <si>
    <t>2.3.-</t>
  </si>
  <si>
    <t xml:space="preserve">Relleno Compactado con Maquito  </t>
  </si>
  <si>
    <t>2.4.-</t>
  </si>
  <si>
    <t xml:space="preserve">Bote de Material Sobrante </t>
  </si>
  <si>
    <t>3.-</t>
  </si>
  <si>
    <t>SUMINISTRO DE TUBERIAS Y PIEZAS :</t>
  </si>
  <si>
    <t>3.1.-</t>
  </si>
  <si>
    <t>TUBERIAS DE:</t>
  </si>
  <si>
    <t>3.1.1.-</t>
  </si>
  <si>
    <t xml:space="preserve">Ø8" PVC.SDR-32.5  </t>
  </si>
  <si>
    <t>4.-</t>
  </si>
  <si>
    <t>COLOCACION DE TUBERIAS DE:</t>
  </si>
  <si>
    <t>4.1.-</t>
  </si>
  <si>
    <t>4.1.1.-</t>
  </si>
  <si>
    <t>5.-</t>
  </si>
  <si>
    <t>CONSTRUCCION DE REGISTRO SANITARIO EN LADRILLO DE:</t>
  </si>
  <si>
    <t>5.1.-</t>
  </si>
  <si>
    <t xml:space="preserve">  1.00M a 1.50 M</t>
  </si>
  <si>
    <t>5.2.-</t>
  </si>
  <si>
    <t xml:space="preserve"> 1.51M a 2.00 M</t>
  </si>
  <si>
    <t>5.3.-</t>
  </si>
  <si>
    <t xml:space="preserve"> 2.01M a 2.50 M</t>
  </si>
  <si>
    <t>6.-</t>
  </si>
  <si>
    <t>RAPACION DE SERVICIOS EXISTENTES (Cubicar desglosado)</t>
  </si>
  <si>
    <t>7.-</t>
  </si>
  <si>
    <t>LIMPIEZA CON MAQUINA SUCCIONADORA DE: (Cubicar esta partida al momento de presentar factura)</t>
  </si>
  <si>
    <t>7.1.-</t>
  </si>
  <si>
    <t>Registros Sanitarios</t>
  </si>
  <si>
    <t>7.2.-</t>
  </si>
  <si>
    <t>Colector Ø8" PVC</t>
  </si>
  <si>
    <t>8.-</t>
  </si>
  <si>
    <t>ACOMETIDAS SANITARIAS Ø8"xØ6" PVC</t>
  </si>
  <si>
    <t>9.-</t>
  </si>
  <si>
    <t>TRANSPORTE INTERNO TUBERIAS DE :</t>
  </si>
  <si>
    <t>9.1.-</t>
  </si>
  <si>
    <t>10.-</t>
  </si>
  <si>
    <t>SEÑALIZACION</t>
  </si>
  <si>
    <t xml:space="preserve">SUB-TOTAL COSTOS DIRECTOS </t>
  </si>
  <si>
    <t>DIRECCION TECNICA</t>
  </si>
  <si>
    <t>SEGURO Y FIANZA</t>
  </si>
  <si>
    <t>SUPERVISION C.A.A.S.D.</t>
  </si>
  <si>
    <t>PRESERVACION, MANTENIMIENTO Y CONSERVACION  DE CUENCAS</t>
  </si>
  <si>
    <t>EQUPAMIENTO C.A.A.S.D.</t>
  </si>
  <si>
    <t>Preparado por:</t>
  </si>
  <si>
    <t xml:space="preserve">                          Revisado por:</t>
  </si>
  <si>
    <t>__________________________________</t>
  </si>
  <si>
    <t xml:space="preserve">          _______________________________</t>
  </si>
  <si>
    <t xml:space="preserve">                                                                     Visto Bueno por:</t>
  </si>
  <si>
    <t xml:space="preserve">                                                  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</si>
</sst>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D$&quot;* #,##0.00_-;\-&quot;RD$&quot;* #,##0.00_-;_-&quot;RD$&quot;* &quot;-&quot;??_-;_-@_-"/>
    <numFmt numFmtId="43" formatCode="_-* #,##0.00_-;\-* #,##0.00_-;_-* &quot;-&quot;??_-;_-@_-"/>
    <numFmt numFmtId="168" formatCode="_(* #,##0.00_);_(* \(#,##0.00\);_(* &quot;-&quot;??_);_(@_)"/>
    <numFmt numFmtId="169" formatCode="0.0"/>
    <numFmt numFmtId="170" formatCode="0_)"/>
    <numFmt numFmtId="171" formatCode="0.0_)"/>
    <numFmt numFmtId="172" formatCode="0.00_)"/>
    <numFmt numFmtId="173" formatCode="0.0%"/>
    <numFmt numFmtId="174" formatCode="#,##0.0_);\(#,##0.0\)"/>
    <numFmt numFmtId="175" formatCode="0.00_);\(0.00\)"/>
    <numFmt numFmtId="176" formatCode="_(* #,##0.000000_);_(* \(#,##0.000000\);_(* &quot;-&quot;????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theme="4" tint="-0.249977111117893"/>
      <name val="Arial"/>
      <family val="2"/>
    </font>
    <font>
      <sz val="14"/>
      <color rgb="FF92D050"/>
      <name val="Arial"/>
      <family val="2"/>
    </font>
    <font>
      <sz val="14"/>
      <color rgb="FF00B0F0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</cellStyleXfs>
  <cellXfs count="260">
    <xf numFmtId="0" fontId="0" fillId="0" borderId="0" xfId="0"/>
    <xf numFmtId="0" fontId="3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quotePrefix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43" fontId="5" fillId="0" borderId="0" xfId="1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0" xfId="0" quotePrefix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43" fontId="4" fillId="0" borderId="0" xfId="1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43" fontId="4" fillId="0" borderId="0" xfId="1" applyFont="1" applyBorder="1" applyAlignment="1" applyProtection="1">
      <alignment horizontal="left" vertical="center"/>
    </xf>
    <xf numFmtId="169" fontId="4" fillId="4" borderId="5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43" fontId="4" fillId="4" borderId="6" xfId="1" applyFont="1" applyFill="1" applyBorder="1" applyAlignment="1" applyProtection="1">
      <alignment horizontal="center" vertical="center"/>
    </xf>
    <xf numFmtId="43" fontId="4" fillId="4" borderId="7" xfId="1" applyFont="1" applyFill="1" applyBorder="1" applyAlignment="1" applyProtection="1">
      <alignment horizontal="center" vertical="center"/>
    </xf>
    <xf numFmtId="169" fontId="5" fillId="0" borderId="8" xfId="0" applyNumberFormat="1" applyFont="1" applyBorder="1" applyAlignment="1" applyProtection="1">
      <alignment horizontal="right" vertical="center"/>
    </xf>
    <xf numFmtId="0" fontId="5" fillId="0" borderId="9" xfId="0" applyFont="1" applyBorder="1" applyAlignment="1" applyProtection="1">
      <alignment vertical="center"/>
    </xf>
    <xf numFmtId="43" fontId="5" fillId="0" borderId="9" xfId="1" applyFont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center" vertical="center"/>
    </xf>
    <xf numFmtId="43" fontId="5" fillId="0" borderId="9" xfId="1" applyFont="1" applyBorder="1" applyAlignment="1" applyProtection="1">
      <alignment vertical="center"/>
    </xf>
    <xf numFmtId="43" fontId="5" fillId="0" borderId="10" xfId="1" applyFont="1" applyBorder="1" applyAlignment="1" applyProtection="1">
      <alignment vertical="center"/>
    </xf>
    <xf numFmtId="170" fontId="4" fillId="0" borderId="11" xfId="0" applyNumberFormat="1" applyFont="1" applyFill="1" applyBorder="1" applyAlignment="1" applyProtection="1">
      <alignment vertical="center" wrapText="1"/>
    </xf>
    <xf numFmtId="0" fontId="4" fillId="0" borderId="12" xfId="0" applyFont="1" applyFill="1" applyBorder="1" applyAlignment="1" applyProtection="1">
      <alignment vertical="center" wrapText="1"/>
    </xf>
    <xf numFmtId="43" fontId="5" fillId="0" borderId="12" xfId="1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43" fontId="5" fillId="0" borderId="12" xfId="1" applyFont="1" applyFill="1" applyBorder="1" applyAlignment="1" applyProtection="1">
      <alignment vertical="center" wrapText="1"/>
    </xf>
    <xf numFmtId="43" fontId="4" fillId="0" borderId="13" xfId="1" applyFont="1" applyBorder="1" applyAlignment="1" applyProtection="1">
      <alignment vertical="center"/>
    </xf>
    <xf numFmtId="169" fontId="5" fillId="0" borderId="11" xfId="0" applyNumberFormat="1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vertical="center" wrapText="1"/>
    </xf>
    <xf numFmtId="43" fontId="5" fillId="0" borderId="12" xfId="1" applyFont="1" applyFill="1" applyBorder="1" applyAlignment="1" applyProtection="1">
      <alignment horizontal="center" vertical="center"/>
    </xf>
    <xf numFmtId="43" fontId="5" fillId="0" borderId="12" xfId="1" applyFont="1" applyFill="1" applyBorder="1" applyAlignment="1" applyProtection="1">
      <alignment vertical="center"/>
    </xf>
    <xf numFmtId="43" fontId="5" fillId="0" borderId="12" xfId="1" applyFont="1" applyFill="1" applyBorder="1" applyAlignment="1" applyProtection="1">
      <alignment horizontal="right" vertical="center"/>
    </xf>
    <xf numFmtId="43" fontId="4" fillId="0" borderId="13" xfId="1" applyFont="1" applyFill="1" applyBorder="1" applyAlignment="1" applyProtection="1">
      <alignment vertical="center"/>
    </xf>
    <xf numFmtId="0" fontId="5" fillId="0" borderId="12" xfId="0" applyFont="1" applyBorder="1" applyAlignment="1" applyProtection="1">
      <alignment vertical="center" wrapText="1"/>
    </xf>
    <xf numFmtId="43" fontId="5" fillId="0" borderId="12" xfId="1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43" fontId="4" fillId="0" borderId="13" xfId="1" applyFont="1" applyFill="1" applyBorder="1" applyAlignment="1">
      <alignment vertical="center" wrapText="1"/>
    </xf>
    <xf numFmtId="171" fontId="5" fillId="0" borderId="11" xfId="0" applyNumberFormat="1" applyFont="1" applyFill="1" applyBorder="1" applyAlignment="1" applyProtection="1">
      <alignment vertical="center" wrapText="1"/>
    </xf>
    <xf numFmtId="1" fontId="4" fillId="0" borderId="11" xfId="0" applyNumberFormat="1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vertical="center" wrapText="1"/>
    </xf>
    <xf numFmtId="39" fontId="5" fillId="0" borderId="12" xfId="0" applyNumberFormat="1" applyFont="1" applyBorder="1" applyAlignment="1" applyProtection="1">
      <alignment horizontal="center" vertical="center"/>
    </xf>
    <xf numFmtId="43" fontId="5" fillId="0" borderId="12" xfId="1" applyFont="1" applyBorder="1" applyAlignment="1" applyProtection="1">
      <alignment vertical="center"/>
    </xf>
    <xf numFmtId="43" fontId="5" fillId="0" borderId="12" xfId="1" applyFont="1" applyBorder="1" applyAlignment="1" applyProtection="1">
      <alignment horizontal="right" vertical="center"/>
    </xf>
    <xf numFmtId="43" fontId="5" fillId="0" borderId="14" xfId="1" applyFont="1" applyBorder="1" applyAlignment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39" fontId="5" fillId="0" borderId="12" xfId="0" applyNumberFormat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left" vertical="center"/>
    </xf>
    <xf numFmtId="43" fontId="4" fillId="0" borderId="12" xfId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43" fontId="4" fillId="0" borderId="12" xfId="1" applyFont="1" applyFill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169" fontId="4" fillId="0" borderId="11" xfId="0" applyNumberFormat="1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horizontal="center" vertical="center"/>
    </xf>
    <xf numFmtId="169" fontId="5" fillId="0" borderId="15" xfId="0" applyNumberFormat="1" applyFont="1" applyFill="1" applyBorder="1" applyAlignment="1" applyProtection="1">
      <alignment horizontal="right" vertical="center"/>
    </xf>
    <xf numFmtId="0" fontId="5" fillId="0" borderId="16" xfId="0" applyFont="1" applyFill="1" applyBorder="1" applyAlignment="1" applyProtection="1">
      <alignment vertical="center" wrapText="1"/>
    </xf>
    <xf numFmtId="43" fontId="5" fillId="0" borderId="16" xfId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 wrapText="1"/>
    </xf>
    <xf numFmtId="43" fontId="5" fillId="0" borderId="16" xfId="1" applyFont="1" applyFill="1" applyBorder="1" applyAlignment="1" applyProtection="1">
      <alignment vertical="center"/>
    </xf>
    <xf numFmtId="43" fontId="5" fillId="0" borderId="16" xfId="1" applyFont="1" applyFill="1" applyBorder="1" applyAlignment="1" applyProtection="1">
      <alignment horizontal="right" vertical="center"/>
    </xf>
    <xf numFmtId="43" fontId="4" fillId="0" borderId="17" xfId="1" applyFont="1" applyFill="1" applyBorder="1" applyAlignment="1" applyProtection="1">
      <alignment vertical="center"/>
    </xf>
    <xf numFmtId="169" fontId="5" fillId="0" borderId="18" xfId="0" applyNumberFormat="1" applyFont="1" applyFill="1" applyBorder="1" applyAlignment="1" applyProtection="1">
      <alignment horizontal="right" vertical="center"/>
    </xf>
    <xf numFmtId="0" fontId="5" fillId="0" borderId="19" xfId="0" applyFont="1" applyFill="1" applyBorder="1" applyAlignment="1" applyProtection="1">
      <alignment vertical="center" wrapText="1"/>
    </xf>
    <xf numFmtId="43" fontId="5" fillId="0" borderId="19" xfId="1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 wrapText="1"/>
    </xf>
    <xf numFmtId="43" fontId="5" fillId="0" borderId="19" xfId="1" applyFont="1" applyFill="1" applyBorder="1" applyAlignment="1" applyProtection="1">
      <alignment vertical="center"/>
    </xf>
    <xf numFmtId="43" fontId="5" fillId="0" borderId="19" xfId="1" applyFont="1" applyFill="1" applyBorder="1" applyAlignment="1" applyProtection="1">
      <alignment horizontal="right" vertical="center"/>
    </xf>
    <xf numFmtId="43" fontId="4" fillId="0" borderId="20" xfId="1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169" fontId="4" fillId="0" borderId="18" xfId="0" applyNumberFormat="1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vertical="center" wrapText="1"/>
    </xf>
    <xf numFmtId="1" fontId="4" fillId="0" borderId="11" xfId="0" applyNumberFormat="1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vertical="center" wrapText="1"/>
    </xf>
    <xf numFmtId="169" fontId="5" fillId="0" borderId="11" xfId="0" applyNumberFormat="1" applyFont="1" applyBorder="1" applyAlignment="1" applyProtection="1">
      <alignment horizontal="right" vertical="center"/>
    </xf>
    <xf numFmtId="43" fontId="5" fillId="0" borderId="13" xfId="1" applyFont="1" applyBorder="1" applyAlignment="1">
      <alignment vertical="center"/>
    </xf>
    <xf numFmtId="43" fontId="4" fillId="0" borderId="13" xfId="1" applyFont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left" vertical="center"/>
    </xf>
    <xf numFmtId="43" fontId="4" fillId="0" borderId="19" xfId="1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43" fontId="4" fillId="0" borderId="19" xfId="1" applyFont="1" applyFill="1" applyBorder="1" applyAlignment="1" applyProtection="1">
      <alignment vertical="center"/>
    </xf>
    <xf numFmtId="1" fontId="4" fillId="0" borderId="18" xfId="0" applyNumberFormat="1" applyFont="1" applyFill="1" applyBorder="1" applyAlignment="1" applyProtection="1">
      <alignment horizontal="right" vertical="center"/>
    </xf>
    <xf numFmtId="0" fontId="5" fillId="0" borderId="19" xfId="0" applyNumberFormat="1" applyFont="1" applyBorder="1" applyAlignment="1">
      <alignment horizontal="center" vertical="center"/>
    </xf>
    <xf numFmtId="170" fontId="4" fillId="0" borderId="11" xfId="0" applyNumberFormat="1" applyFont="1" applyBorder="1" applyAlignment="1" applyProtection="1">
      <alignment horizontal="right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43" fontId="4" fillId="4" borderId="6" xfId="1" applyFont="1" applyFill="1" applyBorder="1" applyAlignment="1" applyProtection="1">
      <alignment horizontal="left" vertical="center"/>
    </xf>
    <xf numFmtId="43" fontId="4" fillId="4" borderId="7" xfId="1" applyFont="1" applyFill="1" applyBorder="1" applyAlignment="1" applyProtection="1">
      <alignment vertical="center"/>
    </xf>
    <xf numFmtId="172" fontId="9" fillId="0" borderId="21" xfId="0" applyNumberFormat="1" applyFont="1" applyBorder="1" applyAlignment="1" applyProtection="1">
      <alignment vertical="center" wrapText="1"/>
    </xf>
    <xf numFmtId="172" fontId="9" fillId="0" borderId="22" xfId="0" applyNumberFormat="1" applyFont="1" applyBorder="1" applyAlignment="1" applyProtection="1">
      <alignment vertical="center" wrapText="1"/>
    </xf>
    <xf numFmtId="43" fontId="9" fillId="0" borderId="22" xfId="1" applyFont="1" applyBorder="1" applyAlignment="1" applyProtection="1">
      <alignment vertical="center" wrapText="1"/>
    </xf>
    <xf numFmtId="39" fontId="9" fillId="0" borderId="22" xfId="0" applyNumberFormat="1" applyFont="1" applyBorder="1" applyAlignment="1" applyProtection="1">
      <alignment vertical="center" wrapText="1"/>
    </xf>
    <xf numFmtId="43" fontId="10" fillId="0" borderId="23" xfId="1" applyFont="1" applyBorder="1" applyAlignment="1" applyProtection="1">
      <alignment vertical="center" wrapText="1"/>
    </xf>
    <xf numFmtId="169" fontId="5" fillId="0" borderId="24" xfId="0" applyNumberFormat="1" applyFont="1" applyFill="1" applyBorder="1" applyAlignment="1" applyProtection="1">
      <alignment vertical="center" wrapText="1"/>
    </xf>
    <xf numFmtId="172" fontId="5" fillId="0" borderId="25" xfId="0" applyNumberFormat="1" applyFont="1" applyFill="1" applyBorder="1" applyAlignment="1" applyProtection="1">
      <alignment horizontal="left" vertical="center" wrapText="1"/>
    </xf>
    <xf numFmtId="43" fontId="5" fillId="0" borderId="25" xfId="1" applyFont="1" applyFill="1" applyBorder="1" applyAlignment="1" applyProtection="1">
      <alignment horizontal="left" vertical="center" wrapText="1"/>
    </xf>
    <xf numFmtId="10" fontId="5" fillId="0" borderId="25" xfId="4" applyNumberFormat="1" applyFont="1" applyFill="1" applyBorder="1" applyAlignment="1" applyProtection="1">
      <alignment horizontal="center" vertical="center" wrapText="1"/>
    </xf>
    <xf numFmtId="43" fontId="5" fillId="0" borderId="25" xfId="1" applyFont="1" applyFill="1" applyBorder="1" applyAlignment="1" applyProtection="1">
      <alignment vertical="center" wrapText="1"/>
    </xf>
    <xf numFmtId="43" fontId="5" fillId="0" borderId="26" xfId="1" applyFont="1" applyFill="1" applyBorder="1" applyAlignment="1" applyProtection="1">
      <alignment vertical="center" wrapText="1"/>
    </xf>
    <xf numFmtId="173" fontId="5" fillId="0" borderId="25" xfId="4" applyNumberFormat="1" applyFont="1" applyFill="1" applyBorder="1" applyAlignment="1" applyProtection="1">
      <alignment horizontal="center" vertical="center" wrapText="1"/>
    </xf>
    <xf numFmtId="168" fontId="5" fillId="0" borderId="25" xfId="5" applyFont="1" applyFill="1" applyBorder="1" applyAlignment="1" applyProtection="1">
      <alignment vertical="center" wrapText="1"/>
    </xf>
    <xf numFmtId="43" fontId="5" fillId="0" borderId="27" xfId="1" applyFont="1" applyFill="1" applyBorder="1" applyAlignment="1" applyProtection="1">
      <alignment vertical="center" wrapText="1"/>
    </xf>
    <xf numFmtId="172" fontId="9" fillId="5" borderId="28" xfId="0" applyNumberFormat="1" applyFont="1" applyFill="1" applyBorder="1" applyAlignment="1" applyProtection="1">
      <alignment vertical="center" wrapText="1"/>
    </xf>
    <xf numFmtId="172" fontId="10" fillId="5" borderId="29" xfId="0" applyNumberFormat="1" applyFont="1" applyFill="1" applyBorder="1" applyAlignment="1" applyProtection="1">
      <alignment vertical="center" wrapText="1"/>
    </xf>
    <xf numFmtId="43" fontId="10" fillId="5" borderId="29" xfId="1" applyFont="1" applyFill="1" applyBorder="1" applyAlignment="1" applyProtection="1">
      <alignment vertical="center" wrapText="1"/>
    </xf>
    <xf numFmtId="172" fontId="9" fillId="5" borderId="29" xfId="0" applyNumberFormat="1" applyFont="1" applyFill="1" applyBorder="1" applyAlignment="1" applyProtection="1">
      <alignment vertical="center" wrapText="1"/>
    </xf>
    <xf numFmtId="43" fontId="9" fillId="5" borderId="29" xfId="1" applyFont="1" applyFill="1" applyBorder="1" applyAlignment="1" applyProtection="1">
      <alignment vertical="center" wrapText="1"/>
    </xf>
    <xf numFmtId="43" fontId="10" fillId="5" borderId="30" xfId="1" applyFont="1" applyFill="1" applyBorder="1" applyAlignment="1" applyProtection="1">
      <alignment vertical="center" wrapText="1"/>
    </xf>
    <xf numFmtId="172" fontId="9" fillId="0" borderId="28" xfId="0" applyNumberFormat="1" applyFont="1" applyFill="1" applyBorder="1" applyAlignment="1" applyProtection="1">
      <alignment vertical="center" wrapText="1"/>
    </xf>
    <xf numFmtId="172" fontId="10" fillId="0" borderId="29" xfId="0" applyNumberFormat="1" applyFont="1" applyFill="1" applyBorder="1" applyAlignment="1" applyProtection="1">
      <alignment vertical="center" wrapText="1"/>
    </xf>
    <xf numFmtId="43" fontId="10" fillId="0" borderId="29" xfId="1" applyFont="1" applyFill="1" applyBorder="1" applyAlignment="1" applyProtection="1">
      <alignment vertical="center" wrapText="1"/>
    </xf>
    <xf numFmtId="172" fontId="9" fillId="0" borderId="29" xfId="0" applyNumberFormat="1" applyFont="1" applyFill="1" applyBorder="1" applyAlignment="1" applyProtection="1">
      <alignment vertical="center" wrapText="1"/>
    </xf>
    <xf numFmtId="43" fontId="9" fillId="0" borderId="29" xfId="1" applyFont="1" applyFill="1" applyBorder="1" applyAlignment="1" applyProtection="1">
      <alignment vertical="center" wrapText="1"/>
    </xf>
    <xf numFmtId="43" fontId="10" fillId="0" borderId="30" xfId="1" applyFont="1" applyFill="1" applyBorder="1" applyAlignment="1" applyProtection="1">
      <alignment vertical="center" wrapText="1"/>
    </xf>
    <xf numFmtId="10" fontId="9" fillId="5" borderId="29" xfId="0" applyNumberFormat="1" applyFont="1" applyFill="1" applyBorder="1" applyAlignment="1" applyProtection="1">
      <alignment horizontal="center" vertical="center" wrapText="1"/>
    </xf>
    <xf numFmtId="10" fontId="9" fillId="0" borderId="29" xfId="0" applyNumberFormat="1" applyFont="1" applyFill="1" applyBorder="1" applyAlignment="1" applyProtection="1">
      <alignment vertical="center" wrapText="1"/>
    </xf>
    <xf numFmtId="172" fontId="9" fillId="0" borderId="0" xfId="0" applyNumberFormat="1" applyFont="1" applyBorder="1" applyAlignment="1" applyProtection="1">
      <alignment vertical="center"/>
    </xf>
    <xf numFmtId="43" fontId="9" fillId="0" borderId="0" xfId="1" applyFont="1" applyBorder="1" applyAlignment="1" applyProtection="1">
      <alignment vertical="center"/>
    </xf>
    <xf numFmtId="172" fontId="9" fillId="0" borderId="0" xfId="0" applyNumberFormat="1" applyFont="1" applyBorder="1" applyAlignment="1" applyProtection="1">
      <alignment horizontal="center" vertical="center"/>
    </xf>
    <xf numFmtId="172" fontId="11" fillId="0" borderId="0" xfId="0" applyNumberFormat="1" applyFont="1" applyBorder="1" applyAlignment="1" applyProtection="1">
      <alignment vertical="center"/>
    </xf>
    <xf numFmtId="172" fontId="5" fillId="0" borderId="0" xfId="0" applyNumberFormat="1" applyFont="1" applyBorder="1" applyAlignment="1" applyProtection="1">
      <alignment vertical="center"/>
    </xf>
    <xf numFmtId="43" fontId="12" fillId="0" borderId="0" xfId="1" applyFont="1" applyBorder="1" applyAlignment="1" applyProtection="1">
      <alignment vertical="center"/>
    </xf>
    <xf numFmtId="172" fontId="12" fillId="0" borderId="0" xfId="0" applyNumberFormat="1" applyFont="1" applyBorder="1" applyAlignment="1" applyProtection="1">
      <alignment horizontal="center" vertical="center"/>
    </xf>
    <xf numFmtId="43" fontId="5" fillId="0" borderId="0" xfId="1" applyFont="1" applyBorder="1" applyAlignment="1" applyProtection="1">
      <alignment vertical="center"/>
    </xf>
    <xf numFmtId="43" fontId="11" fillId="0" borderId="0" xfId="1" applyFont="1" applyAlignment="1">
      <alignment vertical="center"/>
    </xf>
    <xf numFmtId="43" fontId="11" fillId="0" borderId="0" xfId="1" applyFont="1" applyBorder="1" applyAlignment="1" applyProtection="1">
      <alignment vertical="center"/>
    </xf>
    <xf numFmtId="43" fontId="5" fillId="0" borderId="0" xfId="1" applyFont="1" applyAlignment="1">
      <alignment vertical="center"/>
    </xf>
    <xf numFmtId="172" fontId="10" fillId="0" borderId="0" xfId="0" applyNumberFormat="1" applyFont="1" applyBorder="1" applyAlignment="1" applyProtection="1">
      <alignment vertical="center"/>
    </xf>
    <xf numFmtId="43" fontId="10" fillId="0" borderId="0" xfId="1" applyFont="1" applyBorder="1" applyAlignment="1" applyProtection="1">
      <alignment vertical="center"/>
    </xf>
    <xf numFmtId="169" fontId="5" fillId="0" borderId="0" xfId="0" applyNumberFormat="1" applyFont="1" applyAlignment="1">
      <alignment horizontal="right" vertical="center"/>
    </xf>
    <xf numFmtId="43" fontId="13" fillId="0" borderId="0" xfId="1" applyFont="1" applyBorder="1" applyAlignment="1" applyProtection="1">
      <alignment vertical="center"/>
    </xf>
    <xf numFmtId="172" fontId="13" fillId="0" borderId="0" xfId="0" applyNumberFormat="1" applyFont="1" applyBorder="1" applyAlignment="1" applyProtection="1">
      <alignment horizontal="center" vertical="center"/>
    </xf>
    <xf numFmtId="43" fontId="13" fillId="0" borderId="0" xfId="1" applyFont="1" applyAlignment="1">
      <alignment vertical="center"/>
    </xf>
    <xf numFmtId="172" fontId="13" fillId="0" borderId="0" xfId="0" applyNumberFormat="1" applyFont="1" applyBorder="1" applyAlignment="1" applyProtection="1">
      <alignment vertical="center"/>
    </xf>
    <xf numFmtId="174" fontId="14" fillId="0" borderId="0" xfId="0" applyNumberFormat="1" applyFont="1" applyFill="1" applyAlignment="1">
      <alignment vertical="center"/>
    </xf>
    <xf numFmtId="172" fontId="10" fillId="0" borderId="0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43" fontId="5" fillId="0" borderId="0" xfId="1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</xf>
    <xf numFmtId="43" fontId="5" fillId="0" borderId="0" xfId="1" applyFont="1" applyFill="1" applyAlignment="1" applyProtection="1">
      <alignment vertical="center"/>
    </xf>
    <xf numFmtId="43" fontId="14" fillId="0" borderId="0" xfId="1" applyFont="1" applyAlignment="1" applyProtection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15" fontId="17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3" xfId="0" applyFont="1" applyBorder="1" applyAlignment="1">
      <alignment horizontal="right" vertical="center"/>
    </xf>
    <xf numFmtId="0" fontId="17" fillId="0" borderId="34" xfId="0" applyFont="1" applyBorder="1" applyAlignment="1">
      <alignment horizontal="left" vertical="center"/>
    </xf>
    <xf numFmtId="168" fontId="14" fillId="0" borderId="35" xfId="5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168" fontId="14" fillId="0" borderId="35" xfId="5" applyNumberFormat="1" applyFont="1" applyBorder="1" applyAlignment="1">
      <alignment horizontal="left" vertical="center"/>
    </xf>
    <xf numFmtId="40" fontId="14" fillId="0" borderId="35" xfId="0" applyNumberFormat="1" applyFont="1" applyBorder="1" applyAlignment="1">
      <alignment vertical="center"/>
    </xf>
    <xf numFmtId="168" fontId="17" fillId="0" borderId="14" xfId="5" applyFont="1" applyBorder="1" applyAlignment="1">
      <alignment vertical="center"/>
    </xf>
    <xf numFmtId="168" fontId="14" fillId="0" borderId="35" xfId="6" applyFont="1" applyBorder="1" applyAlignment="1">
      <alignment vertical="top" wrapText="1"/>
    </xf>
    <xf numFmtId="168" fontId="14" fillId="0" borderId="35" xfId="5" applyFont="1" applyFill="1" applyBorder="1" applyAlignment="1">
      <alignment horizontal="center" vertical="center" wrapText="1"/>
    </xf>
    <xf numFmtId="168" fontId="15" fillId="0" borderId="14" xfId="5" applyFont="1" applyBorder="1" applyAlignment="1">
      <alignment vertical="center"/>
    </xf>
    <xf numFmtId="0" fontId="14" fillId="0" borderId="36" xfId="0" applyFont="1" applyBorder="1" applyAlignment="1">
      <alignment horizontal="right" vertical="center" wrapText="1"/>
    </xf>
    <xf numFmtId="0" fontId="14" fillId="0" borderId="35" xfId="0" applyFont="1" applyBorder="1" applyAlignment="1">
      <alignment vertical="center" wrapText="1"/>
    </xf>
    <xf numFmtId="0" fontId="14" fillId="0" borderId="35" xfId="0" applyFont="1" applyBorder="1" applyAlignment="1">
      <alignment horizontal="center" vertical="center" wrapText="1"/>
    </xf>
    <xf numFmtId="168" fontId="14" fillId="0" borderId="35" xfId="5" applyFont="1" applyFill="1" applyBorder="1" applyAlignment="1">
      <alignment vertical="center" wrapText="1"/>
    </xf>
    <xf numFmtId="0" fontId="14" fillId="0" borderId="33" xfId="0" applyFont="1" applyBorder="1" applyAlignment="1">
      <alignment horizontal="right" vertical="center"/>
    </xf>
    <xf numFmtId="0" fontId="14" fillId="0" borderId="34" xfId="0" applyFont="1" applyBorder="1" applyAlignment="1">
      <alignment horizontal="left" vertical="center"/>
    </xf>
    <xf numFmtId="0" fontId="14" fillId="0" borderId="36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left" wrapText="1"/>
    </xf>
    <xf numFmtId="168" fontId="14" fillId="0" borderId="14" xfId="5" applyFont="1" applyBorder="1"/>
    <xf numFmtId="175" fontId="19" fillId="0" borderId="35" xfId="0" applyNumberFormat="1" applyFont="1" applyBorder="1" applyAlignment="1">
      <alignment horizontal="center" vertical="center"/>
    </xf>
    <xf numFmtId="0" fontId="17" fillId="0" borderId="35" xfId="0" applyFont="1" applyBorder="1" applyAlignment="1">
      <alignment vertical="center" wrapText="1"/>
    </xf>
    <xf numFmtId="0" fontId="17" fillId="0" borderId="35" xfId="0" applyFont="1" applyBorder="1" applyAlignment="1">
      <alignment wrapText="1"/>
    </xf>
    <xf numFmtId="168" fontId="14" fillId="0" borderId="35" xfId="6" applyFont="1" applyBorder="1" applyAlignment="1">
      <alignment vertical="center" wrapText="1"/>
    </xf>
    <xf numFmtId="168" fontId="14" fillId="0" borderId="35" xfId="7" applyFont="1" applyBorder="1" applyAlignment="1">
      <alignment vertical="center"/>
    </xf>
    <xf numFmtId="0" fontId="17" fillId="0" borderId="36" xfId="0" applyFont="1" applyBorder="1" applyAlignment="1">
      <alignment horizontal="right" vertical="center" wrapText="1"/>
    </xf>
    <xf numFmtId="0" fontId="17" fillId="0" borderId="36" xfId="0" applyFont="1" applyBorder="1" applyAlignment="1">
      <alignment horizontal="right" vertical="center"/>
    </xf>
    <xf numFmtId="0" fontId="17" fillId="0" borderId="35" xfId="0" applyFont="1" applyBorder="1" applyAlignment="1">
      <alignment horizontal="left" wrapText="1"/>
    </xf>
    <xf numFmtId="168" fontId="14" fillId="0" borderId="35" xfId="5" applyFont="1" applyFill="1" applyBorder="1" applyAlignment="1">
      <alignment vertical="center"/>
    </xf>
    <xf numFmtId="0" fontId="14" fillId="0" borderId="35" xfId="0" applyFont="1" applyFill="1" applyBorder="1" applyAlignment="1">
      <alignment horizontal="center" vertical="center"/>
    </xf>
    <xf numFmtId="4" fontId="14" fillId="0" borderId="35" xfId="5" applyNumberFormat="1" applyFont="1" applyFill="1" applyBorder="1" applyAlignment="1">
      <alignment horizontal="center" vertical="center"/>
    </xf>
    <xf numFmtId="0" fontId="17" fillId="0" borderId="37" xfId="0" applyFont="1" applyBorder="1" applyAlignment="1">
      <alignment horizontal="right" vertical="center"/>
    </xf>
    <xf numFmtId="0" fontId="17" fillId="0" borderId="38" xfId="0" applyFont="1" applyBorder="1" applyAlignment="1">
      <alignment horizontal="left" wrapText="1"/>
    </xf>
    <xf numFmtId="168" fontId="14" fillId="0" borderId="39" xfId="5" applyFont="1" applyFill="1" applyBorder="1" applyAlignment="1">
      <alignment vertical="center"/>
    </xf>
    <xf numFmtId="0" fontId="14" fillId="0" borderId="39" xfId="0" applyFont="1" applyFill="1" applyBorder="1" applyAlignment="1">
      <alignment horizontal="center" vertical="center"/>
    </xf>
    <xf numFmtId="4" fontId="14" fillId="0" borderId="39" xfId="5" applyNumberFormat="1" applyFont="1" applyFill="1" applyBorder="1" applyAlignment="1">
      <alignment horizontal="center" vertical="center"/>
    </xf>
    <xf numFmtId="168" fontId="15" fillId="0" borderId="40" xfId="5" applyFont="1" applyBorder="1" applyAlignment="1">
      <alignment vertical="center"/>
    </xf>
    <xf numFmtId="0" fontId="17" fillId="0" borderId="3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right" vertical="center"/>
    </xf>
    <xf numFmtId="0" fontId="15" fillId="0" borderId="6" xfId="0" applyFont="1" applyBorder="1" applyAlignment="1">
      <alignment vertical="center"/>
    </xf>
    <xf numFmtId="175" fontId="20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40" fontId="14" fillId="0" borderId="6" xfId="0" applyNumberFormat="1" applyFont="1" applyBorder="1" applyAlignment="1">
      <alignment vertical="center"/>
    </xf>
    <xf numFmtId="168" fontId="15" fillId="0" borderId="7" xfId="5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175" fontId="14" fillId="0" borderId="35" xfId="0" applyNumberFormat="1" applyFont="1" applyBorder="1" applyAlignment="1">
      <alignment vertical="center"/>
    </xf>
    <xf numFmtId="0" fontId="16" fillId="0" borderId="36" xfId="0" applyFont="1" applyBorder="1" applyAlignment="1">
      <alignment horizontal="right" vertical="center"/>
    </xf>
    <xf numFmtId="0" fontId="16" fillId="0" borderId="35" xfId="0" applyFont="1" applyBorder="1" applyAlignment="1">
      <alignment vertical="center"/>
    </xf>
    <xf numFmtId="175" fontId="16" fillId="0" borderId="35" xfId="0" applyNumberFormat="1" applyFont="1" applyBorder="1" applyAlignment="1">
      <alignment horizontal="right" vertical="center"/>
    </xf>
    <xf numFmtId="173" fontId="16" fillId="0" borderId="35" xfId="3" applyNumberFormat="1" applyFont="1" applyBorder="1" applyAlignment="1">
      <alignment horizontal="centerContinuous" vertical="center"/>
    </xf>
    <xf numFmtId="168" fontId="14" fillId="0" borderId="35" xfId="5" applyFont="1" applyBorder="1"/>
    <xf numFmtId="176" fontId="16" fillId="0" borderId="14" xfId="5" applyNumberFormat="1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10" fontId="16" fillId="0" borderId="35" xfId="3" applyNumberFormat="1" applyFont="1" applyBorder="1" applyAlignment="1">
      <alignment horizontal="centerContinuous" vertical="center"/>
    </xf>
    <xf numFmtId="168" fontId="16" fillId="0" borderId="14" xfId="0" applyNumberFormat="1" applyFont="1" applyBorder="1" applyAlignment="1">
      <alignment vertical="center"/>
    </xf>
    <xf numFmtId="9" fontId="16" fillId="0" borderId="35" xfId="3" applyNumberFormat="1" applyFont="1" applyBorder="1" applyAlignment="1">
      <alignment horizontal="centerContinuous" vertical="center"/>
    </xf>
    <xf numFmtId="0" fontId="14" fillId="0" borderId="36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44" fontId="15" fillId="0" borderId="7" xfId="2" applyFont="1" applyBorder="1" applyAlignment="1">
      <alignment vertical="center"/>
    </xf>
    <xf numFmtId="0" fontId="16" fillId="0" borderId="42" xfId="0" applyFont="1" applyBorder="1"/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/>
    <xf numFmtId="9" fontId="16" fillId="0" borderId="44" xfId="3" applyNumberFormat="1" applyFont="1" applyBorder="1" applyAlignment="1">
      <alignment horizontal="center" vertical="center"/>
    </xf>
    <xf numFmtId="44" fontId="15" fillId="0" borderId="45" xfId="2" applyFont="1" applyBorder="1" applyAlignment="1">
      <alignment vertical="center"/>
    </xf>
    <xf numFmtId="0" fontId="16" fillId="0" borderId="46" xfId="0" applyFont="1" applyBorder="1" applyAlignment="1">
      <alignment horizontal="left" wrapText="1"/>
    </xf>
    <xf numFmtId="0" fontId="16" fillId="0" borderId="35" xfId="0" applyFont="1" applyBorder="1"/>
    <xf numFmtId="9" fontId="16" fillId="0" borderId="35" xfId="3" applyNumberFormat="1" applyFont="1" applyBorder="1" applyAlignment="1">
      <alignment horizontal="centerContinuous"/>
    </xf>
    <xf numFmtId="168" fontId="16" fillId="0" borderId="35" xfId="5" applyFont="1" applyBorder="1"/>
    <xf numFmtId="168" fontId="15" fillId="0" borderId="47" xfId="5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9" fontId="16" fillId="0" borderId="48" xfId="3" applyFont="1" applyBorder="1" applyAlignment="1">
      <alignment horizontal="center" vertical="center"/>
    </xf>
    <xf numFmtId="168" fontId="15" fillId="0" borderId="49" xfId="5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9" fontId="16" fillId="0" borderId="51" xfId="3" applyNumberFormat="1" applyFont="1" applyBorder="1" applyAlignment="1">
      <alignment horizontal="centerContinuous"/>
    </xf>
    <xf numFmtId="0" fontId="18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8" fontId="15" fillId="0" borderId="0" xfId="5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quotePrefix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0" fontId="15" fillId="0" borderId="0" xfId="0" quotePrefix="1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/>
  </cellXfs>
  <cellStyles count="8">
    <cellStyle name="Millares" xfId="1" builtinId="3"/>
    <cellStyle name="Millares 10" xfId="5"/>
    <cellStyle name="Millares 2" xfId="7"/>
    <cellStyle name="Millares 7" xfId="6"/>
    <cellStyle name="Moneda" xfId="2" builtinId="4"/>
    <cellStyle name="Normal" xfId="0" builtinId="0"/>
    <cellStyle name="Porcentaje" xfId="3" builtinId="5"/>
    <cellStyle name="Porcentual 1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8"/>
  <sheetViews>
    <sheetView tabSelected="1" workbookViewId="0">
      <selection activeCell="B8" sqref="B8"/>
    </sheetView>
  </sheetViews>
  <sheetFormatPr baseColWidth="10" defaultRowHeight="15" x14ac:dyDescent="0.25"/>
  <cols>
    <col min="3" max="3" width="51" customWidth="1"/>
  </cols>
  <sheetData>
    <row r="6" spans="1:3" ht="15.75" thickBot="1" x14ac:dyDescent="0.3"/>
    <row r="7" spans="1:3" ht="78.75" customHeight="1" thickBot="1" x14ac:dyDescent="0.3">
      <c r="A7" s="3">
        <v>35</v>
      </c>
      <c r="B7" s="5" t="s">
        <v>0</v>
      </c>
      <c r="C7" s="4" t="s">
        <v>1</v>
      </c>
    </row>
    <row r="8" spans="1:3" ht="92.25" customHeight="1" thickBot="1" x14ac:dyDescent="0.3">
      <c r="A8" s="2"/>
      <c r="B8" s="6" t="s">
        <v>2</v>
      </c>
      <c r="C8" s="1" t="s">
        <v>3</v>
      </c>
    </row>
  </sheetData>
  <mergeCells count="1">
    <mergeCell ref="A7:A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60"/>
  <sheetViews>
    <sheetView workbookViewId="0">
      <selection activeCell="B158" sqref="B158:G162"/>
    </sheetView>
  </sheetViews>
  <sheetFormatPr baseColWidth="10" defaultRowHeight="15" x14ac:dyDescent="0.25"/>
  <cols>
    <col min="1" max="1" width="11.28515625" customWidth="1"/>
    <col min="2" max="2" width="59.140625" customWidth="1"/>
    <col min="3" max="3" width="15.140625" customWidth="1"/>
    <col min="4" max="4" width="11.28515625" customWidth="1"/>
    <col min="5" max="5" width="19" customWidth="1"/>
    <col min="6" max="6" width="19.7109375" bestFit="1" customWidth="1"/>
    <col min="7" max="7" width="24" customWidth="1"/>
  </cols>
  <sheetData>
    <row r="1" spans="1:7" ht="18" x14ac:dyDescent="0.25">
      <c r="A1" s="7" t="s">
        <v>4</v>
      </c>
      <c r="B1" s="7"/>
      <c r="C1" s="7"/>
      <c r="D1" s="7"/>
      <c r="E1" s="7"/>
      <c r="F1" s="7"/>
      <c r="G1" s="7"/>
    </row>
    <row r="2" spans="1:7" ht="18" x14ac:dyDescent="0.25">
      <c r="A2" s="8" t="s">
        <v>5</v>
      </c>
      <c r="B2" s="8"/>
      <c r="C2" s="8"/>
      <c r="D2" s="8"/>
      <c r="E2" s="8"/>
      <c r="F2" s="8"/>
      <c r="G2" s="8"/>
    </row>
    <row r="3" spans="1:7" ht="18" x14ac:dyDescent="0.25">
      <c r="A3" s="9"/>
      <c r="B3" s="9"/>
      <c r="C3" s="10"/>
      <c r="D3" s="9"/>
      <c r="E3" s="10"/>
      <c r="F3" s="10"/>
      <c r="G3" s="10"/>
    </row>
    <row r="4" spans="1:7" ht="18" x14ac:dyDescent="0.25">
      <c r="A4" s="11"/>
      <c r="B4" s="9"/>
      <c r="C4" s="10"/>
      <c r="D4" s="9"/>
      <c r="E4" s="10"/>
      <c r="F4" s="10"/>
      <c r="G4" s="10"/>
    </row>
    <row r="5" spans="1:7" ht="55.5" customHeight="1" x14ac:dyDescent="0.25">
      <c r="A5" s="12" t="s">
        <v>6</v>
      </c>
      <c r="B5" s="13"/>
      <c r="C5" s="13"/>
      <c r="D5" s="13"/>
      <c r="E5" s="13"/>
      <c r="F5" s="13"/>
      <c r="G5" s="13"/>
    </row>
    <row r="6" spans="1:7" ht="18.75" thickBot="1" x14ac:dyDescent="0.3">
      <c r="A6" s="14"/>
      <c r="B6" s="14"/>
      <c r="C6" s="15"/>
      <c r="D6" s="16"/>
      <c r="E6" s="15"/>
      <c r="F6" s="17"/>
      <c r="G6" s="15"/>
    </row>
    <row r="7" spans="1:7" ht="19.5" thickTop="1" thickBot="1" x14ac:dyDescent="0.3">
      <c r="A7" s="18" t="s">
        <v>7</v>
      </c>
      <c r="B7" s="19" t="s">
        <v>8</v>
      </c>
      <c r="C7" s="20" t="s">
        <v>9</v>
      </c>
      <c r="D7" s="19" t="s">
        <v>10</v>
      </c>
      <c r="E7" s="20" t="s">
        <v>11</v>
      </c>
      <c r="F7" s="20" t="s">
        <v>12</v>
      </c>
      <c r="G7" s="21" t="s">
        <v>13</v>
      </c>
    </row>
    <row r="8" spans="1:7" ht="18.75" thickTop="1" x14ac:dyDescent="0.25">
      <c r="A8" s="22"/>
      <c r="B8" s="23"/>
      <c r="C8" s="24"/>
      <c r="D8" s="25"/>
      <c r="E8" s="26"/>
      <c r="F8" s="24"/>
      <c r="G8" s="27"/>
    </row>
    <row r="9" spans="1:7" ht="18" x14ac:dyDescent="0.25">
      <c r="A9" s="28">
        <v>1</v>
      </c>
      <c r="B9" s="29" t="s">
        <v>14</v>
      </c>
      <c r="C9" s="30"/>
      <c r="D9" s="31"/>
      <c r="E9" s="32"/>
      <c r="F9" s="32"/>
      <c r="G9" s="33"/>
    </row>
    <row r="10" spans="1:7" ht="18" x14ac:dyDescent="0.25">
      <c r="A10" s="34">
        <f>A9+0.1</f>
        <v>1.1000000000000001</v>
      </c>
      <c r="B10" s="35" t="s">
        <v>15</v>
      </c>
      <c r="C10" s="36">
        <v>1</v>
      </c>
      <c r="D10" s="31" t="s">
        <v>16</v>
      </c>
      <c r="E10" s="37"/>
      <c r="F10" s="38">
        <f>C10*E10</f>
        <v>0</v>
      </c>
      <c r="G10" s="39"/>
    </row>
    <row r="11" spans="1:7" ht="18" x14ac:dyDescent="0.25">
      <c r="A11" s="34">
        <f>A10+0.1</f>
        <v>1.2000000000000002</v>
      </c>
      <c r="B11" s="40" t="s">
        <v>17</v>
      </c>
      <c r="C11" s="41">
        <v>1</v>
      </c>
      <c r="D11" s="42" t="s">
        <v>18</v>
      </c>
      <c r="E11" s="37"/>
      <c r="F11" s="38">
        <f>C11*E11</f>
        <v>0</v>
      </c>
      <c r="G11" s="33"/>
    </row>
    <row r="12" spans="1:7" ht="18" x14ac:dyDescent="0.25">
      <c r="A12" s="34">
        <f>A11+0.1</f>
        <v>1.3000000000000003</v>
      </c>
      <c r="B12" s="35" t="s">
        <v>19</v>
      </c>
      <c r="C12" s="30">
        <v>3100.6</v>
      </c>
      <c r="D12" s="31" t="s">
        <v>20</v>
      </c>
      <c r="E12" s="32"/>
      <c r="F12" s="38">
        <f>C12*E12</f>
        <v>0</v>
      </c>
      <c r="G12" s="43">
        <f>SUM(F10:F12)</f>
        <v>0</v>
      </c>
    </row>
    <row r="13" spans="1:7" ht="18" x14ac:dyDescent="0.25">
      <c r="A13" s="44"/>
      <c r="B13" s="35"/>
      <c r="C13" s="30"/>
      <c r="D13" s="31"/>
      <c r="E13" s="32"/>
      <c r="F13" s="38"/>
      <c r="G13" s="43"/>
    </row>
    <row r="14" spans="1:7" ht="18" x14ac:dyDescent="0.25">
      <c r="A14" s="45">
        <v>2</v>
      </c>
      <c r="B14" s="46" t="s">
        <v>21</v>
      </c>
      <c r="C14" s="41"/>
      <c r="D14" s="47"/>
      <c r="E14" s="48"/>
      <c r="F14" s="49"/>
      <c r="G14" s="50"/>
    </row>
    <row r="15" spans="1:7" ht="18" x14ac:dyDescent="0.25">
      <c r="A15" s="34">
        <f t="shared" ref="A15:A21" si="0">A14+0.1</f>
        <v>2.1</v>
      </c>
      <c r="B15" s="51" t="s">
        <v>22</v>
      </c>
      <c r="C15" s="41">
        <v>6201.2</v>
      </c>
      <c r="D15" s="47" t="s">
        <v>20</v>
      </c>
      <c r="E15" s="48"/>
      <c r="F15" s="38">
        <f t="shared" ref="F15:F21" si="1">C15*E15</f>
        <v>0</v>
      </c>
      <c r="G15" s="50"/>
    </row>
    <row r="16" spans="1:7" ht="18" x14ac:dyDescent="0.25">
      <c r="A16" s="34">
        <f t="shared" si="0"/>
        <v>2.2000000000000002</v>
      </c>
      <c r="B16" s="52" t="s">
        <v>23</v>
      </c>
      <c r="C16" s="36">
        <v>1915.12</v>
      </c>
      <c r="D16" s="53" t="s">
        <v>24</v>
      </c>
      <c r="E16" s="37"/>
      <c r="F16" s="38">
        <f t="shared" si="1"/>
        <v>0</v>
      </c>
      <c r="G16" s="39"/>
    </row>
    <row r="17" spans="1:7" ht="36" x14ac:dyDescent="0.25">
      <c r="A17" s="34">
        <f t="shared" si="0"/>
        <v>2.3000000000000003</v>
      </c>
      <c r="B17" s="35" t="s">
        <v>25</v>
      </c>
      <c r="C17" s="36">
        <v>1276.74</v>
      </c>
      <c r="D17" s="53" t="s">
        <v>24</v>
      </c>
      <c r="E17" s="37"/>
      <c r="F17" s="38">
        <f>C17*E17</f>
        <v>0</v>
      </c>
      <c r="G17" s="39"/>
    </row>
    <row r="18" spans="1:7" ht="18" x14ac:dyDescent="0.25">
      <c r="A18" s="34">
        <f t="shared" si="0"/>
        <v>2.4000000000000004</v>
      </c>
      <c r="B18" s="51" t="s">
        <v>26</v>
      </c>
      <c r="C18" s="41">
        <v>239.85</v>
      </c>
      <c r="D18" s="47" t="s">
        <v>24</v>
      </c>
      <c r="E18" s="48"/>
      <c r="F18" s="38">
        <f t="shared" si="1"/>
        <v>0</v>
      </c>
      <c r="G18" s="33"/>
    </row>
    <row r="19" spans="1:7" ht="18" x14ac:dyDescent="0.25">
      <c r="A19" s="34">
        <f t="shared" si="0"/>
        <v>2.5000000000000004</v>
      </c>
      <c r="B19" s="51" t="s">
        <v>27</v>
      </c>
      <c r="C19" s="41">
        <v>575.62</v>
      </c>
      <c r="D19" s="47" t="s">
        <v>24</v>
      </c>
      <c r="E19" s="48"/>
      <c r="F19" s="38">
        <f>C19*E19</f>
        <v>0</v>
      </c>
      <c r="G19" s="33"/>
    </row>
    <row r="20" spans="1:7" ht="18" x14ac:dyDescent="0.25">
      <c r="A20" s="34">
        <f>A18+0.1</f>
        <v>2.5000000000000004</v>
      </c>
      <c r="B20" s="51" t="s">
        <v>28</v>
      </c>
      <c r="C20" s="41">
        <v>2812.33</v>
      </c>
      <c r="D20" s="47" t="s">
        <v>24</v>
      </c>
      <c r="E20" s="48"/>
      <c r="F20" s="38">
        <f t="shared" si="1"/>
        <v>0</v>
      </c>
      <c r="G20" s="33"/>
    </row>
    <row r="21" spans="1:7" ht="18" x14ac:dyDescent="0.25">
      <c r="A21" s="34">
        <f t="shared" si="0"/>
        <v>2.6000000000000005</v>
      </c>
      <c r="B21" s="51" t="s">
        <v>29</v>
      </c>
      <c r="C21" s="41">
        <v>935.39</v>
      </c>
      <c r="D21" s="47" t="s">
        <v>24</v>
      </c>
      <c r="E21" s="48"/>
      <c r="F21" s="38">
        <f t="shared" si="1"/>
        <v>0</v>
      </c>
      <c r="G21" s="33">
        <f>SUM(F15:F21)</f>
        <v>0</v>
      </c>
    </row>
    <row r="22" spans="1:7" ht="18" x14ac:dyDescent="0.25">
      <c r="A22" s="34"/>
      <c r="B22" s="54"/>
      <c r="C22" s="55"/>
      <c r="D22" s="56"/>
      <c r="E22" s="57"/>
      <c r="F22" s="38"/>
      <c r="G22" s="39"/>
    </row>
    <row r="23" spans="1:7" ht="18" x14ac:dyDescent="0.25">
      <c r="A23" s="45">
        <v>3</v>
      </c>
      <c r="B23" s="58" t="s">
        <v>30</v>
      </c>
      <c r="C23" s="41"/>
      <c r="D23" s="59"/>
      <c r="E23" s="48"/>
      <c r="F23" s="38"/>
      <c r="G23" s="33"/>
    </row>
    <row r="24" spans="1:7" ht="18" x14ac:dyDescent="0.25">
      <c r="A24" s="60">
        <f>A23+0.1</f>
        <v>3.1</v>
      </c>
      <c r="B24" s="58" t="s">
        <v>31</v>
      </c>
      <c r="C24" s="41"/>
      <c r="D24" s="59"/>
      <c r="E24" s="48"/>
      <c r="F24" s="38"/>
      <c r="G24" s="33"/>
    </row>
    <row r="25" spans="1:7" ht="18" x14ac:dyDescent="0.25">
      <c r="A25" s="34" t="s">
        <v>32</v>
      </c>
      <c r="B25" s="35" t="s">
        <v>33</v>
      </c>
      <c r="C25" s="36">
        <v>1575.91</v>
      </c>
      <c r="D25" s="61" t="s">
        <v>20</v>
      </c>
      <c r="E25" s="37"/>
      <c r="F25" s="38">
        <f>C25*E25</f>
        <v>0</v>
      </c>
      <c r="G25" s="39"/>
    </row>
    <row r="26" spans="1:7" ht="18" x14ac:dyDescent="0.25">
      <c r="A26" s="34" t="s">
        <v>32</v>
      </c>
      <c r="B26" s="35" t="s">
        <v>34</v>
      </c>
      <c r="C26" s="36">
        <v>1607.28</v>
      </c>
      <c r="D26" s="61" t="s">
        <v>20</v>
      </c>
      <c r="E26" s="37"/>
      <c r="F26" s="38">
        <f>C26*E26</f>
        <v>0</v>
      </c>
      <c r="G26" s="39">
        <f>SUM(F25:F26)</f>
        <v>0</v>
      </c>
    </row>
    <row r="27" spans="1:7" ht="18" x14ac:dyDescent="0.25">
      <c r="A27" s="34"/>
      <c r="B27" s="35"/>
      <c r="C27" s="36"/>
      <c r="D27" s="61"/>
      <c r="E27" s="37"/>
      <c r="F27" s="38"/>
      <c r="G27" s="39"/>
    </row>
    <row r="28" spans="1:7" ht="18" x14ac:dyDescent="0.25">
      <c r="A28" s="60">
        <v>3.2</v>
      </c>
      <c r="B28" s="29" t="s">
        <v>35</v>
      </c>
      <c r="C28" s="36"/>
      <c r="D28" s="61"/>
      <c r="E28" s="37"/>
      <c r="F28" s="38"/>
      <c r="G28" s="39"/>
    </row>
    <row r="29" spans="1:7" ht="18" x14ac:dyDescent="0.25">
      <c r="A29" s="34" t="s">
        <v>36</v>
      </c>
      <c r="B29" s="35" t="s">
        <v>37</v>
      </c>
      <c r="C29" s="36">
        <v>1</v>
      </c>
      <c r="D29" s="31" t="s">
        <v>38</v>
      </c>
      <c r="E29" s="37"/>
      <c r="F29" s="38">
        <f>C29*E29</f>
        <v>0</v>
      </c>
      <c r="G29" s="39"/>
    </row>
    <row r="30" spans="1:7" ht="18" x14ac:dyDescent="0.25">
      <c r="A30" s="34" t="s">
        <v>39</v>
      </c>
      <c r="B30" s="35" t="s">
        <v>40</v>
      </c>
      <c r="C30" s="36">
        <v>1</v>
      </c>
      <c r="D30" s="31" t="s">
        <v>38</v>
      </c>
      <c r="E30" s="37"/>
      <c r="F30" s="38">
        <f>C30*E30</f>
        <v>0</v>
      </c>
      <c r="G30" s="39">
        <f>SUM(F29:F30)</f>
        <v>0</v>
      </c>
    </row>
    <row r="31" spans="1:7" ht="18" x14ac:dyDescent="0.25">
      <c r="A31" s="34"/>
      <c r="B31" s="35"/>
      <c r="C31" s="36"/>
      <c r="D31" s="31"/>
      <c r="E31" s="37"/>
      <c r="F31" s="38"/>
      <c r="G31" s="39"/>
    </row>
    <row r="32" spans="1:7" ht="18" x14ac:dyDescent="0.25">
      <c r="A32" s="60">
        <v>3.3</v>
      </c>
      <c r="B32" s="29" t="s">
        <v>41</v>
      </c>
      <c r="C32" s="36"/>
      <c r="D32" s="31"/>
      <c r="E32" s="37"/>
      <c r="F32" s="38"/>
      <c r="G32" s="39"/>
    </row>
    <row r="33" spans="1:7" ht="36" x14ac:dyDescent="0.25">
      <c r="A33" s="34" t="s">
        <v>42</v>
      </c>
      <c r="B33" s="35" t="s">
        <v>43</v>
      </c>
      <c r="C33" s="36">
        <v>2</v>
      </c>
      <c r="D33" s="31" t="s">
        <v>38</v>
      </c>
      <c r="E33" s="37"/>
      <c r="F33" s="38">
        <f>C33*E33</f>
        <v>0</v>
      </c>
      <c r="G33" s="39"/>
    </row>
    <row r="34" spans="1:7" ht="36" x14ac:dyDescent="0.25">
      <c r="A34" s="34" t="s">
        <v>44</v>
      </c>
      <c r="B34" s="35" t="s">
        <v>45</v>
      </c>
      <c r="C34" s="36">
        <v>1</v>
      </c>
      <c r="D34" s="31" t="s">
        <v>38</v>
      </c>
      <c r="E34" s="37"/>
      <c r="F34" s="38">
        <f>C34*E34</f>
        <v>0</v>
      </c>
      <c r="G34" s="39"/>
    </row>
    <row r="35" spans="1:7" ht="36" x14ac:dyDescent="0.25">
      <c r="A35" s="34" t="s">
        <v>46</v>
      </c>
      <c r="B35" s="35" t="s">
        <v>47</v>
      </c>
      <c r="C35" s="36">
        <v>1</v>
      </c>
      <c r="D35" s="31" t="s">
        <v>38</v>
      </c>
      <c r="E35" s="37"/>
      <c r="F35" s="38">
        <f>C35*E35</f>
        <v>0</v>
      </c>
      <c r="G35" s="39"/>
    </row>
    <row r="36" spans="1:7" ht="18" x14ac:dyDescent="0.25">
      <c r="A36" s="34" t="s">
        <v>48</v>
      </c>
      <c r="B36" s="35" t="s">
        <v>49</v>
      </c>
      <c r="C36" s="36">
        <v>4</v>
      </c>
      <c r="D36" s="31" t="s">
        <v>38</v>
      </c>
      <c r="E36" s="37"/>
      <c r="F36" s="38">
        <f>C36*E36</f>
        <v>0</v>
      </c>
      <c r="G36" s="39">
        <f>SUM(F33:F36)</f>
        <v>0</v>
      </c>
    </row>
    <row r="37" spans="1:7" ht="18" x14ac:dyDescent="0.25">
      <c r="A37" s="34"/>
      <c r="B37" s="35"/>
      <c r="C37" s="36"/>
      <c r="D37" s="31"/>
      <c r="E37" s="37"/>
      <c r="F37" s="38"/>
      <c r="G37" s="39"/>
    </row>
    <row r="38" spans="1:7" ht="18" x14ac:dyDescent="0.25">
      <c r="A38" s="60">
        <v>3.4</v>
      </c>
      <c r="B38" s="29" t="s">
        <v>50</v>
      </c>
      <c r="C38" s="36"/>
      <c r="D38" s="31"/>
      <c r="E38" s="37"/>
      <c r="F38" s="38"/>
      <c r="G38" s="39"/>
    </row>
    <row r="39" spans="1:7" ht="18" x14ac:dyDescent="0.25">
      <c r="A39" s="34" t="s">
        <v>51</v>
      </c>
      <c r="B39" s="35" t="s">
        <v>52</v>
      </c>
      <c r="C39" s="36">
        <v>2</v>
      </c>
      <c r="D39" s="31" t="s">
        <v>38</v>
      </c>
      <c r="E39" s="37"/>
      <c r="F39" s="38">
        <f>C39*E39</f>
        <v>0</v>
      </c>
      <c r="G39" s="39">
        <f>SUM(F39)</f>
        <v>0</v>
      </c>
    </row>
    <row r="40" spans="1:7" ht="18" x14ac:dyDescent="0.25">
      <c r="A40" s="34"/>
      <c r="B40" s="35"/>
      <c r="C40" s="36"/>
      <c r="D40" s="31"/>
      <c r="E40" s="37"/>
      <c r="F40" s="38"/>
      <c r="G40" s="39"/>
    </row>
    <row r="41" spans="1:7" ht="18" x14ac:dyDescent="0.25">
      <c r="A41" s="60">
        <v>3.5</v>
      </c>
      <c r="B41" s="29" t="s">
        <v>53</v>
      </c>
      <c r="C41" s="36"/>
      <c r="D41" s="31"/>
      <c r="E41" s="37"/>
      <c r="F41" s="38"/>
      <c r="G41" s="39"/>
    </row>
    <row r="42" spans="1:7" ht="18" x14ac:dyDescent="0.25">
      <c r="A42" s="34" t="s">
        <v>54</v>
      </c>
      <c r="B42" s="35" t="s">
        <v>55</v>
      </c>
      <c r="C42" s="36">
        <v>1</v>
      </c>
      <c r="D42" s="31" t="s">
        <v>38</v>
      </c>
      <c r="E42" s="37"/>
      <c r="F42" s="38">
        <f t="shared" ref="F42:F48" si="2">C42*E42</f>
        <v>0</v>
      </c>
      <c r="G42" s="39"/>
    </row>
    <row r="43" spans="1:7" ht="18" x14ac:dyDescent="0.25">
      <c r="A43" s="34" t="s">
        <v>56</v>
      </c>
      <c r="B43" s="35" t="s">
        <v>57</v>
      </c>
      <c r="C43" s="36">
        <v>1</v>
      </c>
      <c r="D43" s="31" t="s">
        <v>38</v>
      </c>
      <c r="E43" s="37"/>
      <c r="F43" s="38">
        <f t="shared" si="2"/>
        <v>0</v>
      </c>
      <c r="G43" s="39"/>
    </row>
    <row r="44" spans="1:7" ht="18.75" thickBot="1" x14ac:dyDescent="0.3">
      <c r="A44" s="62" t="s">
        <v>58</v>
      </c>
      <c r="B44" s="63" t="s">
        <v>59</v>
      </c>
      <c r="C44" s="64">
        <v>1</v>
      </c>
      <c r="D44" s="65" t="s">
        <v>38</v>
      </c>
      <c r="E44" s="66"/>
      <c r="F44" s="67">
        <f t="shared" si="2"/>
        <v>0</v>
      </c>
      <c r="G44" s="68"/>
    </row>
    <row r="45" spans="1:7" ht="18.75" thickTop="1" x14ac:dyDescent="0.25">
      <c r="A45" s="69" t="s">
        <v>60</v>
      </c>
      <c r="B45" s="70" t="s">
        <v>61</v>
      </c>
      <c r="C45" s="71">
        <v>3</v>
      </c>
      <c r="D45" s="72" t="s">
        <v>38</v>
      </c>
      <c r="E45" s="73"/>
      <c r="F45" s="74">
        <f t="shared" si="2"/>
        <v>0</v>
      </c>
      <c r="G45" s="75"/>
    </row>
    <row r="46" spans="1:7" ht="18" x14ac:dyDescent="0.25">
      <c r="A46" s="34" t="s">
        <v>62</v>
      </c>
      <c r="B46" s="35" t="s">
        <v>63</v>
      </c>
      <c r="C46" s="36">
        <v>2</v>
      </c>
      <c r="D46" s="31" t="s">
        <v>38</v>
      </c>
      <c r="E46" s="37"/>
      <c r="F46" s="38">
        <f t="shared" si="2"/>
        <v>0</v>
      </c>
      <c r="G46" s="39"/>
    </row>
    <row r="47" spans="1:7" ht="18" x14ac:dyDescent="0.25">
      <c r="A47" s="34" t="s">
        <v>64</v>
      </c>
      <c r="B47" s="35" t="s">
        <v>65</v>
      </c>
      <c r="C47" s="36">
        <v>4</v>
      </c>
      <c r="D47" s="31" t="s">
        <v>38</v>
      </c>
      <c r="E47" s="37"/>
      <c r="F47" s="38">
        <f t="shared" si="2"/>
        <v>0</v>
      </c>
      <c r="G47" s="39"/>
    </row>
    <row r="48" spans="1:7" ht="18" x14ac:dyDescent="0.25">
      <c r="A48" s="34" t="s">
        <v>66</v>
      </c>
      <c r="B48" s="35" t="s">
        <v>67</v>
      </c>
      <c r="C48" s="36">
        <v>2</v>
      </c>
      <c r="D48" s="31" t="s">
        <v>38</v>
      </c>
      <c r="E48" s="37"/>
      <c r="F48" s="38">
        <f t="shared" si="2"/>
        <v>0</v>
      </c>
      <c r="G48" s="39">
        <f>SUM(F42:F48)</f>
        <v>0</v>
      </c>
    </row>
    <row r="49" spans="1:7" ht="18" x14ac:dyDescent="0.25">
      <c r="A49" s="34"/>
      <c r="B49" s="35"/>
      <c r="C49" s="36"/>
      <c r="D49" s="31"/>
      <c r="E49" s="37"/>
      <c r="F49" s="38"/>
      <c r="G49" s="39"/>
    </row>
    <row r="50" spans="1:7" ht="18" x14ac:dyDescent="0.25">
      <c r="A50" s="60">
        <v>3.6</v>
      </c>
      <c r="B50" s="29" t="s">
        <v>68</v>
      </c>
      <c r="C50" s="36"/>
      <c r="D50" s="31"/>
      <c r="E50" s="37"/>
      <c r="F50" s="38"/>
      <c r="G50" s="39"/>
    </row>
    <row r="51" spans="1:7" ht="18" x14ac:dyDescent="0.25">
      <c r="A51" s="34" t="s">
        <v>69</v>
      </c>
      <c r="B51" s="35" t="s">
        <v>70</v>
      </c>
      <c r="C51" s="36">
        <v>20</v>
      </c>
      <c r="D51" s="31" t="s">
        <v>38</v>
      </c>
      <c r="E51" s="37"/>
      <c r="F51" s="38">
        <f>C51*E51</f>
        <v>0</v>
      </c>
      <c r="G51" s="39"/>
    </row>
    <row r="52" spans="1:7" ht="18" x14ac:dyDescent="0.25">
      <c r="A52" s="34" t="s">
        <v>71</v>
      </c>
      <c r="B52" s="35" t="s">
        <v>72</v>
      </c>
      <c r="C52" s="36">
        <v>3</v>
      </c>
      <c r="D52" s="31" t="s">
        <v>38</v>
      </c>
      <c r="E52" s="37"/>
      <c r="F52" s="38">
        <f>C52*E52</f>
        <v>0</v>
      </c>
      <c r="G52" s="39"/>
    </row>
    <row r="53" spans="1:7" ht="18" x14ac:dyDescent="0.25">
      <c r="A53" s="34" t="s">
        <v>73</v>
      </c>
      <c r="B53" s="35" t="s">
        <v>74</v>
      </c>
      <c r="C53" s="36">
        <v>24</v>
      </c>
      <c r="D53" s="31" t="s">
        <v>38</v>
      </c>
      <c r="E53" s="37"/>
      <c r="F53" s="38">
        <f>C53*E53</f>
        <v>0</v>
      </c>
      <c r="G53" s="39"/>
    </row>
    <row r="54" spans="1:7" ht="18" x14ac:dyDescent="0.25">
      <c r="A54" s="34" t="s">
        <v>75</v>
      </c>
      <c r="B54" s="35" t="s">
        <v>76</v>
      </c>
      <c r="C54" s="36">
        <v>18</v>
      </c>
      <c r="D54" s="31" t="s">
        <v>38</v>
      </c>
      <c r="E54" s="37"/>
      <c r="F54" s="38">
        <f>C54*E54</f>
        <v>0</v>
      </c>
      <c r="G54" s="39">
        <f>SUM(F51:F54)</f>
        <v>0</v>
      </c>
    </row>
    <row r="55" spans="1:7" ht="18" x14ac:dyDescent="0.25">
      <c r="A55" s="34"/>
      <c r="B55" s="76"/>
      <c r="C55" s="36"/>
      <c r="D55" s="31"/>
      <c r="E55" s="37"/>
      <c r="F55" s="38"/>
      <c r="G55" s="39"/>
    </row>
    <row r="56" spans="1:7" ht="18" x14ac:dyDescent="0.25">
      <c r="A56" s="60">
        <v>3.7</v>
      </c>
      <c r="B56" s="29" t="s">
        <v>77</v>
      </c>
      <c r="C56" s="36"/>
      <c r="D56" s="31"/>
      <c r="E56" s="37"/>
      <c r="F56" s="38"/>
      <c r="G56" s="39"/>
    </row>
    <row r="57" spans="1:7" ht="18" x14ac:dyDescent="0.25">
      <c r="A57" s="34" t="s">
        <v>78</v>
      </c>
      <c r="B57" s="35" t="s">
        <v>79</v>
      </c>
      <c r="C57" s="36">
        <v>2</v>
      </c>
      <c r="D57" s="31" t="s">
        <v>38</v>
      </c>
      <c r="E57" s="37"/>
      <c r="F57" s="38">
        <f>C57*E57</f>
        <v>0</v>
      </c>
      <c r="G57" s="39"/>
    </row>
    <row r="58" spans="1:7" ht="18" x14ac:dyDescent="0.25">
      <c r="A58" s="34" t="s">
        <v>80</v>
      </c>
      <c r="B58" s="35" t="s">
        <v>81</v>
      </c>
      <c r="C58" s="36">
        <v>2</v>
      </c>
      <c r="D58" s="31" t="s">
        <v>38</v>
      </c>
      <c r="E58" s="37"/>
      <c r="F58" s="38">
        <f>C58*E58</f>
        <v>0</v>
      </c>
      <c r="G58" s="39"/>
    </row>
    <row r="59" spans="1:7" ht="18" x14ac:dyDescent="0.25">
      <c r="A59" s="34" t="s">
        <v>82</v>
      </c>
      <c r="B59" s="35" t="s">
        <v>83</v>
      </c>
      <c r="C59" s="36">
        <v>1</v>
      </c>
      <c r="D59" s="31" t="s">
        <v>38</v>
      </c>
      <c r="E59" s="37"/>
      <c r="F59" s="38">
        <f>C59*E59</f>
        <v>0</v>
      </c>
      <c r="G59" s="39">
        <f>SUM(F57:F59)</f>
        <v>0</v>
      </c>
    </row>
    <row r="60" spans="1:7" ht="18" x14ac:dyDescent="0.25">
      <c r="A60" s="34"/>
      <c r="B60" s="54"/>
      <c r="C60" s="55"/>
      <c r="D60" s="31"/>
      <c r="E60" s="57"/>
      <c r="F60" s="38"/>
      <c r="G60" s="39"/>
    </row>
    <row r="61" spans="1:7" ht="18" x14ac:dyDescent="0.25">
      <c r="A61" s="60">
        <v>3.8</v>
      </c>
      <c r="B61" s="29" t="s">
        <v>84</v>
      </c>
      <c r="C61" s="36"/>
      <c r="D61" s="31"/>
      <c r="E61" s="37"/>
      <c r="F61" s="38"/>
      <c r="G61" s="39"/>
    </row>
    <row r="62" spans="1:7" ht="18" x14ac:dyDescent="0.25">
      <c r="A62" s="34" t="s">
        <v>85</v>
      </c>
      <c r="B62" s="35" t="s">
        <v>61</v>
      </c>
      <c r="C62" s="36">
        <v>1</v>
      </c>
      <c r="D62" s="31" t="s">
        <v>38</v>
      </c>
      <c r="E62" s="37"/>
      <c r="F62" s="38">
        <f>C62*E62</f>
        <v>0</v>
      </c>
      <c r="G62" s="39">
        <f>SUM(F62)</f>
        <v>0</v>
      </c>
    </row>
    <row r="63" spans="1:7" ht="18" x14ac:dyDescent="0.25">
      <c r="A63" s="34"/>
      <c r="B63" s="54"/>
      <c r="C63" s="55"/>
      <c r="D63" s="31"/>
      <c r="E63" s="57"/>
      <c r="F63" s="38"/>
      <c r="G63" s="39"/>
    </row>
    <row r="64" spans="1:7" ht="18" x14ac:dyDescent="0.25">
      <c r="A64" s="60">
        <v>3.9</v>
      </c>
      <c r="B64" s="29" t="s">
        <v>86</v>
      </c>
      <c r="C64" s="36"/>
      <c r="D64" s="31"/>
      <c r="E64" s="37"/>
      <c r="F64" s="38"/>
      <c r="G64" s="39"/>
    </row>
    <row r="65" spans="1:7" ht="18" x14ac:dyDescent="0.25">
      <c r="A65" s="34" t="s">
        <v>87</v>
      </c>
      <c r="B65" s="35" t="s">
        <v>65</v>
      </c>
      <c r="C65" s="36">
        <v>3</v>
      </c>
      <c r="D65" s="31" t="s">
        <v>38</v>
      </c>
      <c r="E65" s="37"/>
      <c r="F65" s="38">
        <f>C65*E65</f>
        <v>0</v>
      </c>
      <c r="G65" s="39">
        <f>SUM(F65)</f>
        <v>0</v>
      </c>
    </row>
    <row r="66" spans="1:7" ht="18" x14ac:dyDescent="0.25">
      <c r="A66" s="34"/>
      <c r="B66" s="54"/>
      <c r="C66" s="55"/>
      <c r="D66" s="56"/>
      <c r="E66" s="57"/>
      <c r="F66" s="38"/>
      <c r="G66" s="39"/>
    </row>
    <row r="67" spans="1:7" ht="18" x14ac:dyDescent="0.25">
      <c r="A67" s="45">
        <v>4</v>
      </c>
      <c r="B67" s="58" t="s">
        <v>88</v>
      </c>
      <c r="C67" s="41"/>
      <c r="D67" s="59"/>
      <c r="E67" s="48"/>
      <c r="F67" s="38"/>
      <c r="G67" s="33"/>
    </row>
    <row r="68" spans="1:7" ht="18" x14ac:dyDescent="0.25">
      <c r="A68" s="60">
        <f>A67+0.1</f>
        <v>4.0999999999999996</v>
      </c>
      <c r="B68" s="58" t="s">
        <v>31</v>
      </c>
      <c r="C68" s="41"/>
      <c r="D68" s="59"/>
      <c r="E68" s="48"/>
      <c r="F68" s="38"/>
      <c r="G68" s="33"/>
    </row>
    <row r="69" spans="1:7" ht="18" x14ac:dyDescent="0.25">
      <c r="A69" s="34" t="s">
        <v>89</v>
      </c>
      <c r="B69" s="35" t="s">
        <v>33</v>
      </c>
      <c r="C69" s="36">
        <v>1575.91</v>
      </c>
      <c r="D69" s="61" t="s">
        <v>20</v>
      </c>
      <c r="E69" s="37"/>
      <c r="F69" s="38">
        <f>C69*E69</f>
        <v>0</v>
      </c>
      <c r="G69" s="39"/>
    </row>
    <row r="70" spans="1:7" ht="18" x14ac:dyDescent="0.25">
      <c r="A70" s="34" t="s">
        <v>89</v>
      </c>
      <c r="B70" s="35" t="s">
        <v>34</v>
      </c>
      <c r="C70" s="36">
        <v>1607.28</v>
      </c>
      <c r="D70" s="61" t="s">
        <v>20</v>
      </c>
      <c r="E70" s="37"/>
      <c r="F70" s="38">
        <f>C70*E70</f>
        <v>0</v>
      </c>
      <c r="G70" s="39">
        <f>SUM(F69:F70)</f>
        <v>0</v>
      </c>
    </row>
    <row r="71" spans="1:7" ht="18" x14ac:dyDescent="0.25">
      <c r="A71" s="34"/>
      <c r="B71" s="35"/>
      <c r="C71" s="36"/>
      <c r="D71" s="61"/>
      <c r="E71" s="37"/>
      <c r="F71" s="38"/>
      <c r="G71" s="39"/>
    </row>
    <row r="72" spans="1:7" ht="18" x14ac:dyDescent="0.25">
      <c r="A72" s="60">
        <v>4.3</v>
      </c>
      <c r="B72" s="29" t="s">
        <v>41</v>
      </c>
      <c r="C72" s="36"/>
      <c r="D72" s="31"/>
      <c r="E72" s="37"/>
      <c r="F72" s="38"/>
      <c r="G72" s="39"/>
    </row>
    <row r="73" spans="1:7" ht="36" x14ac:dyDescent="0.25">
      <c r="A73" s="34" t="s">
        <v>90</v>
      </c>
      <c r="B73" s="35" t="s">
        <v>43</v>
      </c>
      <c r="C73" s="36">
        <v>2</v>
      </c>
      <c r="D73" s="31" t="s">
        <v>38</v>
      </c>
      <c r="E73" s="37"/>
      <c r="F73" s="38">
        <f>C73*E73</f>
        <v>0</v>
      </c>
      <c r="G73" s="39"/>
    </row>
    <row r="74" spans="1:7" ht="36" x14ac:dyDescent="0.25">
      <c r="A74" s="34" t="s">
        <v>91</v>
      </c>
      <c r="B74" s="35" t="s">
        <v>45</v>
      </c>
      <c r="C74" s="36">
        <v>1</v>
      </c>
      <c r="D74" s="31" t="s">
        <v>38</v>
      </c>
      <c r="E74" s="37"/>
      <c r="F74" s="38">
        <f>C74*E74</f>
        <v>0</v>
      </c>
      <c r="G74" s="39"/>
    </row>
    <row r="75" spans="1:7" ht="36" x14ac:dyDescent="0.25">
      <c r="A75" s="34" t="s">
        <v>92</v>
      </c>
      <c r="B75" s="35" t="s">
        <v>47</v>
      </c>
      <c r="C75" s="36">
        <v>1</v>
      </c>
      <c r="D75" s="31" t="s">
        <v>38</v>
      </c>
      <c r="E75" s="37"/>
      <c r="F75" s="38">
        <f>C75*E75</f>
        <v>0</v>
      </c>
      <c r="G75" s="39"/>
    </row>
    <row r="76" spans="1:7" ht="18" x14ac:dyDescent="0.25">
      <c r="A76" s="34" t="s">
        <v>93</v>
      </c>
      <c r="B76" s="35" t="s">
        <v>94</v>
      </c>
      <c r="C76" s="36">
        <v>2</v>
      </c>
      <c r="D76" s="31" t="s">
        <v>38</v>
      </c>
      <c r="E76" s="37"/>
      <c r="F76" s="38">
        <f>C76*E76</f>
        <v>0</v>
      </c>
      <c r="G76" s="39">
        <f>SUM(F73:F76)</f>
        <v>0</v>
      </c>
    </row>
    <row r="77" spans="1:7" ht="18" x14ac:dyDescent="0.25">
      <c r="A77" s="34"/>
      <c r="B77" s="35"/>
      <c r="C77" s="36"/>
      <c r="D77" s="31"/>
      <c r="E77" s="37"/>
      <c r="F77" s="38"/>
      <c r="G77" s="39"/>
    </row>
    <row r="78" spans="1:7" ht="18" x14ac:dyDescent="0.25">
      <c r="A78" s="60">
        <v>4.4000000000000004</v>
      </c>
      <c r="B78" s="29" t="s">
        <v>50</v>
      </c>
      <c r="C78" s="36"/>
      <c r="D78" s="31"/>
      <c r="E78" s="37"/>
      <c r="F78" s="38"/>
      <c r="G78" s="39"/>
    </row>
    <row r="79" spans="1:7" ht="18" x14ac:dyDescent="0.25">
      <c r="A79" s="34" t="s">
        <v>95</v>
      </c>
      <c r="B79" s="35" t="s">
        <v>96</v>
      </c>
      <c r="C79" s="36">
        <v>2</v>
      </c>
      <c r="D79" s="31" t="s">
        <v>38</v>
      </c>
      <c r="E79" s="37"/>
      <c r="F79" s="38">
        <f>C79*E79</f>
        <v>0</v>
      </c>
      <c r="G79" s="39">
        <f>SUM(F79)</f>
        <v>0</v>
      </c>
    </row>
    <row r="80" spans="1:7" ht="18" x14ac:dyDescent="0.25">
      <c r="A80" s="34"/>
      <c r="B80" s="35"/>
      <c r="C80" s="36"/>
      <c r="D80" s="31"/>
      <c r="E80" s="37"/>
      <c r="F80" s="38"/>
      <c r="G80" s="39"/>
    </row>
    <row r="81" spans="1:7" ht="18" x14ac:dyDescent="0.25">
      <c r="A81" s="77">
        <v>4.5</v>
      </c>
      <c r="B81" s="78" t="s">
        <v>53</v>
      </c>
      <c r="C81" s="71"/>
      <c r="D81" s="72"/>
      <c r="E81" s="73"/>
      <c r="F81" s="74"/>
      <c r="G81" s="75"/>
    </row>
    <row r="82" spans="1:7" ht="18" x14ac:dyDescent="0.25">
      <c r="A82" s="34" t="s">
        <v>97</v>
      </c>
      <c r="B82" s="35" t="s">
        <v>55</v>
      </c>
      <c r="C82" s="36">
        <v>1</v>
      </c>
      <c r="D82" s="31" t="s">
        <v>38</v>
      </c>
      <c r="E82" s="37"/>
      <c r="F82" s="38">
        <f t="shared" ref="F82:F88" si="3">C82*E82</f>
        <v>0</v>
      </c>
      <c r="G82" s="39"/>
    </row>
    <row r="83" spans="1:7" ht="18" x14ac:dyDescent="0.25">
      <c r="A83" s="34" t="s">
        <v>98</v>
      </c>
      <c r="B83" s="35" t="s">
        <v>57</v>
      </c>
      <c r="C83" s="36">
        <v>1</v>
      </c>
      <c r="D83" s="31" t="s">
        <v>38</v>
      </c>
      <c r="E83" s="37"/>
      <c r="F83" s="38">
        <f t="shared" si="3"/>
        <v>0</v>
      </c>
      <c r="G83" s="39"/>
    </row>
    <row r="84" spans="1:7" ht="18.75" thickBot="1" x14ac:dyDescent="0.3">
      <c r="A84" s="62" t="s">
        <v>99</v>
      </c>
      <c r="B84" s="63" t="s">
        <v>59</v>
      </c>
      <c r="C84" s="64">
        <v>1</v>
      </c>
      <c r="D84" s="65" t="s">
        <v>38</v>
      </c>
      <c r="E84" s="66"/>
      <c r="F84" s="67">
        <f t="shared" si="3"/>
        <v>0</v>
      </c>
      <c r="G84" s="68"/>
    </row>
    <row r="85" spans="1:7" ht="18.75" thickTop="1" x14ac:dyDescent="0.25">
      <c r="A85" s="69" t="s">
        <v>100</v>
      </c>
      <c r="B85" s="70" t="s">
        <v>61</v>
      </c>
      <c r="C85" s="71">
        <v>3</v>
      </c>
      <c r="D85" s="72" t="s">
        <v>38</v>
      </c>
      <c r="E85" s="73"/>
      <c r="F85" s="74">
        <f t="shared" si="3"/>
        <v>0</v>
      </c>
      <c r="G85" s="75"/>
    </row>
    <row r="86" spans="1:7" ht="18" x14ac:dyDescent="0.25">
      <c r="A86" s="34" t="s">
        <v>101</v>
      </c>
      <c r="B86" s="35" t="s">
        <v>63</v>
      </c>
      <c r="C86" s="36">
        <v>2</v>
      </c>
      <c r="D86" s="31" t="s">
        <v>38</v>
      </c>
      <c r="E86" s="37"/>
      <c r="F86" s="38">
        <f t="shared" si="3"/>
        <v>0</v>
      </c>
      <c r="G86" s="39"/>
    </row>
    <row r="87" spans="1:7" ht="18" x14ac:dyDescent="0.25">
      <c r="A87" s="34" t="s">
        <v>102</v>
      </c>
      <c r="B87" s="35" t="s">
        <v>65</v>
      </c>
      <c r="C87" s="36">
        <v>4</v>
      </c>
      <c r="D87" s="31" t="s">
        <v>38</v>
      </c>
      <c r="E87" s="37"/>
      <c r="F87" s="38">
        <f t="shared" si="3"/>
        <v>0</v>
      </c>
      <c r="G87" s="39"/>
    </row>
    <row r="88" spans="1:7" ht="18" x14ac:dyDescent="0.25">
      <c r="A88" s="34" t="s">
        <v>103</v>
      </c>
      <c r="B88" s="35" t="s">
        <v>67</v>
      </c>
      <c r="C88" s="36">
        <v>2</v>
      </c>
      <c r="D88" s="31" t="s">
        <v>38</v>
      </c>
      <c r="E88" s="37"/>
      <c r="F88" s="38">
        <f t="shared" si="3"/>
        <v>0</v>
      </c>
      <c r="G88" s="39">
        <f>SUM(F82:F88)</f>
        <v>0</v>
      </c>
    </row>
    <row r="89" spans="1:7" ht="18" x14ac:dyDescent="0.25">
      <c r="A89" s="34"/>
      <c r="B89" s="35"/>
      <c r="C89" s="36"/>
      <c r="D89" s="31"/>
      <c r="E89" s="37"/>
      <c r="F89" s="38"/>
      <c r="G89" s="39"/>
    </row>
    <row r="90" spans="1:7" ht="18" x14ac:dyDescent="0.25">
      <c r="A90" s="60">
        <v>4.5999999999999996</v>
      </c>
      <c r="B90" s="29" t="s">
        <v>77</v>
      </c>
      <c r="C90" s="36"/>
      <c r="D90" s="31"/>
      <c r="E90" s="37"/>
      <c r="F90" s="38"/>
      <c r="G90" s="39"/>
    </row>
    <row r="91" spans="1:7" ht="18" x14ac:dyDescent="0.25">
      <c r="A91" s="34" t="s">
        <v>104</v>
      </c>
      <c r="B91" s="35" t="s">
        <v>79</v>
      </c>
      <c r="C91" s="36">
        <v>2</v>
      </c>
      <c r="D91" s="31" t="s">
        <v>38</v>
      </c>
      <c r="E91" s="37"/>
      <c r="F91" s="38">
        <f>C91*E91</f>
        <v>0</v>
      </c>
      <c r="G91" s="39"/>
    </row>
    <row r="92" spans="1:7" ht="18" x14ac:dyDescent="0.25">
      <c r="A92" s="34" t="s">
        <v>105</v>
      </c>
      <c r="B92" s="35" t="s">
        <v>81</v>
      </c>
      <c r="C92" s="36">
        <v>2</v>
      </c>
      <c r="D92" s="31" t="s">
        <v>38</v>
      </c>
      <c r="E92" s="37"/>
      <c r="F92" s="38">
        <f>C92*E92</f>
        <v>0</v>
      </c>
      <c r="G92" s="39"/>
    </row>
    <row r="93" spans="1:7" ht="18" x14ac:dyDescent="0.25">
      <c r="A93" s="34" t="s">
        <v>106</v>
      </c>
      <c r="B93" s="35" t="s">
        <v>107</v>
      </c>
      <c r="C93" s="36">
        <v>1</v>
      </c>
      <c r="D93" s="31" t="s">
        <v>38</v>
      </c>
      <c r="E93" s="37"/>
      <c r="F93" s="38">
        <f>C93*E93</f>
        <v>0</v>
      </c>
      <c r="G93" s="39">
        <f>SUM(F91:F93)</f>
        <v>0</v>
      </c>
    </row>
    <row r="94" spans="1:7" ht="18" x14ac:dyDescent="0.25">
      <c r="A94" s="34"/>
      <c r="B94" s="54"/>
      <c r="C94" s="55"/>
      <c r="D94" s="31"/>
      <c r="E94" s="57"/>
      <c r="F94" s="38"/>
      <c r="G94" s="39"/>
    </row>
    <row r="95" spans="1:7" ht="18" x14ac:dyDescent="0.25">
      <c r="A95" s="60">
        <v>4.7</v>
      </c>
      <c r="B95" s="29" t="s">
        <v>84</v>
      </c>
      <c r="C95" s="36"/>
      <c r="D95" s="31"/>
      <c r="E95" s="37"/>
      <c r="F95" s="38"/>
      <c r="G95" s="39"/>
    </row>
    <row r="96" spans="1:7" ht="18" x14ac:dyDescent="0.25">
      <c r="A96" s="34" t="s">
        <v>108</v>
      </c>
      <c r="B96" s="35" t="s">
        <v>61</v>
      </c>
      <c r="C96" s="36">
        <v>1</v>
      </c>
      <c r="D96" s="31" t="s">
        <v>38</v>
      </c>
      <c r="E96" s="37"/>
      <c r="F96" s="38">
        <f>C96*E96</f>
        <v>0</v>
      </c>
      <c r="G96" s="39">
        <f>SUM(F96)</f>
        <v>0</v>
      </c>
    </row>
    <row r="97" spans="1:7" ht="18" x14ac:dyDescent="0.25">
      <c r="A97" s="34"/>
      <c r="B97" s="54"/>
      <c r="C97" s="55"/>
      <c r="D97" s="31"/>
      <c r="E97" s="57"/>
      <c r="F97" s="38"/>
      <c r="G97" s="39"/>
    </row>
    <row r="98" spans="1:7" ht="18" x14ac:dyDescent="0.25">
      <c r="A98" s="60">
        <v>4.8</v>
      </c>
      <c r="B98" s="29" t="s">
        <v>86</v>
      </c>
      <c r="C98" s="36"/>
      <c r="D98" s="31"/>
      <c r="E98" s="37"/>
      <c r="F98" s="38"/>
      <c r="G98" s="39"/>
    </row>
    <row r="99" spans="1:7" ht="18" x14ac:dyDescent="0.25">
      <c r="A99" s="34" t="s">
        <v>109</v>
      </c>
      <c r="B99" s="35" t="s">
        <v>65</v>
      </c>
      <c r="C99" s="36">
        <v>3</v>
      </c>
      <c r="D99" s="31" t="s">
        <v>38</v>
      </c>
      <c r="E99" s="37"/>
      <c r="F99" s="38">
        <f>C99*E99</f>
        <v>0</v>
      </c>
      <c r="G99" s="39">
        <f>SUM(F99)</f>
        <v>0</v>
      </c>
    </row>
    <row r="100" spans="1:7" ht="18" x14ac:dyDescent="0.25">
      <c r="A100" s="34"/>
      <c r="B100" s="54"/>
      <c r="C100" s="55"/>
      <c r="D100" s="56"/>
      <c r="E100" s="57"/>
      <c r="F100" s="38"/>
      <c r="G100" s="39"/>
    </row>
    <row r="101" spans="1:7" ht="18" x14ac:dyDescent="0.25">
      <c r="A101" s="79">
        <v>5</v>
      </c>
      <c r="B101" s="54" t="s">
        <v>110</v>
      </c>
      <c r="C101" s="36">
        <v>2</v>
      </c>
      <c r="D101" s="31" t="s">
        <v>38</v>
      </c>
      <c r="E101" s="37"/>
      <c r="F101" s="38">
        <f>C101*E101</f>
        <v>0</v>
      </c>
      <c r="G101" s="39">
        <f>SUM(F101)</f>
        <v>0</v>
      </c>
    </row>
    <row r="102" spans="1:7" ht="18" x14ac:dyDescent="0.25">
      <c r="A102" s="34"/>
      <c r="B102" s="80"/>
      <c r="C102" s="36"/>
      <c r="D102" s="31"/>
      <c r="E102" s="37"/>
      <c r="F102" s="38"/>
      <c r="G102" s="39"/>
    </row>
    <row r="103" spans="1:7" ht="36" x14ac:dyDescent="0.25">
      <c r="A103" s="79">
        <v>6</v>
      </c>
      <c r="B103" s="81" t="s">
        <v>111</v>
      </c>
      <c r="C103" s="36">
        <v>1</v>
      </c>
      <c r="D103" s="31" t="s">
        <v>38</v>
      </c>
      <c r="E103" s="37"/>
      <c r="F103" s="38">
        <f>C103*E103</f>
        <v>0</v>
      </c>
      <c r="G103" s="39">
        <f>SUM(F103)</f>
        <v>0</v>
      </c>
    </row>
    <row r="104" spans="1:7" ht="18" x14ac:dyDescent="0.25">
      <c r="A104" s="34"/>
      <c r="B104" s="54"/>
      <c r="C104" s="55"/>
      <c r="D104" s="56"/>
      <c r="E104" s="57"/>
      <c r="F104" s="38"/>
      <c r="G104" s="39"/>
    </row>
    <row r="105" spans="1:7" ht="36" x14ac:dyDescent="0.25">
      <c r="A105" s="79">
        <v>7</v>
      </c>
      <c r="B105" s="81" t="s">
        <v>112</v>
      </c>
      <c r="C105" s="36">
        <v>2.48</v>
      </c>
      <c r="D105" s="61" t="s">
        <v>24</v>
      </c>
      <c r="E105" s="37"/>
      <c r="F105" s="38">
        <f>C105*E105</f>
        <v>0</v>
      </c>
      <c r="G105" s="39">
        <f>SUM(F105)</f>
        <v>0</v>
      </c>
    </row>
    <row r="106" spans="1:7" ht="18" x14ac:dyDescent="0.25">
      <c r="A106" s="82"/>
      <c r="B106" s="35"/>
      <c r="C106" s="41"/>
      <c r="D106" s="42"/>
      <c r="E106" s="48"/>
      <c r="F106" s="38"/>
      <c r="G106" s="33"/>
    </row>
    <row r="107" spans="1:7" ht="18" x14ac:dyDescent="0.25">
      <c r="A107" s="45">
        <v>8</v>
      </c>
      <c r="B107" s="46" t="s">
        <v>113</v>
      </c>
      <c r="C107" s="41"/>
      <c r="D107" s="47"/>
      <c r="E107" s="48"/>
      <c r="F107" s="38"/>
      <c r="G107" s="83"/>
    </row>
    <row r="108" spans="1:7" ht="18" x14ac:dyDescent="0.25">
      <c r="A108" s="34">
        <f>A107+0.1</f>
        <v>8.1</v>
      </c>
      <c r="B108" s="35" t="s">
        <v>33</v>
      </c>
      <c r="C108" s="41">
        <v>1520.1</v>
      </c>
      <c r="D108" s="47" t="s">
        <v>20</v>
      </c>
      <c r="E108" s="48"/>
      <c r="F108" s="38">
        <f>C108*E108</f>
        <v>0</v>
      </c>
      <c r="G108" s="83"/>
    </row>
    <row r="109" spans="1:7" ht="18" x14ac:dyDescent="0.25">
      <c r="A109" s="34">
        <f>A108+0.1</f>
        <v>8.1999999999999993</v>
      </c>
      <c r="B109" s="35" t="s">
        <v>34</v>
      </c>
      <c r="C109" s="41">
        <v>1580.5</v>
      </c>
      <c r="D109" s="47" t="s">
        <v>20</v>
      </c>
      <c r="E109" s="48"/>
      <c r="F109" s="38">
        <f>C109*E109</f>
        <v>0</v>
      </c>
      <c r="G109" s="84">
        <f>SUM(F108:F109)</f>
        <v>0</v>
      </c>
    </row>
    <row r="110" spans="1:7" ht="18" x14ac:dyDescent="0.25">
      <c r="A110" s="82"/>
      <c r="B110" s="35"/>
      <c r="C110" s="41"/>
      <c r="D110" s="85"/>
      <c r="E110" s="48"/>
      <c r="F110" s="38"/>
      <c r="G110" s="33"/>
    </row>
    <row r="111" spans="1:7" ht="18" x14ac:dyDescent="0.25">
      <c r="A111" s="45">
        <v>12</v>
      </c>
      <c r="B111" s="46" t="s">
        <v>114</v>
      </c>
      <c r="C111" s="41"/>
      <c r="D111" s="47"/>
      <c r="E111" s="48"/>
      <c r="F111" s="38"/>
      <c r="G111" s="84"/>
    </row>
    <row r="112" spans="1:7" ht="18" x14ac:dyDescent="0.25">
      <c r="A112" s="34">
        <f>A111+0.1</f>
        <v>12.1</v>
      </c>
      <c r="B112" s="35" t="s">
        <v>33</v>
      </c>
      <c r="C112" s="41">
        <v>1575.91</v>
      </c>
      <c r="D112" s="47" t="s">
        <v>20</v>
      </c>
      <c r="E112" s="48"/>
      <c r="F112" s="38">
        <f>C112*E112</f>
        <v>0</v>
      </c>
      <c r="G112" s="84"/>
    </row>
    <row r="113" spans="1:7" ht="18" x14ac:dyDescent="0.25">
      <c r="A113" s="34">
        <f>A112+0.1</f>
        <v>12.2</v>
      </c>
      <c r="B113" s="35" t="s">
        <v>34</v>
      </c>
      <c r="C113" s="41">
        <v>1607.28</v>
      </c>
      <c r="D113" s="47" t="s">
        <v>20</v>
      </c>
      <c r="E113" s="48"/>
      <c r="F113" s="38">
        <f>C113*E113</f>
        <v>0</v>
      </c>
      <c r="G113" s="84">
        <f>SUM(F112:F113)</f>
        <v>0</v>
      </c>
    </row>
    <row r="114" spans="1:7" ht="18" x14ac:dyDescent="0.25">
      <c r="A114" s="82"/>
      <c r="B114" s="35"/>
      <c r="C114" s="41"/>
      <c r="D114" s="85"/>
      <c r="E114" s="48"/>
      <c r="F114" s="38"/>
      <c r="G114" s="33"/>
    </row>
    <row r="115" spans="1:7" ht="18" x14ac:dyDescent="0.25">
      <c r="A115" s="45">
        <v>13</v>
      </c>
      <c r="B115" s="46" t="s">
        <v>115</v>
      </c>
      <c r="C115" s="41"/>
      <c r="D115" s="47"/>
      <c r="E115" s="48"/>
      <c r="F115" s="38"/>
      <c r="G115" s="84"/>
    </row>
    <row r="116" spans="1:7" ht="18" x14ac:dyDescent="0.25">
      <c r="A116" s="34">
        <f>A115+0.1</f>
        <v>13.1</v>
      </c>
      <c r="B116" s="35" t="s">
        <v>33</v>
      </c>
      <c r="C116" s="41">
        <v>1520.1</v>
      </c>
      <c r="D116" s="47" t="s">
        <v>20</v>
      </c>
      <c r="E116" s="48"/>
      <c r="F116" s="38">
        <f>C116*E116</f>
        <v>0</v>
      </c>
      <c r="G116" s="84"/>
    </row>
    <row r="117" spans="1:7" ht="18" x14ac:dyDescent="0.25">
      <c r="A117" s="34">
        <f>A116+0.1</f>
        <v>13.2</v>
      </c>
      <c r="B117" s="35" t="s">
        <v>34</v>
      </c>
      <c r="C117" s="41">
        <v>1580.5</v>
      </c>
      <c r="D117" s="47" t="s">
        <v>20</v>
      </c>
      <c r="E117" s="48"/>
      <c r="F117" s="38">
        <f>C117*E117</f>
        <v>0</v>
      </c>
      <c r="G117" s="84">
        <f>SUM(F116:F117)</f>
        <v>0</v>
      </c>
    </row>
    <row r="118" spans="1:7" ht="18" x14ac:dyDescent="0.25">
      <c r="A118" s="69"/>
      <c r="B118" s="86"/>
      <c r="C118" s="87"/>
      <c r="D118" s="88"/>
      <c r="E118" s="89"/>
      <c r="F118" s="74"/>
      <c r="G118" s="75"/>
    </row>
    <row r="119" spans="1:7" ht="18" x14ac:dyDescent="0.25">
      <c r="A119" s="90">
        <v>14</v>
      </c>
      <c r="B119" s="78" t="s">
        <v>116</v>
      </c>
      <c r="C119" s="71">
        <v>1</v>
      </c>
      <c r="D119" s="91" t="s">
        <v>117</v>
      </c>
      <c r="E119" s="73"/>
      <c r="F119" s="74">
        <f>C119*E119</f>
        <v>0</v>
      </c>
      <c r="G119" s="75">
        <f>SUM(F119)</f>
        <v>0</v>
      </c>
    </row>
    <row r="120" spans="1:7" ht="18" x14ac:dyDescent="0.25">
      <c r="A120" s="92"/>
      <c r="B120" s="46"/>
      <c r="C120" s="41"/>
      <c r="D120" s="42"/>
      <c r="E120" s="48"/>
      <c r="F120" s="49"/>
      <c r="G120" s="33"/>
    </row>
    <row r="121" spans="1:7" ht="18" x14ac:dyDescent="0.25">
      <c r="A121" s="90">
        <v>15</v>
      </c>
      <c r="B121" s="86" t="s">
        <v>118</v>
      </c>
      <c r="C121" s="71">
        <v>3018.56</v>
      </c>
      <c r="D121" s="93" t="s">
        <v>119</v>
      </c>
      <c r="E121" s="73"/>
      <c r="F121" s="74">
        <f>C121*E121</f>
        <v>0</v>
      </c>
      <c r="G121" s="75">
        <f>SUM(F121)</f>
        <v>0</v>
      </c>
    </row>
    <row r="122" spans="1:7" ht="18" x14ac:dyDescent="0.25">
      <c r="A122" s="34"/>
      <c r="B122" s="54"/>
      <c r="C122" s="55"/>
      <c r="D122" s="56"/>
      <c r="E122" s="57"/>
      <c r="F122" s="38"/>
      <c r="G122" s="39"/>
    </row>
    <row r="123" spans="1:7" ht="18" x14ac:dyDescent="0.25">
      <c r="A123" s="79">
        <v>17</v>
      </c>
      <c r="B123" s="29" t="s">
        <v>120</v>
      </c>
      <c r="C123" s="36">
        <v>1</v>
      </c>
      <c r="D123" s="94" t="s">
        <v>117</v>
      </c>
      <c r="E123" s="37"/>
      <c r="F123" s="38">
        <f>C123*E123</f>
        <v>0</v>
      </c>
      <c r="G123" s="39">
        <f>SUM(F123)</f>
        <v>0</v>
      </c>
    </row>
    <row r="124" spans="1:7" ht="18.75" thickBot="1" x14ac:dyDescent="0.3">
      <c r="A124" s="34"/>
      <c r="B124" s="54"/>
      <c r="C124" s="55"/>
      <c r="D124" s="56"/>
      <c r="E124" s="57"/>
      <c r="F124" s="38"/>
      <c r="G124" s="39"/>
    </row>
    <row r="125" spans="1:7" ht="19.5" thickTop="1" thickBot="1" x14ac:dyDescent="0.3">
      <c r="A125" s="95"/>
      <c r="B125" s="96" t="s">
        <v>121</v>
      </c>
      <c r="C125" s="20"/>
      <c r="D125" s="19"/>
      <c r="E125" s="97"/>
      <c r="F125" s="97"/>
      <c r="G125" s="98">
        <f>SUM(G12:G123)</f>
        <v>0</v>
      </c>
    </row>
    <row r="126" spans="1:7" ht="19.5" thickTop="1" thickBot="1" x14ac:dyDescent="0.3">
      <c r="A126" s="95"/>
      <c r="B126" s="96" t="s">
        <v>121</v>
      </c>
      <c r="C126" s="20"/>
      <c r="D126" s="19"/>
      <c r="E126" s="97"/>
      <c r="F126" s="97"/>
      <c r="G126" s="98">
        <f>SUM(G12:G124)</f>
        <v>0</v>
      </c>
    </row>
    <row r="127" spans="1:7" ht="18.75" thickTop="1" x14ac:dyDescent="0.25">
      <c r="A127" s="99"/>
      <c r="B127" s="100"/>
      <c r="C127" s="101"/>
      <c r="D127" s="102"/>
      <c r="E127" s="101"/>
      <c r="F127" s="101"/>
      <c r="G127" s="103"/>
    </row>
    <row r="128" spans="1:7" ht="18" x14ac:dyDescent="0.25">
      <c r="A128" s="104"/>
      <c r="B128" s="105" t="s">
        <v>122</v>
      </c>
      <c r="C128" s="106"/>
      <c r="D128" s="107">
        <v>0.1</v>
      </c>
      <c r="E128" s="108"/>
      <c r="F128" s="108">
        <f>D128*G125</f>
        <v>0</v>
      </c>
      <c r="G128" s="109"/>
    </row>
    <row r="129" spans="1:7" ht="18" x14ac:dyDescent="0.25">
      <c r="A129" s="104"/>
      <c r="B129" s="105" t="s">
        <v>123</v>
      </c>
      <c r="C129" s="106"/>
      <c r="D129" s="107">
        <v>2.5000000000000001E-2</v>
      </c>
      <c r="E129" s="108"/>
      <c r="F129" s="108">
        <f>D129*G125</f>
        <v>0</v>
      </c>
      <c r="G129" s="109"/>
    </row>
    <row r="130" spans="1:7" ht="18" x14ac:dyDescent="0.25">
      <c r="A130" s="104"/>
      <c r="B130" s="105" t="s">
        <v>124</v>
      </c>
      <c r="C130" s="106"/>
      <c r="D130" s="107">
        <v>5.3499999999999999E-2</v>
      </c>
      <c r="E130" s="108"/>
      <c r="F130" s="108">
        <f>D130*G125</f>
        <v>0</v>
      </c>
      <c r="G130" s="109"/>
    </row>
    <row r="131" spans="1:7" ht="18" x14ac:dyDescent="0.25">
      <c r="A131" s="104"/>
      <c r="B131" s="105" t="s">
        <v>125</v>
      </c>
      <c r="C131" s="106"/>
      <c r="D131" s="110">
        <v>3.5000000000000003E-2</v>
      </c>
      <c r="E131" s="108"/>
      <c r="F131" s="108">
        <f>D131*G125</f>
        <v>0</v>
      </c>
      <c r="G131" s="109"/>
    </row>
    <row r="132" spans="1:7" ht="18" x14ac:dyDescent="0.25">
      <c r="A132" s="104"/>
      <c r="B132" s="105" t="s">
        <v>126</v>
      </c>
      <c r="C132" s="106"/>
      <c r="D132" s="107">
        <v>0.01</v>
      </c>
      <c r="E132" s="108"/>
      <c r="F132" s="108">
        <f>D132*G125</f>
        <v>0</v>
      </c>
      <c r="G132" s="109"/>
    </row>
    <row r="133" spans="1:7" ht="18" x14ac:dyDescent="0.25">
      <c r="A133" s="104"/>
      <c r="B133" s="105" t="s">
        <v>127</v>
      </c>
      <c r="C133" s="106"/>
      <c r="D133" s="107">
        <v>0.05</v>
      </c>
      <c r="E133" s="108"/>
      <c r="F133" s="108">
        <f>D133*G125</f>
        <v>0</v>
      </c>
      <c r="G133" s="109"/>
    </row>
    <row r="134" spans="1:7" ht="18.75" thickBot="1" x14ac:dyDescent="0.3">
      <c r="A134" s="104"/>
      <c r="B134" s="105"/>
      <c r="C134" s="106"/>
      <c r="D134" s="111"/>
      <c r="E134" s="108"/>
      <c r="F134" s="108"/>
      <c r="G134" s="112"/>
    </row>
    <row r="135" spans="1:7" ht="19.5" thickTop="1" thickBot="1" x14ac:dyDescent="0.3">
      <c r="A135" s="113"/>
      <c r="B135" s="114" t="s">
        <v>128</v>
      </c>
      <c r="C135" s="115"/>
      <c r="D135" s="116"/>
      <c r="E135" s="117"/>
      <c r="F135" s="117"/>
      <c r="G135" s="118">
        <f>SUM(F128:F133)</f>
        <v>0</v>
      </c>
    </row>
    <row r="136" spans="1:7" ht="19.5" thickTop="1" thickBot="1" x14ac:dyDescent="0.3">
      <c r="A136" s="119"/>
      <c r="B136" s="120"/>
      <c r="C136" s="121"/>
      <c r="D136" s="122"/>
      <c r="E136" s="123"/>
      <c r="F136" s="123"/>
      <c r="G136" s="124"/>
    </row>
    <row r="137" spans="1:7" ht="19.5" thickTop="1" thickBot="1" x14ac:dyDescent="0.3">
      <c r="A137" s="113"/>
      <c r="B137" s="114" t="s">
        <v>129</v>
      </c>
      <c r="C137" s="115"/>
      <c r="D137" s="116"/>
      <c r="E137" s="117"/>
      <c r="F137" s="117"/>
      <c r="G137" s="118">
        <f>+G135+G125</f>
        <v>0</v>
      </c>
    </row>
    <row r="138" spans="1:7" ht="19.5" thickTop="1" thickBot="1" x14ac:dyDescent="0.3">
      <c r="A138" s="119"/>
      <c r="B138" s="120"/>
      <c r="C138" s="121"/>
      <c r="D138" s="122"/>
      <c r="E138" s="123"/>
      <c r="F138" s="123"/>
      <c r="G138" s="124"/>
    </row>
    <row r="139" spans="1:7" ht="19.5" thickTop="1" thickBot="1" x14ac:dyDescent="0.3">
      <c r="A139" s="113"/>
      <c r="B139" s="114" t="s">
        <v>130</v>
      </c>
      <c r="C139" s="115"/>
      <c r="D139" s="125">
        <v>0.03</v>
      </c>
      <c r="E139" s="117"/>
      <c r="F139" s="117"/>
      <c r="G139" s="118">
        <f>+G135*D139</f>
        <v>0</v>
      </c>
    </row>
    <row r="140" spans="1:7" ht="19.5" thickTop="1" thickBot="1" x14ac:dyDescent="0.3">
      <c r="A140" s="119"/>
      <c r="B140" s="120"/>
      <c r="C140" s="121"/>
      <c r="D140" s="126"/>
      <c r="E140" s="123"/>
      <c r="F140" s="123"/>
      <c r="G140" s="124"/>
    </row>
    <row r="141" spans="1:7" ht="19.5" thickTop="1" thickBot="1" x14ac:dyDescent="0.3">
      <c r="A141" s="113"/>
      <c r="B141" s="114" t="s">
        <v>131</v>
      </c>
      <c r="C141" s="115"/>
      <c r="D141" s="125">
        <v>0.06</v>
      </c>
      <c r="E141" s="117"/>
      <c r="F141" s="117"/>
      <c r="G141" s="118">
        <f>D141*G125</f>
        <v>0</v>
      </c>
    </row>
    <row r="142" spans="1:7" ht="19.5" thickTop="1" thickBot="1" x14ac:dyDescent="0.3">
      <c r="A142" s="119"/>
      <c r="B142" s="120"/>
      <c r="C142" s="121"/>
      <c r="D142" s="126"/>
      <c r="E142" s="123"/>
      <c r="F142" s="123"/>
      <c r="G142" s="124"/>
    </row>
    <row r="143" spans="1:7" ht="19.5" thickTop="1" thickBot="1" x14ac:dyDescent="0.3">
      <c r="A143" s="119"/>
      <c r="B143" s="120"/>
      <c r="C143" s="121"/>
      <c r="D143" s="126"/>
      <c r="E143" s="123"/>
      <c r="F143" s="123"/>
      <c r="G143" s="124"/>
    </row>
    <row r="144" spans="1:7" ht="19.5" thickTop="1" thickBot="1" x14ac:dyDescent="0.3">
      <c r="A144" s="113"/>
      <c r="B144" s="114" t="s">
        <v>132</v>
      </c>
      <c r="C144" s="115"/>
      <c r="D144" s="125">
        <v>0.05</v>
      </c>
      <c r="E144" s="117"/>
      <c r="F144" s="117"/>
      <c r="G144" s="118">
        <f>+G137*D144</f>
        <v>0</v>
      </c>
    </row>
    <row r="145" spans="1:7" ht="19.5" thickTop="1" thickBot="1" x14ac:dyDescent="0.3">
      <c r="A145" s="119"/>
      <c r="B145" s="120"/>
      <c r="C145" s="121"/>
      <c r="D145" s="122"/>
      <c r="E145" s="123"/>
      <c r="F145" s="123"/>
      <c r="G145" s="124"/>
    </row>
    <row r="146" spans="1:7" ht="19.5" thickTop="1" thickBot="1" x14ac:dyDescent="0.3">
      <c r="A146" s="113"/>
      <c r="B146" s="114" t="s">
        <v>133</v>
      </c>
      <c r="C146" s="115"/>
      <c r="D146" s="116"/>
      <c r="E146" s="117"/>
      <c r="F146" s="117"/>
      <c r="G146" s="118">
        <f>+G144+G141+G137+G139</f>
        <v>0</v>
      </c>
    </row>
    <row r="147" spans="1:7" ht="18.75" thickTop="1" x14ac:dyDescent="0.25">
      <c r="A147" s="127"/>
      <c r="B147" s="127"/>
      <c r="C147" s="128"/>
      <c r="D147" s="129"/>
      <c r="E147" s="128"/>
      <c r="F147" s="128"/>
      <c r="G147" s="128"/>
    </row>
    <row r="148" spans="1:7" ht="18" x14ac:dyDescent="0.25">
      <c r="A148" s="130"/>
      <c r="B148" s="131" t="s">
        <v>134</v>
      </c>
      <c r="C148" s="132"/>
      <c r="D148" s="133"/>
      <c r="E148" s="134" t="s">
        <v>135</v>
      </c>
      <c r="F148" s="135"/>
      <c r="G148" s="136"/>
    </row>
    <row r="149" spans="1:7" ht="18" x14ac:dyDescent="0.25">
      <c r="A149" s="127"/>
      <c r="B149" s="127"/>
      <c r="C149" s="128"/>
      <c r="D149" s="129"/>
      <c r="E149" s="128"/>
      <c r="F149" s="137"/>
      <c r="G149" s="128"/>
    </row>
    <row r="150" spans="1:7" ht="18" x14ac:dyDescent="0.25">
      <c r="A150" s="127"/>
      <c r="B150" s="127" t="s">
        <v>136</v>
      </c>
      <c r="C150" s="128"/>
      <c r="D150" s="129"/>
      <c r="E150" s="128" t="s">
        <v>136</v>
      </c>
      <c r="F150" s="137"/>
      <c r="G150" s="128"/>
    </row>
    <row r="151" spans="1:7" ht="18" x14ac:dyDescent="0.25">
      <c r="A151" s="127"/>
      <c r="B151" s="138"/>
      <c r="C151" s="128"/>
      <c r="D151" s="129"/>
      <c r="E151" s="139"/>
      <c r="F151" s="137"/>
      <c r="G151" s="128"/>
    </row>
    <row r="152" spans="1:7" ht="18" x14ac:dyDescent="0.25">
      <c r="A152" s="127"/>
      <c r="B152" s="127"/>
      <c r="C152" s="128"/>
      <c r="D152" s="129"/>
      <c r="E152" s="128"/>
      <c r="F152" s="137"/>
      <c r="G152" s="128"/>
    </row>
    <row r="153" spans="1:7" ht="18" x14ac:dyDescent="0.25">
      <c r="A153" s="127"/>
      <c r="B153" s="127"/>
      <c r="C153" s="128"/>
      <c r="D153" s="129"/>
      <c r="E153" s="128"/>
      <c r="F153" s="137"/>
      <c r="G153" s="128"/>
    </row>
    <row r="154" spans="1:7" ht="18" x14ac:dyDescent="0.25">
      <c r="A154" s="140"/>
      <c r="B154" s="127"/>
      <c r="C154" s="128"/>
      <c r="D154" s="129"/>
      <c r="E154" s="128"/>
      <c r="F154" s="137"/>
      <c r="G154" s="128"/>
    </row>
    <row r="155" spans="1:7" ht="18" x14ac:dyDescent="0.25">
      <c r="A155" s="140"/>
      <c r="B155" s="131" t="s">
        <v>137</v>
      </c>
      <c r="C155" s="141"/>
      <c r="D155" s="142"/>
      <c r="E155" s="134" t="s">
        <v>138</v>
      </c>
      <c r="F155" s="143"/>
      <c r="G155" s="128"/>
    </row>
    <row r="156" spans="1:7" ht="18" x14ac:dyDescent="0.25">
      <c r="A156" s="140"/>
      <c r="B156" s="144"/>
      <c r="C156" s="141"/>
      <c r="D156" s="142"/>
      <c r="E156" s="141"/>
      <c r="F156" s="143"/>
      <c r="G156" s="128"/>
    </row>
    <row r="157" spans="1:7" ht="18" x14ac:dyDescent="0.25">
      <c r="A157" s="140"/>
      <c r="B157" s="127" t="s">
        <v>136</v>
      </c>
      <c r="C157" s="128"/>
      <c r="D157" s="129"/>
      <c r="E157" s="128" t="s">
        <v>136</v>
      </c>
      <c r="F157" s="137"/>
      <c r="G157" s="128"/>
    </row>
    <row r="158" spans="1:7" ht="18.75" x14ac:dyDescent="0.25">
      <c r="A158" s="145"/>
      <c r="B158" s="138"/>
      <c r="C158" s="139"/>
      <c r="D158" s="146"/>
      <c r="E158" s="139"/>
      <c r="F158" s="137"/>
      <c r="G158" s="139"/>
    </row>
    <row r="159" spans="1:7" ht="18" x14ac:dyDescent="0.25">
      <c r="A159" s="140"/>
      <c r="B159" s="127"/>
      <c r="C159" s="128"/>
      <c r="D159" s="129"/>
      <c r="E159" s="128"/>
      <c r="F159" s="137"/>
      <c r="G159" s="128"/>
    </row>
    <row r="160" spans="1:7" ht="18.75" x14ac:dyDescent="0.25">
      <c r="A160" s="140"/>
      <c r="B160" s="147"/>
      <c r="C160" s="148"/>
      <c r="D160" s="149"/>
      <c r="E160" s="150"/>
      <c r="F160" s="151"/>
      <c r="G160" s="137"/>
    </row>
  </sheetData>
  <mergeCells count="3">
    <mergeCell ref="A1:G1"/>
    <mergeCell ref="A2:G2"/>
    <mergeCell ref="A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77"/>
  <sheetViews>
    <sheetView workbookViewId="0">
      <selection activeCell="E73" sqref="E73"/>
    </sheetView>
  </sheetViews>
  <sheetFormatPr baseColWidth="10" defaultRowHeight="15" x14ac:dyDescent="0.25"/>
  <cols>
    <col min="1" max="1" width="11.140625" customWidth="1"/>
    <col min="2" max="2" width="58.85546875" customWidth="1"/>
    <col min="3" max="3" width="14.42578125" customWidth="1"/>
    <col min="4" max="4" width="10.7109375" customWidth="1"/>
    <col min="5" max="5" width="16.5703125" customWidth="1"/>
    <col min="6" max="6" width="18" customWidth="1"/>
    <col min="7" max="7" width="24.140625" customWidth="1"/>
  </cols>
  <sheetData>
    <row r="1" spans="1:7" ht="20.25" x14ac:dyDescent="0.25">
      <c r="A1" s="152" t="s">
        <v>139</v>
      </c>
      <c r="B1" s="152"/>
      <c r="C1" s="152"/>
      <c r="D1" s="152"/>
      <c r="E1" s="152"/>
      <c r="F1" s="152"/>
      <c r="G1" s="152"/>
    </row>
    <row r="2" spans="1:7" ht="20.25" x14ac:dyDescent="0.25">
      <c r="A2" s="153" t="s">
        <v>140</v>
      </c>
      <c r="B2" s="153"/>
      <c r="C2" s="153"/>
      <c r="D2" s="153"/>
      <c r="E2" s="153"/>
      <c r="F2" s="153"/>
      <c r="G2" s="153"/>
    </row>
    <row r="3" spans="1:7" ht="20.25" x14ac:dyDescent="0.25">
      <c r="A3" s="153"/>
      <c r="B3" s="153"/>
      <c r="C3" s="153"/>
      <c r="D3" s="153"/>
      <c r="E3" s="153"/>
      <c r="F3" s="153"/>
      <c r="G3" s="153"/>
    </row>
    <row r="4" spans="1:7" ht="20.25" x14ac:dyDescent="0.25">
      <c r="A4" s="154"/>
      <c r="B4" s="154"/>
      <c r="C4" s="154"/>
      <c r="D4" s="154"/>
      <c r="E4" s="154"/>
      <c r="F4" s="154"/>
      <c r="G4" s="154"/>
    </row>
    <row r="5" spans="1:7" ht="18.75" x14ac:dyDescent="0.25">
      <c r="A5" s="155"/>
      <c r="B5" s="155"/>
      <c r="C5" s="156"/>
      <c r="D5" s="156"/>
      <c r="E5" s="156"/>
      <c r="F5" s="157"/>
      <c r="G5" s="158"/>
    </row>
    <row r="6" spans="1:7" ht="20.25" x14ac:dyDescent="0.25">
      <c r="A6" s="159" t="s">
        <v>141</v>
      </c>
      <c r="B6" s="159"/>
      <c r="C6" s="159"/>
      <c r="D6" s="159"/>
      <c r="E6" s="159"/>
      <c r="F6" s="159"/>
      <c r="G6" s="159"/>
    </row>
    <row r="7" spans="1:7" ht="21" thickBot="1" x14ac:dyDescent="0.3">
      <c r="A7" s="160"/>
      <c r="B7" s="160"/>
      <c r="C7" s="160"/>
      <c r="D7" s="160"/>
      <c r="E7" s="160"/>
      <c r="F7" s="160"/>
      <c r="G7" s="160"/>
    </row>
    <row r="8" spans="1:7" ht="20.25" thickTop="1" thickBot="1" x14ac:dyDescent="0.3">
      <c r="A8" s="161" t="s">
        <v>7</v>
      </c>
      <c r="B8" s="162" t="s">
        <v>142</v>
      </c>
      <c r="C8" s="162" t="s">
        <v>143</v>
      </c>
      <c r="D8" s="162" t="s">
        <v>144</v>
      </c>
      <c r="E8" s="162" t="s">
        <v>145</v>
      </c>
      <c r="F8" s="162" t="s">
        <v>146</v>
      </c>
      <c r="G8" s="163" t="s">
        <v>147</v>
      </c>
    </row>
    <row r="9" spans="1:7" ht="19.5" thickTop="1" x14ac:dyDescent="0.25">
      <c r="A9" s="164"/>
      <c r="B9" s="165"/>
      <c r="C9" s="166"/>
      <c r="D9" s="167"/>
      <c r="E9" s="168"/>
      <c r="F9" s="169"/>
      <c r="G9" s="170"/>
    </row>
    <row r="10" spans="1:7" ht="20.25" x14ac:dyDescent="0.25">
      <c r="A10" s="164" t="s">
        <v>148</v>
      </c>
      <c r="B10" s="165" t="s">
        <v>149</v>
      </c>
      <c r="C10" s="171"/>
      <c r="D10" s="167"/>
      <c r="E10" s="172"/>
      <c r="F10" s="169"/>
      <c r="G10" s="173"/>
    </row>
    <row r="11" spans="1:7" ht="20.25" x14ac:dyDescent="0.25">
      <c r="A11" s="174" t="s">
        <v>150</v>
      </c>
      <c r="B11" s="175" t="s">
        <v>151</v>
      </c>
      <c r="C11" s="171">
        <v>247.58</v>
      </c>
      <c r="D11" s="176" t="s">
        <v>20</v>
      </c>
      <c r="E11" s="172"/>
      <c r="F11" s="177">
        <f>ROUND(C11*E11,2)</f>
        <v>0</v>
      </c>
      <c r="G11" s="173">
        <f>SUM(F11)</f>
        <v>0</v>
      </c>
    </row>
    <row r="12" spans="1:7" ht="20.25" x14ac:dyDescent="0.25">
      <c r="A12" s="178"/>
      <c r="B12" s="179"/>
      <c r="C12" s="171"/>
      <c r="D12" s="167"/>
      <c r="E12" s="169"/>
      <c r="F12" s="169"/>
      <c r="G12" s="173"/>
    </row>
    <row r="13" spans="1:7" ht="20.25" x14ac:dyDescent="0.25">
      <c r="A13" s="164" t="s">
        <v>152</v>
      </c>
      <c r="B13" s="165" t="s">
        <v>153</v>
      </c>
      <c r="C13" s="171"/>
      <c r="D13" s="167"/>
      <c r="E13" s="169"/>
      <c r="F13" s="169"/>
      <c r="G13" s="173"/>
    </row>
    <row r="14" spans="1:7" ht="37.5" x14ac:dyDescent="0.3">
      <c r="A14" s="180" t="s">
        <v>154</v>
      </c>
      <c r="B14" s="181" t="s">
        <v>155</v>
      </c>
      <c r="C14" s="169">
        <v>346.61</v>
      </c>
      <c r="D14" s="167" t="s">
        <v>24</v>
      </c>
      <c r="E14" s="169"/>
      <c r="F14" s="169">
        <f>ROUND(C14*E14,2)</f>
        <v>0</v>
      </c>
      <c r="G14" s="182"/>
    </row>
    <row r="15" spans="1:7" ht="20.25" x14ac:dyDescent="0.25">
      <c r="A15" s="178" t="s">
        <v>156</v>
      </c>
      <c r="B15" s="179" t="s">
        <v>157</v>
      </c>
      <c r="C15" s="171">
        <v>17.329999999999998</v>
      </c>
      <c r="D15" s="167" t="s">
        <v>24</v>
      </c>
      <c r="E15" s="169"/>
      <c r="F15" s="169">
        <f>C15*E15</f>
        <v>0</v>
      </c>
      <c r="G15" s="173"/>
    </row>
    <row r="16" spans="1:7" ht="20.25" x14ac:dyDescent="0.25">
      <c r="A16" s="178" t="s">
        <v>158</v>
      </c>
      <c r="B16" s="179" t="s">
        <v>159</v>
      </c>
      <c r="C16" s="171">
        <v>321.26</v>
      </c>
      <c r="D16" s="167" t="s">
        <v>24</v>
      </c>
      <c r="E16" s="169"/>
      <c r="F16" s="169">
        <f>C16*E16</f>
        <v>0</v>
      </c>
      <c r="G16" s="173"/>
    </row>
    <row r="17" spans="1:7" ht="20.25" x14ac:dyDescent="0.25">
      <c r="A17" s="178" t="s">
        <v>160</v>
      </c>
      <c r="B17" s="179" t="s">
        <v>161</v>
      </c>
      <c r="C17" s="171">
        <v>31.69</v>
      </c>
      <c r="D17" s="167" t="s">
        <v>24</v>
      </c>
      <c r="E17" s="169"/>
      <c r="F17" s="169">
        <f>C17*E17</f>
        <v>0</v>
      </c>
      <c r="G17" s="173">
        <f>SUM(F14:F18)</f>
        <v>0</v>
      </c>
    </row>
    <row r="18" spans="1:7" ht="20.25" x14ac:dyDescent="0.25">
      <c r="A18" s="178"/>
      <c r="B18" s="179"/>
      <c r="C18" s="171"/>
      <c r="D18" s="167"/>
      <c r="E18" s="169"/>
      <c r="F18" s="169"/>
      <c r="G18" s="173"/>
    </row>
    <row r="19" spans="1:7" ht="20.25" x14ac:dyDescent="0.25">
      <c r="A19" s="164" t="s">
        <v>162</v>
      </c>
      <c r="B19" s="165" t="s">
        <v>163</v>
      </c>
      <c r="C19" s="183"/>
      <c r="D19" s="167"/>
      <c r="E19" s="169"/>
      <c r="F19" s="169"/>
      <c r="G19" s="173"/>
    </row>
    <row r="20" spans="1:7" ht="20.25" x14ac:dyDescent="0.25">
      <c r="A20" s="164" t="s">
        <v>164</v>
      </c>
      <c r="B20" s="165" t="s">
        <v>165</v>
      </c>
      <c r="C20" s="171"/>
      <c r="D20" s="167"/>
      <c r="E20" s="169"/>
      <c r="F20" s="169"/>
      <c r="G20" s="173"/>
    </row>
    <row r="21" spans="1:7" ht="20.25" x14ac:dyDescent="0.25">
      <c r="A21" s="178" t="s">
        <v>166</v>
      </c>
      <c r="B21" s="179" t="s">
        <v>167</v>
      </c>
      <c r="C21" s="171">
        <v>253.92</v>
      </c>
      <c r="D21" s="167" t="s">
        <v>20</v>
      </c>
      <c r="E21" s="169"/>
      <c r="F21" s="169">
        <f>C21*E21</f>
        <v>0</v>
      </c>
      <c r="G21" s="173">
        <f>SUM(F21)</f>
        <v>0</v>
      </c>
    </row>
    <row r="22" spans="1:7" ht="20.25" x14ac:dyDescent="0.25">
      <c r="A22" s="178"/>
      <c r="B22" s="179"/>
      <c r="C22" s="171"/>
      <c r="D22" s="167"/>
      <c r="E22" s="169"/>
      <c r="F22" s="169"/>
      <c r="G22" s="173"/>
    </row>
    <row r="23" spans="1:7" ht="20.25" x14ac:dyDescent="0.25">
      <c r="A23" s="164" t="s">
        <v>168</v>
      </c>
      <c r="B23" s="165" t="s">
        <v>169</v>
      </c>
      <c r="C23" s="171"/>
      <c r="D23" s="167"/>
      <c r="E23" s="169"/>
      <c r="F23" s="169"/>
      <c r="G23" s="173"/>
    </row>
    <row r="24" spans="1:7" ht="20.25" x14ac:dyDescent="0.25">
      <c r="A24" s="164" t="s">
        <v>170</v>
      </c>
      <c r="B24" s="165" t="s">
        <v>165</v>
      </c>
      <c r="C24" s="171"/>
      <c r="D24" s="167"/>
      <c r="E24" s="169"/>
      <c r="F24" s="169"/>
      <c r="G24" s="173"/>
    </row>
    <row r="25" spans="1:7" ht="20.25" x14ac:dyDescent="0.25">
      <c r="A25" s="178" t="s">
        <v>171</v>
      </c>
      <c r="B25" s="179" t="s">
        <v>167</v>
      </c>
      <c r="C25" s="171">
        <v>253.92</v>
      </c>
      <c r="D25" s="167" t="s">
        <v>20</v>
      </c>
      <c r="E25" s="169"/>
      <c r="F25" s="169">
        <f>C25*E25</f>
        <v>0</v>
      </c>
      <c r="G25" s="173">
        <f>F25</f>
        <v>0</v>
      </c>
    </row>
    <row r="26" spans="1:7" ht="20.25" x14ac:dyDescent="0.25">
      <c r="A26" s="178"/>
      <c r="B26" s="179"/>
      <c r="C26" s="171"/>
      <c r="D26" s="167"/>
      <c r="E26" s="169"/>
      <c r="F26" s="169"/>
      <c r="G26" s="173"/>
    </row>
    <row r="27" spans="1:7" ht="37.5" x14ac:dyDescent="0.25">
      <c r="A27" s="164" t="s">
        <v>172</v>
      </c>
      <c r="B27" s="184" t="s">
        <v>173</v>
      </c>
      <c r="C27" s="171"/>
      <c r="D27" s="167"/>
      <c r="E27" s="169"/>
      <c r="F27" s="169"/>
      <c r="G27" s="173"/>
    </row>
    <row r="28" spans="1:7" ht="20.25" x14ac:dyDescent="0.25">
      <c r="A28" s="178" t="s">
        <v>174</v>
      </c>
      <c r="B28" s="179" t="s">
        <v>175</v>
      </c>
      <c r="C28" s="171">
        <v>9</v>
      </c>
      <c r="D28" s="167" t="s">
        <v>10</v>
      </c>
      <c r="E28" s="169"/>
      <c r="F28" s="169">
        <f>C28*E28</f>
        <v>0</v>
      </c>
      <c r="G28" s="173"/>
    </row>
    <row r="29" spans="1:7" ht="20.25" x14ac:dyDescent="0.25">
      <c r="A29" s="178" t="s">
        <v>176</v>
      </c>
      <c r="B29" s="179" t="s">
        <v>177</v>
      </c>
      <c r="C29" s="171">
        <v>1</v>
      </c>
      <c r="D29" s="167" t="s">
        <v>10</v>
      </c>
      <c r="E29" s="169"/>
      <c r="F29" s="169">
        <f>C29*E29</f>
        <v>0</v>
      </c>
      <c r="G29" s="173"/>
    </row>
    <row r="30" spans="1:7" ht="20.25" x14ac:dyDescent="0.25">
      <c r="A30" s="178" t="s">
        <v>178</v>
      </c>
      <c r="B30" s="179" t="s">
        <v>179</v>
      </c>
      <c r="C30" s="171">
        <v>1</v>
      </c>
      <c r="D30" s="167" t="s">
        <v>10</v>
      </c>
      <c r="E30" s="169"/>
      <c r="F30" s="169">
        <f>C30*E30</f>
        <v>0</v>
      </c>
      <c r="G30" s="173">
        <f>SUM(F28:F30)</f>
        <v>0</v>
      </c>
    </row>
    <row r="31" spans="1:7" ht="20.25" x14ac:dyDescent="0.25">
      <c r="A31" s="178"/>
      <c r="B31" s="179"/>
      <c r="C31" s="171"/>
      <c r="D31" s="167"/>
      <c r="E31" s="169"/>
      <c r="F31" s="169"/>
      <c r="G31" s="173"/>
    </row>
    <row r="32" spans="1:7" ht="37.5" x14ac:dyDescent="0.3">
      <c r="A32" s="164" t="s">
        <v>180</v>
      </c>
      <c r="B32" s="185" t="s">
        <v>181</v>
      </c>
      <c r="C32" s="186">
        <v>1</v>
      </c>
      <c r="D32" s="167" t="s">
        <v>117</v>
      </c>
      <c r="E32" s="187"/>
      <c r="F32" s="169">
        <f>ROUND(C32*E32,2)</f>
        <v>0</v>
      </c>
      <c r="G32" s="173">
        <f>SUM(F32)</f>
        <v>0</v>
      </c>
    </row>
    <row r="33" spans="1:7" ht="20.25" x14ac:dyDescent="0.25">
      <c r="A33" s="178"/>
      <c r="B33" s="179"/>
      <c r="C33" s="171"/>
      <c r="D33" s="167"/>
      <c r="E33" s="169"/>
      <c r="F33" s="169"/>
      <c r="G33" s="173"/>
    </row>
    <row r="34" spans="1:7" ht="56.25" x14ac:dyDescent="0.3">
      <c r="A34" s="188" t="s">
        <v>182</v>
      </c>
      <c r="B34" s="185" t="s">
        <v>183</v>
      </c>
      <c r="C34" s="186"/>
      <c r="D34" s="167"/>
      <c r="E34" s="187"/>
      <c r="F34" s="169"/>
      <c r="G34" s="173"/>
    </row>
    <row r="35" spans="1:7" ht="20.25" x14ac:dyDescent="0.25">
      <c r="A35" s="178" t="s">
        <v>184</v>
      </c>
      <c r="B35" s="179" t="s">
        <v>185</v>
      </c>
      <c r="C35" s="171">
        <v>60</v>
      </c>
      <c r="D35" s="167" t="s">
        <v>10</v>
      </c>
      <c r="E35" s="169"/>
      <c r="F35" s="169">
        <f>C35*E35</f>
        <v>0</v>
      </c>
      <c r="G35" s="173"/>
    </row>
    <row r="36" spans="1:7" ht="20.25" x14ac:dyDescent="0.25">
      <c r="A36" s="178" t="s">
        <v>186</v>
      </c>
      <c r="B36" s="179" t="s">
        <v>187</v>
      </c>
      <c r="C36" s="171">
        <v>2222.17</v>
      </c>
      <c r="D36" s="167" t="s">
        <v>20</v>
      </c>
      <c r="E36" s="169"/>
      <c r="F36" s="169">
        <f>C36*E36</f>
        <v>0</v>
      </c>
      <c r="G36" s="173">
        <f>SUM(F35:F36)</f>
        <v>0</v>
      </c>
    </row>
    <row r="37" spans="1:7" ht="20.25" x14ac:dyDescent="0.25">
      <c r="A37" s="178"/>
      <c r="B37" s="179"/>
      <c r="C37" s="171"/>
      <c r="D37" s="167"/>
      <c r="E37" s="169"/>
      <c r="F37" s="169"/>
      <c r="G37" s="173"/>
    </row>
    <row r="38" spans="1:7" ht="20.25" x14ac:dyDescent="0.3">
      <c r="A38" s="189" t="s">
        <v>188</v>
      </c>
      <c r="B38" s="190" t="s">
        <v>189</v>
      </c>
      <c r="C38" s="191">
        <v>409</v>
      </c>
      <c r="D38" s="192" t="s">
        <v>10</v>
      </c>
      <c r="E38" s="193"/>
      <c r="F38" s="191">
        <f>C38*E38</f>
        <v>0</v>
      </c>
      <c r="G38" s="173">
        <f>SUM(F38)</f>
        <v>0</v>
      </c>
    </row>
    <row r="39" spans="1:7" ht="21" thickBot="1" x14ac:dyDescent="0.35">
      <c r="A39" s="194"/>
      <c r="B39" s="195"/>
      <c r="C39" s="196"/>
      <c r="D39" s="197"/>
      <c r="E39" s="198"/>
      <c r="F39" s="196"/>
      <c r="G39" s="199"/>
    </row>
    <row r="40" spans="1:7" ht="21" thickTop="1" x14ac:dyDescent="0.25">
      <c r="A40" s="178"/>
      <c r="B40" s="179"/>
      <c r="C40" s="171"/>
      <c r="D40" s="167"/>
      <c r="E40" s="169"/>
      <c r="F40" s="169"/>
      <c r="G40" s="173"/>
    </row>
    <row r="41" spans="1:7" ht="20.25" x14ac:dyDescent="0.25">
      <c r="A41" s="164" t="s">
        <v>190</v>
      </c>
      <c r="B41" s="165" t="s">
        <v>191</v>
      </c>
      <c r="C41" s="171"/>
      <c r="D41" s="167"/>
      <c r="E41" s="169"/>
      <c r="F41" s="169"/>
      <c r="G41" s="173"/>
    </row>
    <row r="42" spans="1:7" ht="20.25" x14ac:dyDescent="0.25">
      <c r="A42" s="178" t="s">
        <v>192</v>
      </c>
      <c r="B42" s="179" t="s">
        <v>167</v>
      </c>
      <c r="C42" s="171">
        <v>253.92</v>
      </c>
      <c r="D42" s="167" t="s">
        <v>20</v>
      </c>
      <c r="E42" s="169"/>
      <c r="F42" s="169">
        <f>C42*E42</f>
        <v>0</v>
      </c>
      <c r="G42" s="173">
        <f>SUM(F42)</f>
        <v>0</v>
      </c>
    </row>
    <row r="43" spans="1:7" ht="20.25" x14ac:dyDescent="0.25">
      <c r="A43" s="178"/>
      <c r="B43" s="179"/>
      <c r="C43" s="171"/>
      <c r="D43" s="167"/>
      <c r="E43" s="169"/>
      <c r="F43" s="169"/>
      <c r="G43" s="173"/>
    </row>
    <row r="44" spans="1:7" ht="20.25" x14ac:dyDescent="0.25">
      <c r="A44" s="189" t="s">
        <v>193</v>
      </c>
      <c r="B44" s="200" t="s">
        <v>194</v>
      </c>
      <c r="C44" s="171">
        <v>1</v>
      </c>
      <c r="D44" s="167" t="s">
        <v>117</v>
      </c>
      <c r="E44" s="187"/>
      <c r="F44" s="169">
        <f>ROUND(C44*E44,2)</f>
        <v>0</v>
      </c>
      <c r="G44" s="173">
        <f>SUM(F44)</f>
        <v>0</v>
      </c>
    </row>
    <row r="45" spans="1:7" ht="21" thickBot="1" x14ac:dyDescent="0.3">
      <c r="A45" s="178"/>
      <c r="B45" s="179"/>
      <c r="C45" s="183"/>
      <c r="D45" s="167"/>
      <c r="E45" s="169"/>
      <c r="F45" s="169"/>
      <c r="G45" s="173"/>
    </row>
    <row r="46" spans="1:7" ht="21.75" thickTop="1" thickBot="1" x14ac:dyDescent="0.3">
      <c r="A46" s="201"/>
      <c r="B46" s="202" t="s">
        <v>195</v>
      </c>
      <c r="C46" s="203"/>
      <c r="D46" s="204"/>
      <c r="E46" s="205"/>
      <c r="F46" s="205"/>
      <c r="G46" s="206">
        <f>SUM(G11:G44)</f>
        <v>0</v>
      </c>
    </row>
    <row r="47" spans="1:7" ht="21" thickTop="1" x14ac:dyDescent="0.25">
      <c r="A47" s="189"/>
      <c r="B47" s="207"/>
      <c r="C47" s="208"/>
      <c r="D47" s="208"/>
      <c r="E47" s="209"/>
      <c r="F47" s="169"/>
      <c r="G47" s="173"/>
    </row>
    <row r="48" spans="1:7" ht="20.25" x14ac:dyDescent="0.3">
      <c r="A48" s="210"/>
      <c r="B48" s="211" t="s">
        <v>196</v>
      </c>
      <c r="C48" s="212"/>
      <c r="D48" s="213">
        <v>0.1</v>
      </c>
      <c r="E48" s="211"/>
      <c r="F48" s="214">
        <f>ROUND(G46*D48,2)</f>
        <v>0</v>
      </c>
      <c r="G48" s="215"/>
    </row>
    <row r="49" spans="1:7" ht="20.25" x14ac:dyDescent="0.3">
      <c r="A49" s="216"/>
      <c r="B49" s="211" t="s">
        <v>123</v>
      </c>
      <c r="C49" s="211"/>
      <c r="D49" s="213">
        <v>2.5000000000000001E-2</v>
      </c>
      <c r="E49" s="211"/>
      <c r="F49" s="214">
        <f>ROUND(G46*D49,2)</f>
        <v>0</v>
      </c>
      <c r="G49" s="217"/>
    </row>
    <row r="50" spans="1:7" ht="20.25" x14ac:dyDescent="0.3">
      <c r="A50" s="216"/>
      <c r="B50" s="211" t="s">
        <v>197</v>
      </c>
      <c r="C50" s="211"/>
      <c r="D50" s="218">
        <v>5.3499999999999999E-2</v>
      </c>
      <c r="E50" s="211"/>
      <c r="F50" s="214">
        <f>ROUND(G46*D50,2)</f>
        <v>0</v>
      </c>
      <c r="G50" s="219"/>
    </row>
    <row r="51" spans="1:7" ht="20.25" x14ac:dyDescent="0.3">
      <c r="A51" s="216"/>
      <c r="B51" s="211" t="s">
        <v>125</v>
      </c>
      <c r="C51" s="211"/>
      <c r="D51" s="213">
        <v>3.5000000000000003E-2</v>
      </c>
      <c r="E51" s="211"/>
      <c r="F51" s="214">
        <f>ROUND(G46*D51,2)</f>
        <v>0</v>
      </c>
      <c r="G51" s="217"/>
    </row>
    <row r="52" spans="1:7" ht="20.25" x14ac:dyDescent="0.3">
      <c r="A52" s="216"/>
      <c r="B52" s="211" t="s">
        <v>126</v>
      </c>
      <c r="C52" s="211"/>
      <c r="D52" s="220">
        <v>0.01</v>
      </c>
      <c r="E52" s="211"/>
      <c r="F52" s="214">
        <f>ROUND(G46*D52,2)</f>
        <v>0</v>
      </c>
      <c r="G52" s="217"/>
    </row>
    <row r="53" spans="1:7" ht="20.25" x14ac:dyDescent="0.3">
      <c r="A53" s="221"/>
      <c r="B53" s="211" t="s">
        <v>198</v>
      </c>
      <c r="C53" s="222"/>
      <c r="D53" s="220">
        <v>0.05</v>
      </c>
      <c r="E53" s="222"/>
      <c r="F53" s="214">
        <f>ROUND(G46*D53,2)</f>
        <v>0</v>
      </c>
      <c r="G53" s="223"/>
    </row>
    <row r="54" spans="1:7" ht="21" thickBot="1" x14ac:dyDescent="0.3">
      <c r="A54" s="224"/>
      <c r="B54" s="211"/>
      <c r="C54" s="225"/>
      <c r="D54" s="225"/>
      <c r="E54" s="225"/>
      <c r="F54" s="225"/>
      <c r="G54" s="226"/>
    </row>
    <row r="55" spans="1:7" ht="21.75" thickTop="1" thickBot="1" x14ac:dyDescent="0.3">
      <c r="A55" s="227"/>
      <c r="B55" s="202" t="s">
        <v>128</v>
      </c>
      <c r="C55" s="228"/>
      <c r="D55" s="228"/>
      <c r="E55" s="228"/>
      <c r="F55" s="228"/>
      <c r="G55" s="229">
        <f>SUM(F48:F53)</f>
        <v>0</v>
      </c>
    </row>
    <row r="56" spans="1:7" ht="21" thickTop="1" x14ac:dyDescent="0.3">
      <c r="A56" s="230"/>
      <c r="B56" s="231" t="s">
        <v>129</v>
      </c>
      <c r="C56" s="232"/>
      <c r="D56" s="233"/>
      <c r="E56" s="232"/>
      <c r="F56" s="232"/>
      <c r="G56" s="234">
        <f>SUM(G46+G55)</f>
        <v>0</v>
      </c>
    </row>
    <row r="57" spans="1:7" ht="40.5" x14ac:dyDescent="0.3">
      <c r="A57" s="230"/>
      <c r="B57" s="235" t="s">
        <v>199</v>
      </c>
      <c r="C57" s="236"/>
      <c r="D57" s="237">
        <v>0.03</v>
      </c>
      <c r="E57" s="236"/>
      <c r="F57" s="238"/>
      <c r="G57" s="239">
        <f>+D57*G55</f>
        <v>0</v>
      </c>
    </row>
    <row r="58" spans="1:7" ht="21" thickBot="1" x14ac:dyDescent="0.35">
      <c r="A58" s="221"/>
      <c r="B58" s="236" t="s">
        <v>200</v>
      </c>
      <c r="C58" s="240"/>
      <c r="D58" s="241">
        <v>0.06</v>
      </c>
      <c r="E58" s="240"/>
      <c r="F58" s="240"/>
      <c r="G58" s="242">
        <f>D58*G46</f>
        <v>0</v>
      </c>
    </row>
    <row r="59" spans="1:7" ht="21.75" thickTop="1" thickBot="1" x14ac:dyDescent="0.35">
      <c r="A59" s="243"/>
      <c r="B59" s="240" t="s">
        <v>132</v>
      </c>
      <c r="C59" s="244"/>
      <c r="D59" s="245">
        <v>0.05</v>
      </c>
      <c r="E59" s="244"/>
      <c r="F59" s="244"/>
      <c r="G59" s="242">
        <f>D59*G56</f>
        <v>0</v>
      </c>
    </row>
    <row r="60" spans="1:7" ht="21.75" thickTop="1" thickBot="1" x14ac:dyDescent="0.3">
      <c r="A60" s="246"/>
      <c r="B60" s="202" t="s">
        <v>133</v>
      </c>
      <c r="C60" s="247"/>
      <c r="D60" s="247"/>
      <c r="E60" s="247"/>
      <c r="F60" s="247"/>
      <c r="G60" s="206">
        <f>SUM(G56:G59)</f>
        <v>0</v>
      </c>
    </row>
    <row r="61" spans="1:7" ht="21" thickTop="1" x14ac:dyDescent="0.25">
      <c r="A61" s="248"/>
      <c r="B61" s="207"/>
      <c r="C61" s="249"/>
      <c r="D61" s="249"/>
      <c r="E61" s="249"/>
      <c r="F61" s="249"/>
      <c r="G61" s="250"/>
    </row>
    <row r="62" spans="1:7" ht="20.25" x14ac:dyDescent="0.25">
      <c r="A62" s="248"/>
      <c r="B62" s="249"/>
      <c r="C62" s="251"/>
      <c r="D62" s="251"/>
      <c r="E62" s="251"/>
      <c r="F62" s="251"/>
      <c r="G62" s="251"/>
    </row>
    <row r="63" spans="1:7" ht="20.25" x14ac:dyDescent="0.25">
      <c r="A63" s="248"/>
      <c r="B63" s="251" t="s">
        <v>201</v>
      </c>
      <c r="C63" s="251"/>
      <c r="D63" s="251" t="s">
        <v>202</v>
      </c>
      <c r="E63" s="251"/>
      <c r="F63" s="251"/>
      <c r="G63" s="251"/>
    </row>
    <row r="64" spans="1:7" ht="20.25" x14ac:dyDescent="0.25">
      <c r="A64" s="248"/>
      <c r="B64" s="251"/>
      <c r="C64" s="251"/>
      <c r="D64" s="251"/>
      <c r="E64" s="251"/>
      <c r="F64" s="251"/>
      <c r="G64" s="251"/>
    </row>
    <row r="65" spans="1:7" ht="20.25" x14ac:dyDescent="0.25">
      <c r="A65" s="248"/>
      <c r="B65" s="251"/>
      <c r="C65" s="251"/>
      <c r="D65" s="251"/>
      <c r="E65" s="251"/>
      <c r="F65" s="251"/>
      <c r="G65" s="251"/>
    </row>
    <row r="66" spans="1:7" ht="20.25" x14ac:dyDescent="0.25">
      <c r="A66" s="248"/>
      <c r="B66" s="251" t="s">
        <v>203</v>
      </c>
      <c r="C66" s="251"/>
      <c r="D66" s="252" t="s">
        <v>204</v>
      </c>
      <c r="E66" s="253"/>
      <c r="F66" s="251"/>
      <c r="G66" s="251"/>
    </row>
    <row r="67" spans="1:7" ht="20.25" x14ac:dyDescent="0.25">
      <c r="A67" s="248"/>
      <c r="B67" s="252"/>
      <c r="C67" s="251"/>
      <c r="D67" s="252"/>
      <c r="E67" s="254"/>
      <c r="F67" s="251"/>
      <c r="G67" s="251"/>
    </row>
    <row r="68" spans="1:7" ht="20.25" x14ac:dyDescent="0.25">
      <c r="A68" s="248"/>
      <c r="B68" s="254"/>
      <c r="C68" s="251"/>
      <c r="D68" s="251"/>
      <c r="E68" s="251"/>
      <c r="F68" s="251"/>
      <c r="G68" s="251"/>
    </row>
    <row r="69" spans="1:7" ht="20.25" x14ac:dyDescent="0.25">
      <c r="A69" s="248"/>
      <c r="B69" s="251"/>
      <c r="C69" s="251"/>
      <c r="D69" s="251"/>
      <c r="E69" s="251"/>
      <c r="F69" s="251"/>
      <c r="G69" s="251"/>
    </row>
    <row r="70" spans="1:7" ht="20.25" x14ac:dyDescent="0.25">
      <c r="A70" s="248"/>
      <c r="B70" s="251"/>
      <c r="C70" s="251"/>
      <c r="D70" s="251"/>
      <c r="E70" s="251"/>
      <c r="F70" s="251"/>
      <c r="G70" s="251"/>
    </row>
    <row r="71" spans="1:7" ht="20.25" x14ac:dyDescent="0.25">
      <c r="A71" s="248"/>
      <c r="B71" s="251"/>
      <c r="C71" s="251"/>
      <c r="D71" s="255"/>
      <c r="E71" s="255"/>
      <c r="F71" s="251"/>
      <c r="G71" s="251"/>
    </row>
    <row r="72" spans="1:7" ht="20.25" x14ac:dyDescent="0.25">
      <c r="A72" s="248"/>
      <c r="B72" s="254" t="s">
        <v>205</v>
      </c>
      <c r="C72" s="251"/>
      <c r="D72" s="255"/>
      <c r="E72" s="255"/>
      <c r="F72" s="251"/>
      <c r="G72" s="251"/>
    </row>
    <row r="73" spans="1:7" ht="20.25" x14ac:dyDescent="0.25">
      <c r="A73" s="248"/>
      <c r="B73" s="255"/>
      <c r="C73" s="251"/>
      <c r="D73" s="255"/>
      <c r="E73" s="255"/>
      <c r="F73" s="251"/>
      <c r="G73" s="251"/>
    </row>
    <row r="74" spans="1:7" ht="20.25" x14ac:dyDescent="0.25">
      <c r="A74" s="248"/>
      <c r="B74" s="255"/>
      <c r="C74" s="251"/>
      <c r="D74" s="251"/>
      <c r="E74" s="251"/>
      <c r="F74" s="251"/>
      <c r="G74" s="251"/>
    </row>
    <row r="75" spans="1:7" ht="20.25" x14ac:dyDescent="0.25">
      <c r="A75" s="248"/>
      <c r="B75" s="251" t="s">
        <v>206</v>
      </c>
      <c r="C75" s="251"/>
      <c r="D75" s="256"/>
      <c r="E75" s="207"/>
      <c r="F75" s="251"/>
      <c r="G75" s="251"/>
    </row>
    <row r="76" spans="1:7" ht="20.25" x14ac:dyDescent="0.25">
      <c r="A76" s="248"/>
      <c r="B76" s="252"/>
      <c r="C76" s="251"/>
      <c r="D76" s="257"/>
      <c r="E76" s="251"/>
      <c r="F76" s="251"/>
      <c r="G76" s="251"/>
    </row>
    <row r="77" spans="1:7" ht="20.25" x14ac:dyDescent="0.3">
      <c r="A77" s="258"/>
      <c r="B77" s="259"/>
      <c r="C77" s="259"/>
      <c r="D77" s="259"/>
      <c r="E77" s="259"/>
      <c r="F77" s="258"/>
      <c r="G77" s="258"/>
    </row>
  </sheetData>
  <mergeCells count="4">
    <mergeCell ref="A1:G1"/>
    <mergeCell ref="A2:G2"/>
    <mergeCell ref="A3:G3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Lote 35</vt:lpstr>
      <vt:lpstr>A</vt:lpstr>
      <vt:lpstr>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M. Ruiz De Los Santos</dc:creator>
  <cp:lastModifiedBy>Patricia M. Ruiz De Los Santos</cp:lastModifiedBy>
  <dcterms:created xsi:type="dcterms:W3CDTF">2015-10-02T17:33:09Z</dcterms:created>
  <dcterms:modified xsi:type="dcterms:W3CDTF">2015-10-02T17:37:22Z</dcterms:modified>
</cp:coreProperties>
</file>