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Invivienda\"/>
    </mc:Choice>
  </mc:AlternateContent>
  <xr:revisionPtr revIDLastSave="0" documentId="13_ncr:1_{ACC6F857-4327-43D5-ABBB-A368C5CBA3B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ESUPUESTO FINAL" sheetId="1" r:id="rId1"/>
  </sheets>
  <externalReferences>
    <externalReference r:id="rId2"/>
  </externalReferences>
  <definedNames>
    <definedName name="_Fill" localSheetId="0">#REF!</definedName>
    <definedName name="_Fill">#REF!</definedName>
    <definedName name="A_2" localSheetId="0">#REF!</definedName>
    <definedName name="A_2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F_2" localSheetId="0">#REF!</definedName>
    <definedName name="F_2">#REF!</definedName>
    <definedName name="GASOLINA">[1]Ins!$E$582</definedName>
    <definedName name="PLIGADORA2">[1]Ins!$E$584</definedName>
    <definedName name="_xlnm.Print_Area" localSheetId="0">'PRESUPUESTO FINAL'!$A$1:$G$140</definedName>
    <definedName name="Print_Area_MI_2" localSheetId="0">#REF!</definedName>
    <definedName name="Print_Area_MI_2">#REF!</definedName>
    <definedName name="_xlnm.Print_Titles" localSheetId="0">'PRESUPUESTO FINAL'!$1:$7</definedName>
    <definedName name="PROMEDIO" localSheetId="0">#REF!</definedName>
    <definedName name="PROMEDIO">#REF!</definedName>
    <definedName name="PWINCHE2000K">[1]Ins!$E$592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5" i="1" l="1"/>
  <c r="F112" i="1"/>
  <c r="F111" i="1"/>
  <c r="F110" i="1"/>
  <c r="F109" i="1"/>
  <c r="F108" i="1"/>
  <c r="F107" i="1"/>
  <c r="F106" i="1"/>
  <c r="G112" i="1" s="1"/>
  <c r="A108" i="1"/>
  <c r="A109" i="1" s="1"/>
  <c r="A110" i="1" s="1"/>
  <c r="A111" i="1" s="1"/>
  <c r="A112" i="1" s="1"/>
  <c r="F103" i="1" l="1"/>
  <c r="G103" i="1" s="1"/>
  <c r="F101" i="1"/>
  <c r="G101" i="1" s="1"/>
  <c r="F99" i="1"/>
  <c r="F98" i="1"/>
  <c r="F96" i="1"/>
  <c r="A96" i="1"/>
  <c r="A97" i="1" s="1"/>
  <c r="A98" i="1" s="1"/>
  <c r="A99" i="1" s="1"/>
  <c r="F92" i="1"/>
  <c r="F91" i="1"/>
  <c r="F90" i="1"/>
  <c r="F89" i="1"/>
  <c r="F88" i="1"/>
  <c r="F87" i="1"/>
  <c r="A87" i="1"/>
  <c r="A88" i="1" s="1"/>
  <c r="A89" i="1" s="1"/>
  <c r="A90" i="1" s="1"/>
  <c r="A91" i="1" s="1"/>
  <c r="A92" i="1" s="1"/>
  <c r="A93" i="1" s="1"/>
  <c r="F84" i="1"/>
  <c r="G84" i="1" s="1"/>
  <c r="A84" i="1"/>
  <c r="F79" i="1"/>
  <c r="G79" i="1" s="1"/>
  <c r="F77" i="1"/>
  <c r="G77" i="1" s="1"/>
  <c r="A77" i="1"/>
  <c r="F74" i="1"/>
  <c r="G74" i="1" s="1"/>
  <c r="A74" i="1"/>
  <c r="F71" i="1"/>
  <c r="A66" i="1"/>
  <c r="A67" i="1" s="1"/>
  <c r="A68" i="1" s="1"/>
  <c r="A69" i="1" s="1"/>
  <c r="A70" i="1" s="1"/>
  <c r="A71" i="1" s="1"/>
  <c r="F63" i="1"/>
  <c r="F62" i="1"/>
  <c r="F97" i="1"/>
  <c r="A62" i="1"/>
  <c r="A63" i="1" s="1"/>
  <c r="F55" i="1"/>
  <c r="G55" i="1" s="1"/>
  <c r="F51" i="1"/>
  <c r="F50" i="1"/>
  <c r="F48" i="1"/>
  <c r="A48" i="1"/>
  <c r="A49" i="1" s="1"/>
  <c r="A50" i="1" s="1"/>
  <c r="A51" i="1" s="1"/>
  <c r="A41" i="1"/>
  <c r="A42" i="1" s="1"/>
  <c r="A43" i="1" s="1"/>
  <c r="F38" i="1"/>
  <c r="G38" i="1" s="1"/>
  <c r="A34" i="1"/>
  <c r="A29" i="1"/>
  <c r="F25" i="1"/>
  <c r="A23" i="1"/>
  <c r="A24" i="1" s="1"/>
  <c r="A25" i="1" s="1"/>
  <c r="A15" i="1"/>
  <c r="A16" i="1" s="1"/>
  <c r="A17" i="1" s="1"/>
  <c r="A18" i="1" s="1"/>
  <c r="A19" i="1" s="1"/>
  <c r="A20" i="1" s="1"/>
  <c r="A12" i="1"/>
  <c r="G63" i="1" l="1"/>
  <c r="F23" i="1"/>
  <c r="F34" i="1"/>
  <c r="F29" i="1"/>
  <c r="F24" i="1"/>
  <c r="G99" i="1"/>
  <c r="G25" i="1" l="1"/>
  <c r="F93" i="1"/>
  <c r="G93" i="1" s="1"/>
  <c r="F69" i="1"/>
  <c r="F43" i="1"/>
  <c r="F81" i="1"/>
  <c r="G81" i="1" s="1"/>
  <c r="F67" i="1"/>
  <c r="F68" i="1"/>
  <c r="F66" i="1"/>
  <c r="F20" i="1"/>
  <c r="F36" i="1"/>
  <c r="F31" i="1"/>
  <c r="F35" i="1"/>
  <c r="F30" i="1"/>
  <c r="F42" i="1"/>
  <c r="G36" i="1" l="1"/>
  <c r="G31" i="1"/>
  <c r="F70" i="1"/>
  <c r="G71" i="1" s="1"/>
  <c r="G114" i="1" s="1"/>
  <c r="F17" i="1"/>
  <c r="F16" i="1"/>
  <c r="F41" i="1"/>
  <c r="G43" i="1" s="1"/>
  <c r="F45" i="1"/>
  <c r="G45" i="1" s="1"/>
  <c r="F18" i="1"/>
  <c r="F49" i="1"/>
  <c r="G51" i="1" s="1"/>
  <c r="F12" i="1"/>
  <c r="F53" i="1"/>
  <c r="G53" i="1" s="1"/>
  <c r="G12" i="1" l="1"/>
  <c r="F15" i="1"/>
  <c r="F19" i="1"/>
  <c r="G115" i="1" l="1"/>
  <c r="G20" i="1"/>
  <c r="G57" i="1" s="1"/>
  <c r="G116" i="1" l="1"/>
  <c r="F118" i="1" l="1"/>
  <c r="G133" i="1" s="1"/>
  <c r="F119" i="1"/>
  <c r="F120" i="1"/>
  <c r="G131" i="1"/>
  <c r="F121" i="1"/>
  <c r="F122" i="1"/>
  <c r="F123" i="1"/>
  <c r="G137" i="1"/>
  <c r="G125" i="1" l="1"/>
  <c r="G129" i="1" s="1"/>
  <c r="G127" i="1" l="1"/>
  <c r="G139" i="1" s="1"/>
</calcChain>
</file>

<file path=xl/sharedStrings.xml><?xml version="1.0" encoding="utf-8"?>
<sst xmlns="http://schemas.openxmlformats.org/spreadsheetml/2006/main" count="170" uniqueCount="102">
  <si>
    <t xml:space="preserve">CORPORACIÓN DEL ACUEDUCTO Y ALCANTARILLADO DE SANTO DOMINGO </t>
  </si>
  <si>
    <t>* * *  C. A. A. S. D.  * * *</t>
  </si>
  <si>
    <t>Unidad Ejecutora de Proyectos</t>
  </si>
  <si>
    <t xml:space="preserve"> PRESUPUESTO: COMPLEMENTARIO SUSTITUCION DE LINEA DE TUBERIA DE H.S POR TUBERIA DE PVC Y COLOCACION DE TUBERIA DE 8 SDR- 32.5, ALCANTARILLADO SANITARIO DE INVIVIENDA STO DGO </t>
  </si>
  <si>
    <t>No.</t>
  </si>
  <si>
    <t>PARTIDAS</t>
  </si>
  <si>
    <t>CANT.</t>
  </si>
  <si>
    <t>UD</t>
  </si>
  <si>
    <t>P.U. RD$</t>
  </si>
  <si>
    <t>VALOR RD$</t>
  </si>
  <si>
    <t>SUB TOTAL
 RD$</t>
  </si>
  <si>
    <t>A</t>
  </si>
  <si>
    <t>COMPLEMENTARIO SUSTITUCION DE LINEA DE TUBERIA DE H.S POR TUBERIA DE PVC DEL ALCANTARILLADO SANITARIO DE INVIVIENDA</t>
  </si>
  <si>
    <t>PRELIMINALES:</t>
  </si>
  <si>
    <t>Replanteo y Control Topográfico</t>
  </si>
  <si>
    <t>ML</t>
  </si>
  <si>
    <t>MOVIMIENTO DE TIERRA:</t>
  </si>
  <si>
    <t>Excavación con retroexcavadora</t>
  </si>
  <si>
    <r>
      <rPr>
        <sz val="14"/>
        <rFont val="Arial"/>
        <family val="2"/>
        <charset val="1"/>
      </rPr>
      <t>M</t>
    </r>
    <r>
      <rPr>
        <sz val="14"/>
        <rFont val="Calibri"/>
        <family val="2"/>
        <charset val="1"/>
      </rPr>
      <t>³</t>
    </r>
  </si>
  <si>
    <t>Asiento de arena en tubería</t>
  </si>
  <si>
    <t xml:space="preserve">Suministro material relleno </t>
  </si>
  <si>
    <t xml:space="preserve">Relleno Compactado con Maquito  </t>
  </si>
  <si>
    <t>Bote de material sobrante</t>
  </si>
  <si>
    <t>M³</t>
  </si>
  <si>
    <t>Corte de asfalto (e=3") con maquina</t>
  </si>
  <si>
    <t>EXTRACCION DE TUBERIA EXISTENTE DE</t>
  </si>
  <si>
    <t>Ø8" H.S</t>
  </si>
  <si>
    <t>Ø16" H.S</t>
  </si>
  <si>
    <t>Ø24" H.S</t>
  </si>
  <si>
    <t>SUMINISTRO DE TUBERIAS:</t>
  </si>
  <si>
    <t xml:space="preserve">Tuberia de: </t>
  </si>
  <si>
    <t>Ø8" PVC SDR-32.5</t>
  </si>
  <si>
    <t>Ø16" PVC SDR-32.5</t>
  </si>
  <si>
    <t>Ø24" PVC SDR-32.6</t>
  </si>
  <si>
    <t>COLOCACIÓN DE TUBERIAS Y PIEZAS:</t>
  </si>
  <si>
    <t>TRANSPORTE INTERNO DE TUBERIAS :</t>
  </si>
  <si>
    <t>PA</t>
  </si>
  <si>
    <t>ACOMETIDAS SANITARIAS:</t>
  </si>
  <si>
    <r>
      <rPr>
        <sz val="14"/>
        <rFont val="Arial"/>
        <family val="2"/>
      </rPr>
      <t>Ø24" X 6</t>
    </r>
    <r>
      <rPr>
        <b/>
        <sz val="14"/>
        <rFont val="Arial"/>
        <family val="2"/>
      </rPr>
      <t>”</t>
    </r>
  </si>
  <si>
    <r>
      <rPr>
        <sz val="14"/>
        <rFont val="Arial"/>
        <family val="2"/>
      </rPr>
      <t>Ø16" X 6</t>
    </r>
    <r>
      <rPr>
        <b/>
        <sz val="14"/>
        <rFont val="Arial"/>
        <family val="2"/>
      </rPr>
      <t>”</t>
    </r>
  </si>
  <si>
    <r>
      <rPr>
        <sz val="14"/>
        <rFont val="Arial"/>
        <family val="2"/>
      </rPr>
      <t>Ø8" X 6</t>
    </r>
    <r>
      <rPr>
        <b/>
        <sz val="14"/>
        <rFont val="Arial"/>
        <family val="2"/>
      </rPr>
      <t>”</t>
    </r>
  </si>
  <si>
    <t>REGISTROS DE BLOQUES DE 1.20X1.20X1.20</t>
  </si>
  <si>
    <t>.</t>
  </si>
  <si>
    <t>REPOSICION DE:</t>
  </si>
  <si>
    <t>Servicios existentes (Cubicar desglosado)</t>
  </si>
  <si>
    <t>Carpeta asfáltica e= 3"</t>
  </si>
  <si>
    <t>M2</t>
  </si>
  <si>
    <t>Contén</t>
  </si>
  <si>
    <t>Acera</t>
  </si>
  <si>
    <t>SEÑALIZACIÓN (Letrero, cintas, pasarelas)  (Cubicar desglosado)</t>
  </si>
  <si>
    <t>LIMPIEZA FINAL</t>
  </si>
  <si>
    <t>SUB-TOTAL FASE A</t>
  </si>
  <si>
    <t>B</t>
  </si>
  <si>
    <t>TRABAJOS PRELIMINARES:</t>
  </si>
  <si>
    <t xml:space="preserve"> Replanteo y Control Topográfico</t>
  </si>
  <si>
    <t>Caseta para Materiales</t>
  </si>
  <si>
    <t>Excavación de roca dura con compresor</t>
  </si>
  <si>
    <t>M3</t>
  </si>
  <si>
    <t>SUMINISTRO DE TUBERÍAS DE:</t>
  </si>
  <si>
    <t xml:space="preserve"> Ø8'' PVC SDR-32.5 </t>
  </si>
  <si>
    <t xml:space="preserve"> ML </t>
  </si>
  <si>
    <t>COLOCACIÓN DE TUBERÍAS DE:</t>
  </si>
  <si>
    <t>CEMENTO SOLVENTE</t>
  </si>
  <si>
    <t>KG</t>
  </si>
  <si>
    <t>ACOMETIDAS SANITARIAS Ø8'' x Ø6''</t>
  </si>
  <si>
    <t>TRANSPORTE INTERNO TUBERÍAS DE:</t>
  </si>
  <si>
    <t>CONSTRUCCIÓN DE:</t>
  </si>
  <si>
    <t>Registros de Ladrillo de 1.00 @ 1.50 mts</t>
  </si>
  <si>
    <t xml:space="preserve"> UD </t>
  </si>
  <si>
    <t>Registros de Ladrillo de 1.51 @ 2.00 mts</t>
  </si>
  <si>
    <t>Registros de Ladrillo de 2.01 @ 2.50 mts</t>
  </si>
  <si>
    <t>Registros de Ladrillo de 2.51 @ 3.00 mts</t>
  </si>
  <si>
    <t>Registros de Ladrillo de 4.01 @ 4.50 mts</t>
  </si>
  <si>
    <t>Registros de Ladrillo de 4.51 @ 5.00 mts</t>
  </si>
  <si>
    <t>Registro: (1.20 x 1.20.x 1.20)m  exterior</t>
  </si>
  <si>
    <t>SUB-TOTAL FASE B</t>
  </si>
  <si>
    <t xml:space="preserve">SUB-TOTAL </t>
  </si>
  <si>
    <t xml:space="preserve">SUB-TOTAL GENERAL 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</si>
  <si>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</si>
  <si>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</si>
  <si>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</si>
  <si>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</si>
  <si>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</si>
  <si>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</si>
  <si>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</si>
  <si>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</si>
  <si>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HIDROGRAFICA</t>
  </si>
  <si>
    <t>EQUIPAMIENTO CAASD</t>
  </si>
  <si>
    <t>CODIA</t>
  </si>
  <si>
    <t>IMPREVISTOS</t>
  </si>
  <si>
    <t>ITBIS (18% DE DIRECCIÓN TÉCNICA)SEGÚN NORMA 07-2007 DGII</t>
  </si>
  <si>
    <t>TOTAL GENERAL A CONTRATAR</t>
  </si>
  <si>
    <t>COLOCACIÓN TUBERÍA Ø8” y  Ø12”PVC SDR-32.5 ALCANTARILLADO SANITARIO INVIVIENDA</t>
  </si>
  <si>
    <t>Encamisado Filtrante de Ø8" en Acero (20 pie)</t>
  </si>
  <si>
    <t>Equipo de Perforación (Cub. Desglosado)</t>
  </si>
  <si>
    <t>Reparación de Cámaras Sépticas (Cub. Desglosado)</t>
  </si>
  <si>
    <t>Reparación de Registros Internos (Cub. Desglosado)</t>
  </si>
  <si>
    <t>Colocación de Acometidas de Ø4" (Cub. Desglosado)</t>
  </si>
  <si>
    <t>Limpieza de Cámaras Sépticas</t>
  </si>
  <si>
    <t>Bote de Escombros</t>
  </si>
  <si>
    <t>Viajes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</si>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</sst>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\-??_);_(@_)"/>
    <numFmt numFmtId="165" formatCode="_([$€]* #,##0.00_);_([$€]* \(#,##0.00\);_([$€]* \-??_);_(@_)"/>
    <numFmt numFmtId="166" formatCode="_-* #,##0.00\ _€_-;\-* #,##0.00\ _€_-;_-* \-??\ _€_-;_-@_-"/>
    <numFmt numFmtId="167" formatCode="0.00_)"/>
    <numFmt numFmtId="168" formatCode="0.0"/>
    <numFmt numFmtId="169" formatCode="0_)"/>
    <numFmt numFmtId="170" formatCode="0.0_)"/>
    <numFmt numFmtId="171" formatCode="#,##0.#&quot;.-&quot;"/>
  </numFmts>
  <fonts count="17" x14ac:knownFonts="1">
    <font>
      <sz val="11"/>
      <color rgb="FF000000"/>
      <name val="Calibri"/>
      <family val="2"/>
      <charset val="1"/>
    </font>
    <font>
      <sz val="12"/>
      <name val="Arial"/>
      <family val="2"/>
      <charset val="1"/>
    </font>
    <font>
      <sz val="10"/>
      <name val="Courier New"/>
      <family val="3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sz val="14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B4C7E7"/>
        <bgColor rgb="FFB9CDE5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36">
    <xf numFmtId="0" fontId="0" fillId="0" borderId="0"/>
    <xf numFmtId="164" fontId="14" fillId="0" borderId="0" applyBorder="0" applyProtection="0"/>
    <xf numFmtId="164" fontId="14" fillId="0" borderId="0" applyBorder="0" applyProtection="0"/>
    <xf numFmtId="165" fontId="14" fillId="0" borderId="0" applyBorder="0" applyProtection="0"/>
    <xf numFmtId="166" fontId="14" fillId="0" borderId="0" applyBorder="0" applyProtection="0"/>
    <xf numFmtId="164" fontId="14" fillId="0" borderId="0" applyBorder="0" applyProtection="0"/>
    <xf numFmtId="164" fontId="14" fillId="0" borderId="0" applyBorder="0" applyProtection="0"/>
    <xf numFmtId="164" fontId="14" fillId="0" borderId="0" applyBorder="0" applyProtection="0"/>
    <xf numFmtId="164" fontId="1" fillId="0" borderId="0" applyBorder="0" applyProtection="0"/>
    <xf numFmtId="164" fontId="14" fillId="0" borderId="0" applyBorder="0" applyProtection="0"/>
    <xf numFmtId="164" fontId="14" fillId="0" borderId="0" applyBorder="0" applyProtection="0"/>
    <xf numFmtId="164" fontId="14" fillId="0" borderId="0" applyBorder="0" applyProtection="0"/>
    <xf numFmtId="164" fontId="1" fillId="0" borderId="0" applyBorder="0" applyProtection="0"/>
    <xf numFmtId="164" fontId="14" fillId="0" borderId="0" applyBorder="0" applyProtection="0"/>
    <xf numFmtId="164" fontId="2" fillId="0" borderId="0" applyBorder="0" applyProtection="0"/>
    <xf numFmtId="164" fontId="1" fillId="0" borderId="0" applyBorder="0" applyProtection="0"/>
    <xf numFmtId="164" fontId="14" fillId="0" borderId="0" applyBorder="0" applyProtection="0"/>
    <xf numFmtId="164" fontId="14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3" fillId="0" borderId="0"/>
    <xf numFmtId="167" fontId="1" fillId="0" borderId="0"/>
    <xf numFmtId="0" fontId="14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9" fontId="14" fillId="0" borderId="0" applyBorder="0" applyProtection="0"/>
    <xf numFmtId="9" fontId="1" fillId="0" borderId="0" applyBorder="0" applyProtection="0"/>
    <xf numFmtId="9" fontId="2" fillId="0" borderId="0" applyBorder="0" applyProtection="0"/>
    <xf numFmtId="9" fontId="14" fillId="0" borderId="0" applyBorder="0" applyProtection="0"/>
    <xf numFmtId="9" fontId="14" fillId="0" borderId="0" applyBorder="0" applyProtection="0"/>
    <xf numFmtId="0" fontId="3" fillId="0" borderId="0"/>
    <xf numFmtId="164" fontId="14" fillId="0" borderId="0" applyBorder="0" applyProtection="0"/>
    <xf numFmtId="0" fontId="3" fillId="0" borderId="0"/>
    <xf numFmtId="164" fontId="3" fillId="0" borderId="0" applyBorder="0" applyProtection="0"/>
  </cellStyleXfs>
  <cellXfs count="136">
    <xf numFmtId="0" fontId="0" fillId="0" borderId="0" xfId="0"/>
    <xf numFmtId="0" fontId="4" fillId="0" borderId="0" xfId="0" applyFont="1" applyAlignment="1">
      <alignment vertical="center"/>
    </xf>
    <xf numFmtId="164" fontId="5" fillId="0" borderId="0" xfId="1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164" fontId="4" fillId="0" borderId="0" xfId="1" applyFont="1" applyBorder="1" applyAlignment="1" applyProtection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5" fillId="0" borderId="0" xfId="1" applyFont="1" applyBorder="1" applyAlignment="1" applyProtection="1">
      <alignment horizontal="center"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1" xfId="26" applyFont="1" applyFill="1" applyBorder="1" applyAlignment="1">
      <alignment horizontal="center" vertical="center" wrapText="1"/>
    </xf>
    <xf numFmtId="0" fontId="5" fillId="2" borderId="2" xfId="26" applyFont="1" applyFill="1" applyBorder="1" applyAlignment="1">
      <alignment horizontal="center" vertical="center" wrapText="1"/>
    </xf>
    <xf numFmtId="0" fontId="5" fillId="2" borderId="2" xfId="26" applyFont="1" applyFill="1" applyBorder="1" applyAlignment="1">
      <alignment horizontal="center" vertical="center"/>
    </xf>
    <xf numFmtId="164" fontId="5" fillId="2" borderId="3" xfId="1" applyFont="1" applyFill="1" applyBorder="1" applyAlignment="1" applyProtection="1">
      <alignment vertical="center" wrapText="1"/>
    </xf>
    <xf numFmtId="168" fontId="4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9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0" fontId="4" fillId="0" borderId="5" xfId="0" applyNumberFormat="1" applyFont="1" applyBorder="1" applyAlignment="1">
      <alignment vertical="center" wrapText="1"/>
    </xf>
    <xf numFmtId="164" fontId="4" fillId="0" borderId="5" xfId="9" applyFont="1" applyBorder="1" applyAlignment="1" applyProtection="1">
      <alignment vertical="center" wrapText="1"/>
    </xf>
    <xf numFmtId="164" fontId="5" fillId="0" borderId="6" xfId="1" applyFont="1" applyBorder="1" applyAlignment="1" applyProtection="1">
      <alignment vertical="center" wrapText="1"/>
    </xf>
    <xf numFmtId="168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164" fontId="4" fillId="0" borderId="8" xfId="9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0" fontId="4" fillId="0" borderId="8" xfId="0" applyNumberFormat="1" applyFont="1" applyBorder="1" applyAlignment="1">
      <alignment vertical="center" wrapText="1"/>
    </xf>
    <xf numFmtId="164" fontId="4" fillId="0" borderId="8" xfId="9" applyFont="1" applyBorder="1" applyAlignment="1" applyProtection="1">
      <alignment vertical="center" wrapText="1"/>
    </xf>
    <xf numFmtId="164" fontId="5" fillId="0" borderId="9" xfId="1" applyFont="1" applyBorder="1" applyAlignment="1" applyProtection="1">
      <alignment vertical="center" wrapText="1"/>
    </xf>
    <xf numFmtId="168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1" fontId="5" fillId="3" borderId="10" xfId="0" applyNumberFormat="1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164" fontId="4" fillId="0" borderId="11" xfId="1" applyFont="1" applyBorder="1" applyAlignment="1" applyProtection="1">
      <alignment vertical="center" wrapText="1"/>
    </xf>
    <xf numFmtId="0" fontId="4" fillId="0" borderId="11" xfId="0" applyFont="1" applyBorder="1" applyAlignment="1">
      <alignment vertical="center" wrapText="1"/>
    </xf>
    <xf numFmtId="164" fontId="5" fillId="0" borderId="12" xfId="1" applyFont="1" applyBorder="1" applyAlignment="1" applyProtection="1">
      <alignment vertical="center" wrapText="1"/>
    </xf>
    <xf numFmtId="168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0" borderId="11" xfId="9" applyFont="1" applyBorder="1" applyAlignment="1" applyProtection="1">
      <alignment horizontal="center" vertical="center" wrapText="1"/>
    </xf>
    <xf numFmtId="40" fontId="4" fillId="0" borderId="11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" fontId="5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0" fontId="10" fillId="0" borderId="11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64" fontId="4" fillId="0" borderId="15" xfId="9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0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164" fontId="5" fillId="0" borderId="16" xfId="1" applyFont="1" applyBorder="1" applyAlignment="1" applyProtection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1" applyFont="1" applyFill="1" applyBorder="1" applyAlignment="1" applyProtection="1">
      <alignment vertical="center"/>
    </xf>
    <xf numFmtId="1" fontId="5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/>
    </xf>
    <xf numFmtId="168" fontId="4" fillId="0" borderId="14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164" fontId="4" fillId="0" borderId="18" xfId="9" applyFont="1" applyBorder="1" applyAlignment="1" applyProtection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0" fontId="4" fillId="0" borderId="18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164" fontId="5" fillId="0" borderId="19" xfId="1" applyFont="1" applyBorder="1" applyAlignment="1" applyProtection="1">
      <alignment vertical="center" wrapText="1"/>
    </xf>
    <xf numFmtId="167" fontId="11" fillId="2" borderId="2" xfId="23" applyFont="1" applyFill="1" applyBorder="1" applyAlignment="1" applyProtection="1">
      <alignment vertical="center"/>
    </xf>
    <xf numFmtId="169" fontId="10" fillId="2" borderId="1" xfId="23" applyNumberFormat="1" applyFont="1" applyFill="1" applyBorder="1" applyAlignment="1" applyProtection="1">
      <alignment vertical="center"/>
    </xf>
    <xf numFmtId="164" fontId="11" fillId="2" borderId="2" xfId="9" applyFont="1" applyFill="1" applyBorder="1" applyAlignment="1" applyProtection="1">
      <alignment vertical="center"/>
    </xf>
    <xf numFmtId="167" fontId="10" fillId="2" borderId="2" xfId="23" applyFont="1" applyFill="1" applyBorder="1" applyAlignment="1" applyProtection="1">
      <alignment vertical="center"/>
    </xf>
    <xf numFmtId="166" fontId="10" fillId="2" borderId="2" xfId="4" applyFont="1" applyFill="1" applyBorder="1" applyAlignment="1" applyProtection="1">
      <alignment vertical="center"/>
    </xf>
    <xf numFmtId="164" fontId="10" fillId="2" borderId="2" xfId="9" applyFont="1" applyFill="1" applyBorder="1" applyAlignment="1" applyProtection="1">
      <alignment vertical="center"/>
    </xf>
    <xf numFmtId="164" fontId="11" fillId="2" borderId="3" xfId="9" applyFont="1" applyFill="1" applyBorder="1" applyAlignment="1" applyProtection="1">
      <alignment vertical="center"/>
    </xf>
    <xf numFmtId="170" fontId="10" fillId="0" borderId="20" xfId="23" applyNumberFormat="1" applyFont="1" applyBorder="1" applyAlignment="1">
      <alignment vertical="center"/>
    </xf>
    <xf numFmtId="167" fontId="10" fillId="0" borderId="21" xfId="23" applyFont="1" applyBorder="1" applyAlignment="1">
      <alignment horizontal="left" vertical="center"/>
    </xf>
    <xf numFmtId="164" fontId="10" fillId="0" borderId="21" xfId="11" applyFont="1" applyBorder="1" applyAlignment="1" applyProtection="1">
      <alignment vertical="center"/>
    </xf>
    <xf numFmtId="164" fontId="12" fillId="0" borderId="21" xfId="11" applyFont="1" applyBorder="1" applyAlignment="1" applyProtection="1">
      <alignment vertical="center"/>
    </xf>
    <xf numFmtId="164" fontId="11" fillId="0" borderId="22" xfId="11" applyFont="1" applyBorder="1" applyAlignment="1" applyProtection="1">
      <alignment vertical="center"/>
    </xf>
    <xf numFmtId="170" fontId="4" fillId="0" borderId="17" xfId="23" applyNumberFormat="1" applyFont="1" applyBorder="1" applyAlignment="1">
      <alignment vertical="center"/>
    </xf>
    <xf numFmtId="167" fontId="4" fillId="0" borderId="18" xfId="23" applyFont="1" applyBorder="1" applyAlignment="1">
      <alignment horizontal="left" vertical="center"/>
    </xf>
    <xf numFmtId="164" fontId="4" fillId="0" borderId="18" xfId="11" applyFont="1" applyBorder="1" applyAlignment="1" applyProtection="1">
      <alignment horizontal="left" vertical="center"/>
    </xf>
    <xf numFmtId="10" fontId="13" fillId="0" borderId="18" xfId="27" applyNumberFormat="1" applyFont="1" applyBorder="1" applyAlignment="1" applyProtection="1">
      <alignment horizontal="center" vertical="center" wrapText="1"/>
    </xf>
    <xf numFmtId="164" fontId="4" fillId="0" borderId="18" xfId="11" applyFont="1" applyBorder="1" applyAlignment="1" applyProtection="1">
      <alignment vertical="center"/>
    </xf>
    <xf numFmtId="164" fontId="4" fillId="0" borderId="19" xfId="11" applyFont="1" applyBorder="1" applyAlignment="1" applyProtection="1">
      <alignment vertical="center"/>
    </xf>
    <xf numFmtId="164" fontId="7" fillId="0" borderId="0" xfId="1" applyFont="1" applyBorder="1" applyAlignment="1" applyProtection="1">
      <alignment vertical="center"/>
    </xf>
    <xf numFmtId="10" fontId="13" fillId="0" borderId="18" xfId="27" applyNumberFormat="1" applyFont="1" applyBorder="1" applyAlignment="1" applyProtection="1">
      <alignment vertical="center" wrapText="1"/>
    </xf>
    <xf numFmtId="164" fontId="4" fillId="0" borderId="23" xfId="11" applyFont="1" applyBorder="1" applyAlignment="1" applyProtection="1">
      <alignment vertical="center"/>
    </xf>
    <xf numFmtId="170" fontId="10" fillId="2" borderId="1" xfId="23" applyNumberFormat="1" applyFont="1" applyFill="1" applyBorder="1" applyAlignment="1">
      <alignment vertical="center"/>
    </xf>
    <xf numFmtId="167" fontId="11" fillId="2" borderId="2" xfId="23" applyFont="1" applyFill="1" applyBorder="1" applyAlignment="1">
      <alignment horizontal="left" vertical="center"/>
    </xf>
    <xf numFmtId="164" fontId="11" fillId="2" borderId="2" xfId="11" applyFont="1" applyFill="1" applyBorder="1" applyAlignment="1" applyProtection="1">
      <alignment vertical="center"/>
    </xf>
    <xf numFmtId="10" fontId="12" fillId="2" borderId="2" xfId="27" applyNumberFormat="1" applyFont="1" applyFill="1" applyBorder="1" applyAlignment="1" applyProtection="1">
      <alignment vertical="center" wrapText="1"/>
    </xf>
    <xf numFmtId="164" fontId="10" fillId="2" borderId="2" xfId="11" applyFont="1" applyFill="1" applyBorder="1" applyAlignment="1" applyProtection="1">
      <alignment vertical="center"/>
    </xf>
    <xf numFmtId="164" fontId="11" fillId="2" borderId="3" xfId="11" applyFont="1" applyFill="1" applyBorder="1" applyAlignment="1" applyProtection="1">
      <alignment vertical="center"/>
    </xf>
    <xf numFmtId="170" fontId="10" fillId="0" borderId="1" xfId="23" applyNumberFormat="1" applyFont="1" applyBorder="1" applyAlignment="1">
      <alignment vertical="center"/>
    </xf>
    <xf numFmtId="167" fontId="11" fillId="0" borderId="2" xfId="23" applyFont="1" applyBorder="1" applyAlignment="1">
      <alignment horizontal="left" vertical="center"/>
    </xf>
    <xf numFmtId="164" fontId="11" fillId="0" borderId="2" xfId="11" applyFont="1" applyBorder="1" applyAlignment="1" applyProtection="1">
      <alignment vertical="center"/>
    </xf>
    <xf numFmtId="10" fontId="12" fillId="0" borderId="2" xfId="27" applyNumberFormat="1" applyFont="1" applyBorder="1" applyAlignment="1" applyProtection="1">
      <alignment vertical="center" wrapText="1"/>
    </xf>
    <xf numFmtId="164" fontId="10" fillId="0" borderId="2" xfId="11" applyFont="1" applyBorder="1" applyAlignment="1" applyProtection="1">
      <alignment vertical="center"/>
    </xf>
    <xf numFmtId="164" fontId="11" fillId="0" borderId="3" xfId="11" applyFont="1" applyBorder="1" applyAlignment="1" applyProtection="1">
      <alignment vertical="center"/>
    </xf>
    <xf numFmtId="10" fontId="12" fillId="2" borderId="2" xfId="27" applyNumberFormat="1" applyFont="1" applyFill="1" applyBorder="1" applyAlignment="1" applyProtection="1">
      <alignment horizontal="center" vertical="center" wrapText="1"/>
    </xf>
    <xf numFmtId="167" fontId="10" fillId="0" borderId="1" xfId="0" applyNumberFormat="1" applyFont="1" applyBorder="1" applyAlignment="1">
      <alignment vertical="center" wrapText="1"/>
    </xf>
    <xf numFmtId="167" fontId="11" fillId="0" borderId="2" xfId="0" applyNumberFormat="1" applyFont="1" applyBorder="1" applyAlignment="1">
      <alignment vertical="center" wrapText="1"/>
    </xf>
    <xf numFmtId="164" fontId="11" fillId="0" borderId="2" xfId="14" applyFont="1" applyBorder="1" applyAlignment="1" applyProtection="1">
      <alignment vertical="center" wrapText="1"/>
    </xf>
    <xf numFmtId="10" fontId="12" fillId="0" borderId="2" xfId="0" applyNumberFormat="1" applyFont="1" applyBorder="1" applyAlignment="1">
      <alignment vertical="center" wrapText="1"/>
    </xf>
    <xf numFmtId="164" fontId="10" fillId="0" borderId="2" xfId="14" applyFont="1" applyBorder="1" applyAlignment="1" applyProtection="1">
      <alignment vertical="center" wrapText="1"/>
    </xf>
    <xf numFmtId="164" fontId="11" fillId="0" borderId="3" xfId="14" applyFont="1" applyBorder="1" applyAlignment="1" applyProtection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11" fillId="2" borderId="2" xfId="0" applyNumberFormat="1" applyFont="1" applyFill="1" applyBorder="1" applyAlignment="1">
      <alignment vertical="center" wrapText="1"/>
    </xf>
    <xf numFmtId="10" fontId="10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64" fontId="10" fillId="2" borderId="2" xfId="14" applyFont="1" applyFill="1" applyBorder="1" applyAlignment="1" applyProtection="1">
      <alignment vertical="center" wrapText="1"/>
    </xf>
    <xf numFmtId="164" fontId="11" fillId="2" borderId="3" xfId="14" applyFont="1" applyFill="1" applyBorder="1" applyAlignment="1" applyProtection="1">
      <alignment vertical="center" wrapText="1"/>
    </xf>
    <xf numFmtId="164" fontId="12" fillId="0" borderId="2" xfId="11" applyFont="1" applyBorder="1" applyAlignment="1" applyProtection="1">
      <alignment vertical="center"/>
    </xf>
    <xf numFmtId="170" fontId="11" fillId="2" borderId="2" xfId="23" applyNumberFormat="1" applyFont="1" applyFill="1" applyBorder="1" applyAlignment="1">
      <alignment vertical="center" wrapText="1"/>
    </xf>
    <xf numFmtId="164" fontId="12" fillId="2" borderId="2" xfId="11" applyFont="1" applyFill="1" applyBorder="1" applyAlignment="1" applyProtection="1">
      <alignment vertical="center"/>
    </xf>
    <xf numFmtId="170" fontId="10" fillId="0" borderId="0" xfId="23" applyNumberFormat="1" applyFont="1" applyAlignment="1">
      <alignment vertical="center"/>
    </xf>
    <xf numFmtId="167" fontId="10" fillId="0" borderId="0" xfId="23" applyFont="1" applyAlignment="1">
      <alignment horizontal="left" vertical="center"/>
    </xf>
    <xf numFmtId="164" fontId="10" fillId="0" borderId="0" xfId="11" applyFont="1" applyBorder="1" applyAlignment="1" applyProtection="1">
      <alignment vertical="center"/>
    </xf>
    <xf numFmtId="164" fontId="4" fillId="0" borderId="0" xfId="9" applyFont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6" fillId="0" borderId="13" xfId="20" applyFont="1" applyBorder="1" applyAlignment="1">
      <alignment horizontal="center" vertical="center"/>
    </xf>
    <xf numFmtId="164" fontId="16" fillId="0" borderId="13" xfId="2" applyFont="1" applyBorder="1" applyAlignment="1" applyProtection="1">
      <alignment vertical="center"/>
    </xf>
    <xf numFmtId="171" fontId="16" fillId="0" borderId="13" xfId="20" applyNumberFormat="1" applyFont="1" applyBorder="1" applyAlignment="1">
      <alignment horizontal="right" vertical="center" wrapText="1"/>
    </xf>
    <xf numFmtId="0" fontId="16" fillId="0" borderId="13" xfId="20" applyFont="1" applyBorder="1" applyAlignment="1">
      <alignment horizontal="left" vertical="center"/>
    </xf>
    <xf numFmtId="164" fontId="16" fillId="0" borderId="13" xfId="1" applyFont="1" applyBorder="1" applyAlignment="1" applyProtection="1">
      <alignment vertical="center"/>
    </xf>
    <xf numFmtId="164" fontId="15" fillId="0" borderId="13" xfId="2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36">
    <cellStyle name="Comma" xfId="1" builtinId="3"/>
    <cellStyle name="Comma 2" xfId="2" xr:uid="{00000000-0005-0000-0000-000006000000}"/>
    <cellStyle name="Comma 3" xfId="33" xr:uid="{276D51E0-C2F7-4133-BB85-9D3DE8A2E131}"/>
    <cellStyle name="Euro" xfId="3" xr:uid="{00000000-0005-0000-0000-000007000000}"/>
    <cellStyle name="Millares 10" xfId="4" xr:uid="{00000000-0005-0000-0000-000008000000}"/>
    <cellStyle name="Millares 10 2" xfId="5" xr:uid="{00000000-0005-0000-0000-000009000000}"/>
    <cellStyle name="Millares 10 2 2" xfId="6" xr:uid="{00000000-0005-0000-0000-00000A000000}"/>
    <cellStyle name="Millares 12" xfId="7" xr:uid="{00000000-0005-0000-0000-00000B000000}"/>
    <cellStyle name="Millares 12 2" xfId="8" xr:uid="{00000000-0005-0000-0000-00000C000000}"/>
    <cellStyle name="Millares 2" xfId="9" xr:uid="{00000000-0005-0000-0000-00000D000000}"/>
    <cellStyle name="Millares 2 2" xfId="10" xr:uid="{00000000-0005-0000-0000-00000E000000}"/>
    <cellStyle name="Millares 2 2 3" xfId="11" xr:uid="{00000000-0005-0000-0000-00000F000000}"/>
    <cellStyle name="Millares 2 2 3 2" xfId="12" xr:uid="{00000000-0005-0000-0000-000010000000}"/>
    <cellStyle name="Millares 2 2 3 3" xfId="13" xr:uid="{00000000-0005-0000-0000-000011000000}"/>
    <cellStyle name="Millares 2 2 3 7" xfId="35" xr:uid="{E7D51D0E-BD97-4C70-8F2E-A94F8B859A5F}"/>
    <cellStyle name="Millares 2 4" xfId="14" xr:uid="{00000000-0005-0000-0000-000012000000}"/>
    <cellStyle name="Millares 3" xfId="15" xr:uid="{00000000-0005-0000-0000-000013000000}"/>
    <cellStyle name="Millares 3 10" xfId="34" xr:uid="{72063C52-B7F0-440B-8365-BE2293E5B392}"/>
    <cellStyle name="Millares 7" xfId="16" xr:uid="{00000000-0005-0000-0000-000014000000}"/>
    <cellStyle name="Millares 7 2" xfId="17" xr:uid="{00000000-0005-0000-0000-000015000000}"/>
    <cellStyle name="Millares 8" xfId="18" xr:uid="{00000000-0005-0000-0000-000016000000}"/>
    <cellStyle name="Millares 8 2" xfId="19" xr:uid="{00000000-0005-0000-0000-000017000000}"/>
    <cellStyle name="Normal" xfId="0" builtinId="0"/>
    <cellStyle name="Normal 11" xfId="32" xr:uid="{372B1C91-45CF-46E6-8DE8-97B58CD1EDDC}"/>
    <cellStyle name="Normal 15" xfId="20" xr:uid="{00000000-0005-0000-0000-000018000000}"/>
    <cellStyle name="Normal 2" xfId="21" xr:uid="{00000000-0005-0000-0000-000019000000}"/>
    <cellStyle name="Normal 2 2" xfId="22" xr:uid="{00000000-0005-0000-0000-00001A000000}"/>
    <cellStyle name="Normal 3" xfId="23" xr:uid="{00000000-0005-0000-0000-00001B000000}"/>
    <cellStyle name="Normal 3 2" xfId="24" xr:uid="{00000000-0005-0000-0000-00001C000000}"/>
    <cellStyle name="Normal 4" xfId="25" xr:uid="{00000000-0005-0000-0000-00001D000000}"/>
    <cellStyle name="Normal_Presup. General Alc. Las Terrenas Junio 07_Presup. Final Las Terrenas Enero 2008" xfId="26" xr:uid="{00000000-0005-0000-0000-00001E000000}"/>
    <cellStyle name="Porcentaje 2" xfId="27" xr:uid="{00000000-0005-0000-0000-00001F000000}"/>
    <cellStyle name="Porcentaje 2 2" xfId="28" xr:uid="{00000000-0005-0000-0000-000020000000}"/>
    <cellStyle name="Porcentaje 2 2 2" xfId="29" xr:uid="{00000000-0005-0000-0000-000021000000}"/>
    <cellStyle name="Porcentual 10" xfId="30" xr:uid="{00000000-0005-0000-0000-000022000000}"/>
    <cellStyle name="Porcentual 10 2" xfId="31" xr:uid="{00000000-0005-0000-0000-00002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E46C0A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COSTOS-UEP\Costos\PRESUPUESTOS%202013\An&#225;lisis%20de%20Ingenier&#237;a%20(%20Insumos,%20Mano%20de%20Obra%20de%20Alba&#241;iler&#237;a%20de%20Obras%20P&#250;blicas%20del%2020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E270"/>
  <sheetViews>
    <sheetView tabSelected="1" view="pageBreakPreview" topLeftCell="A105" zoomScale="80" zoomScaleNormal="100" zoomScaleSheetLayoutView="80" zoomScalePageLayoutView="78" workbookViewId="0">
      <selection activeCell="I113" sqref="I113"/>
    </sheetView>
  </sheetViews>
  <sheetFormatPr defaultColWidth="11.42578125" defaultRowHeight="18.75" x14ac:dyDescent="0.25"/>
  <cols>
    <col min="1" max="1" width="12.28515625" style="1" customWidth="1"/>
    <col min="2" max="2" width="60" style="1" customWidth="1"/>
    <col min="3" max="3" width="17.5703125" style="1" customWidth="1"/>
    <col min="4" max="4" width="9.85546875" style="1" bestFit="1" customWidth="1"/>
    <col min="5" max="5" width="16.7109375" style="1" customWidth="1"/>
    <col min="6" max="6" width="25.42578125" style="1" customWidth="1"/>
    <col min="7" max="7" width="23.140625" style="2" customWidth="1"/>
    <col min="8" max="1019" width="11.42578125" style="3"/>
  </cols>
  <sheetData>
    <row r="1" spans="1:25" s="4" customFormat="1" ht="18.75" customHeight="1" x14ac:dyDescent="0.25">
      <c r="A1" s="133" t="s">
        <v>0</v>
      </c>
      <c r="B1" s="133"/>
      <c r="C1" s="133"/>
      <c r="D1" s="133"/>
      <c r="E1" s="133"/>
      <c r="F1" s="133"/>
      <c r="G1" s="1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18.75" customHeight="1" x14ac:dyDescent="0.25">
      <c r="A2" s="133" t="s">
        <v>1</v>
      </c>
      <c r="B2" s="133"/>
      <c r="C2" s="133"/>
      <c r="D2" s="133"/>
      <c r="E2" s="133"/>
      <c r="F2" s="133"/>
      <c r="G2" s="1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" customFormat="1" ht="18.75" customHeight="1" x14ac:dyDescent="0.25">
      <c r="A3" s="134" t="s">
        <v>2</v>
      </c>
      <c r="B3" s="134"/>
      <c r="C3" s="134"/>
      <c r="D3" s="134"/>
      <c r="E3" s="134"/>
      <c r="F3" s="134"/>
      <c r="G3" s="13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4" customFormat="1" ht="20.25" customHeight="1" x14ac:dyDescent="0.25">
      <c r="A4" s="5"/>
      <c r="B4" s="6"/>
      <c r="C4" s="6"/>
      <c r="D4" s="6"/>
      <c r="E4" s="6"/>
      <c r="F4" s="6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4" customFormat="1" ht="35.25" customHeight="1" x14ac:dyDescent="0.25">
      <c r="A5" s="135" t="s">
        <v>3</v>
      </c>
      <c r="B5" s="135"/>
      <c r="C5" s="135"/>
      <c r="D5" s="135"/>
      <c r="E5" s="135"/>
      <c r="F5" s="135"/>
      <c r="G5" s="13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9" customFormat="1" ht="19.5" customHeight="1" x14ac:dyDescent="0.25">
      <c r="A6" s="1"/>
      <c r="B6" s="1"/>
      <c r="C6" s="1"/>
      <c r="D6" s="1"/>
      <c r="E6" s="8"/>
      <c r="F6" s="1"/>
      <c r="G6" s="2"/>
    </row>
    <row r="7" spans="1:25" s="9" customFormat="1" ht="34.9" customHeight="1" x14ac:dyDescent="0.25">
      <c r="A7" s="10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2" t="s">
        <v>9</v>
      </c>
      <c r="G7" s="13" t="s">
        <v>10</v>
      </c>
    </row>
    <row r="8" spans="1:25" s="9" customFormat="1" ht="24.75" customHeight="1" x14ac:dyDescent="0.25">
      <c r="A8" s="14"/>
      <c r="B8" s="15"/>
      <c r="C8" s="16"/>
      <c r="D8" s="17"/>
      <c r="E8" s="18"/>
      <c r="F8" s="19"/>
      <c r="G8" s="20"/>
    </row>
    <row r="9" spans="1:25" s="9" customFormat="1" ht="72" x14ac:dyDescent="0.25">
      <c r="A9" s="21" t="s">
        <v>11</v>
      </c>
      <c r="B9" s="22" t="s">
        <v>12</v>
      </c>
      <c r="C9" s="23"/>
      <c r="D9" s="24"/>
      <c r="E9" s="25"/>
      <c r="F9" s="26"/>
      <c r="G9" s="27"/>
    </row>
    <row r="10" spans="1:25" s="9" customFormat="1" ht="24.75" customHeight="1" x14ac:dyDescent="0.25">
      <c r="A10" s="28"/>
      <c r="B10" s="29"/>
      <c r="C10" s="23"/>
      <c r="D10" s="24"/>
      <c r="E10" s="25"/>
      <c r="F10" s="26"/>
      <c r="G10" s="27"/>
    </row>
    <row r="11" spans="1:25" s="9" customFormat="1" ht="24.75" customHeight="1" x14ac:dyDescent="0.25">
      <c r="A11" s="30">
        <v>1</v>
      </c>
      <c r="B11" s="31" t="s">
        <v>13</v>
      </c>
      <c r="C11" s="32"/>
      <c r="D11" s="33"/>
      <c r="E11" s="33"/>
      <c r="F11" s="33"/>
      <c r="G11" s="34"/>
    </row>
    <row r="12" spans="1:25" s="9" customFormat="1" ht="24.75" customHeight="1" x14ac:dyDescent="0.25">
      <c r="A12" s="35">
        <f>A11+0.1</f>
        <v>1.1000000000000001</v>
      </c>
      <c r="B12" s="36" t="s">
        <v>14</v>
      </c>
      <c r="C12" s="32">
        <v>4915.3900000000003</v>
      </c>
      <c r="D12" s="37" t="s">
        <v>15</v>
      </c>
      <c r="E12" s="38"/>
      <c r="F12" s="38">
        <f>ROUNDUP(C12*E12,2)</f>
        <v>0</v>
      </c>
      <c r="G12" s="34">
        <f>+F12</f>
        <v>0</v>
      </c>
    </row>
    <row r="13" spans="1:25" s="9" customFormat="1" ht="24.75" customHeight="1" x14ac:dyDescent="0.25">
      <c r="A13" s="35"/>
      <c r="B13" s="39"/>
      <c r="C13" s="40"/>
      <c r="D13" s="37"/>
      <c r="E13" s="41"/>
      <c r="F13" s="38"/>
      <c r="G13" s="34"/>
    </row>
    <row r="14" spans="1:25" s="9" customFormat="1" ht="24.75" customHeight="1" x14ac:dyDescent="0.25">
      <c r="A14" s="42">
        <v>2</v>
      </c>
      <c r="B14" s="31" t="s">
        <v>16</v>
      </c>
      <c r="C14" s="40"/>
      <c r="D14" s="37"/>
      <c r="E14" s="41"/>
      <c r="F14" s="38"/>
      <c r="G14" s="34"/>
    </row>
    <row r="15" spans="1:25" s="9" customFormat="1" ht="24.75" customHeight="1" x14ac:dyDescent="0.25">
      <c r="A15" s="35">
        <f t="shared" ref="A15:A20" si="0">A14+0.1</f>
        <v>2.1</v>
      </c>
      <c r="B15" s="43" t="s">
        <v>17</v>
      </c>
      <c r="C15" s="40">
        <v>5929.9513500000003</v>
      </c>
      <c r="D15" s="37" t="s">
        <v>18</v>
      </c>
      <c r="E15" s="41"/>
      <c r="F15" s="38">
        <f t="shared" ref="F15:F20" si="1">ROUNDUP(C15*E15,2)</f>
        <v>0</v>
      </c>
      <c r="G15" s="34"/>
    </row>
    <row r="16" spans="1:25" s="9" customFormat="1" ht="24.75" customHeight="1" x14ac:dyDescent="0.25">
      <c r="A16" s="35">
        <f t="shared" si="0"/>
        <v>2.2000000000000002</v>
      </c>
      <c r="B16" s="39" t="s">
        <v>19</v>
      </c>
      <c r="C16" s="40">
        <v>426.35060000000004</v>
      </c>
      <c r="D16" s="37" t="s">
        <v>18</v>
      </c>
      <c r="E16" s="41"/>
      <c r="F16" s="38">
        <f t="shared" si="1"/>
        <v>0</v>
      </c>
      <c r="G16" s="34"/>
    </row>
    <row r="17" spans="1:7" s="9" customFormat="1" ht="24.75" customHeight="1" x14ac:dyDescent="0.25">
      <c r="A17" s="35">
        <f t="shared" si="0"/>
        <v>2.3000000000000003</v>
      </c>
      <c r="B17" s="39" t="s">
        <v>20</v>
      </c>
      <c r="C17" s="40">
        <v>2243.987203298816</v>
      </c>
      <c r="D17" s="37" t="s">
        <v>18</v>
      </c>
      <c r="E17" s="41"/>
      <c r="F17" s="38">
        <f t="shared" si="1"/>
        <v>0</v>
      </c>
      <c r="G17" s="34"/>
    </row>
    <row r="18" spans="1:7" s="9" customFormat="1" ht="24.75" customHeight="1" x14ac:dyDescent="0.25">
      <c r="A18" s="35">
        <f t="shared" si="0"/>
        <v>2.4000000000000004</v>
      </c>
      <c r="B18" s="39" t="s">
        <v>21</v>
      </c>
      <c r="C18" s="40">
        <v>5141.8488396988159</v>
      </c>
      <c r="D18" s="37" t="s">
        <v>18</v>
      </c>
      <c r="E18" s="41"/>
      <c r="F18" s="38">
        <f t="shared" si="1"/>
        <v>0</v>
      </c>
      <c r="G18" s="34"/>
    </row>
    <row r="19" spans="1:7" s="9" customFormat="1" ht="24.75" customHeight="1" x14ac:dyDescent="0.25">
      <c r="A19" s="35">
        <f t="shared" si="0"/>
        <v>2.5000000000000004</v>
      </c>
      <c r="B19" s="39" t="s">
        <v>22</v>
      </c>
      <c r="C19" s="40">
        <v>3471.4391442884612</v>
      </c>
      <c r="D19" s="37" t="s">
        <v>23</v>
      </c>
      <c r="E19" s="38"/>
      <c r="F19" s="38">
        <f t="shared" si="1"/>
        <v>0</v>
      </c>
      <c r="G19" s="34"/>
    </row>
    <row r="20" spans="1:7" s="9" customFormat="1" ht="22.5" customHeight="1" x14ac:dyDescent="0.25">
      <c r="A20" s="35">
        <f t="shared" si="0"/>
        <v>2.6000000000000005</v>
      </c>
      <c r="B20" s="39" t="s">
        <v>24</v>
      </c>
      <c r="C20" s="40">
        <v>9830.7800000000007</v>
      </c>
      <c r="D20" s="37" t="s">
        <v>15</v>
      </c>
      <c r="E20" s="41"/>
      <c r="F20" s="38">
        <f t="shared" si="1"/>
        <v>0</v>
      </c>
      <c r="G20" s="34">
        <f>SUM(F15:F20)</f>
        <v>0</v>
      </c>
    </row>
    <row r="21" spans="1:7" s="9" customFormat="1" ht="22.5" customHeight="1" x14ac:dyDescent="0.25">
      <c r="A21" s="35"/>
      <c r="B21" s="39"/>
      <c r="C21" s="40"/>
      <c r="D21" s="37"/>
      <c r="E21" s="41"/>
      <c r="F21" s="38"/>
      <c r="G21" s="34"/>
    </row>
    <row r="22" spans="1:7" s="9" customFormat="1" x14ac:dyDescent="0.25">
      <c r="A22" s="42">
        <v>3</v>
      </c>
      <c r="B22" s="22" t="s">
        <v>25</v>
      </c>
      <c r="C22" s="40"/>
      <c r="D22" s="37"/>
      <c r="E22" s="41"/>
      <c r="F22" s="38"/>
      <c r="G22" s="27"/>
    </row>
    <row r="23" spans="1:7" s="9" customFormat="1" x14ac:dyDescent="0.25">
      <c r="A23" s="35">
        <f>A22+0.1</f>
        <v>3.1</v>
      </c>
      <c r="B23" s="29" t="s">
        <v>26</v>
      </c>
      <c r="C23" s="40">
        <v>3540.0500000000006</v>
      </c>
      <c r="D23" s="37" t="s">
        <v>15</v>
      </c>
      <c r="E23" s="41"/>
      <c r="F23" s="38">
        <f>ROUNDUP(C23*E23,2)</f>
        <v>0</v>
      </c>
      <c r="G23" s="27"/>
    </row>
    <row r="24" spans="1:7" s="9" customFormat="1" x14ac:dyDescent="0.25">
      <c r="A24" s="35">
        <f>A23+0.1</f>
        <v>3.2</v>
      </c>
      <c r="B24" s="29" t="s">
        <v>27</v>
      </c>
      <c r="C24" s="40">
        <v>951.47</v>
      </c>
      <c r="D24" s="37" t="s">
        <v>15</v>
      </c>
      <c r="E24" s="41"/>
      <c r="F24" s="38">
        <f>ROUNDUP(C24*E24,2)</f>
        <v>0</v>
      </c>
      <c r="G24" s="34"/>
    </row>
    <row r="25" spans="1:7" s="9" customFormat="1" x14ac:dyDescent="0.25">
      <c r="A25" s="35">
        <f>A24+0.1</f>
        <v>3.3000000000000003</v>
      </c>
      <c r="B25" s="29" t="s">
        <v>28</v>
      </c>
      <c r="C25" s="40">
        <v>423.87</v>
      </c>
      <c r="D25" s="37" t="s">
        <v>15</v>
      </c>
      <c r="E25" s="41"/>
      <c r="F25" s="38">
        <f>ROUNDUP(C25*E25,2)</f>
        <v>0</v>
      </c>
      <c r="G25" s="34">
        <f>SUM(F23:F25)</f>
        <v>0</v>
      </c>
    </row>
    <row r="26" spans="1:7" s="9" customFormat="1" x14ac:dyDescent="0.25">
      <c r="A26" s="44"/>
      <c r="B26" s="29"/>
      <c r="C26" s="40"/>
      <c r="D26" s="37"/>
      <c r="E26" s="41"/>
      <c r="F26" s="38"/>
      <c r="G26" s="27"/>
    </row>
    <row r="27" spans="1:7" s="9" customFormat="1" ht="24.75" customHeight="1" x14ac:dyDescent="0.25">
      <c r="A27" s="42">
        <v>4</v>
      </c>
      <c r="B27" s="31" t="s">
        <v>29</v>
      </c>
      <c r="C27" s="32"/>
      <c r="D27" s="33"/>
      <c r="E27" s="33"/>
      <c r="F27" s="38"/>
      <c r="G27" s="34"/>
    </row>
    <row r="28" spans="1:7" s="9" customFormat="1" ht="24.75" customHeight="1" x14ac:dyDescent="0.25">
      <c r="A28" s="42"/>
      <c r="B28" s="31" t="s">
        <v>30</v>
      </c>
      <c r="C28" s="32"/>
      <c r="D28" s="33"/>
      <c r="E28" s="33"/>
      <c r="F28" s="38"/>
      <c r="G28" s="34"/>
    </row>
    <row r="29" spans="1:7" s="9" customFormat="1" x14ac:dyDescent="0.25">
      <c r="A29" s="35">
        <f>A27+0.1</f>
        <v>4.0999999999999996</v>
      </c>
      <c r="B29" s="39" t="s">
        <v>31</v>
      </c>
      <c r="C29" s="40">
        <v>3540.0500000000006</v>
      </c>
      <c r="D29" s="37" t="s">
        <v>15</v>
      </c>
      <c r="E29" s="41"/>
      <c r="F29" s="38">
        <f>ROUNDUP(C29*E29,2)</f>
        <v>0</v>
      </c>
      <c r="G29" s="34"/>
    </row>
    <row r="30" spans="1:7" s="9" customFormat="1" x14ac:dyDescent="0.25">
      <c r="A30" s="35">
        <v>4.2</v>
      </c>
      <c r="B30" s="39" t="s">
        <v>32</v>
      </c>
      <c r="C30" s="40">
        <v>951.47</v>
      </c>
      <c r="D30" s="37" t="s">
        <v>15</v>
      </c>
      <c r="E30" s="41"/>
      <c r="F30" s="38">
        <f>ROUNDUP(C30*E30,2)</f>
        <v>0</v>
      </c>
      <c r="G30" s="34"/>
    </row>
    <row r="31" spans="1:7" s="9" customFormat="1" x14ac:dyDescent="0.25">
      <c r="A31" s="35">
        <v>4.3</v>
      </c>
      <c r="B31" s="39" t="s">
        <v>33</v>
      </c>
      <c r="C31" s="40">
        <v>423.87</v>
      </c>
      <c r="D31" s="37" t="s">
        <v>15</v>
      </c>
      <c r="E31" s="41"/>
      <c r="F31" s="38">
        <f>ROUNDUP(C31*E31,2)</f>
        <v>0</v>
      </c>
      <c r="G31" s="34">
        <f>SUM(F29:F31)</f>
        <v>0</v>
      </c>
    </row>
    <row r="32" spans="1:7" s="9" customFormat="1" ht="24.75" customHeight="1" x14ac:dyDescent="0.25">
      <c r="A32" s="35"/>
      <c r="B32" s="39"/>
      <c r="C32" s="40"/>
      <c r="D32" s="37"/>
      <c r="E32" s="41"/>
      <c r="F32" s="38"/>
      <c r="G32" s="27"/>
    </row>
    <row r="33" spans="1:1019" s="9" customFormat="1" ht="24.75" customHeight="1" x14ac:dyDescent="0.25">
      <c r="A33" s="42">
        <v>5</v>
      </c>
      <c r="B33" s="31" t="s">
        <v>34</v>
      </c>
      <c r="C33" s="32"/>
      <c r="D33" s="33"/>
      <c r="E33" s="33"/>
      <c r="F33" s="38"/>
      <c r="G33" s="34"/>
    </row>
    <row r="34" spans="1:1019" s="9" customFormat="1" x14ac:dyDescent="0.25">
      <c r="A34" s="35">
        <f>A33+0.1</f>
        <v>5.0999999999999996</v>
      </c>
      <c r="B34" s="29" t="s">
        <v>31</v>
      </c>
      <c r="C34" s="40">
        <v>3540.0500000000006</v>
      </c>
      <c r="D34" s="37" t="s">
        <v>15</v>
      </c>
      <c r="E34" s="41"/>
      <c r="F34" s="38">
        <f>ROUNDUP(C34*E34,2)</f>
        <v>0</v>
      </c>
      <c r="G34" s="27"/>
    </row>
    <row r="35" spans="1:1019" s="9" customFormat="1" x14ac:dyDescent="0.25">
      <c r="A35" s="35">
        <v>5.2</v>
      </c>
      <c r="B35" s="29" t="s">
        <v>32</v>
      </c>
      <c r="C35" s="40">
        <v>951.47</v>
      </c>
      <c r="D35" s="37" t="s">
        <v>15</v>
      </c>
      <c r="E35" s="41"/>
      <c r="F35" s="38">
        <f>ROUNDUP(C35*E35,2)</f>
        <v>0</v>
      </c>
      <c r="G35" s="34"/>
    </row>
    <row r="36" spans="1:1019" s="9" customFormat="1" x14ac:dyDescent="0.25">
      <c r="A36" s="35">
        <v>5.3</v>
      </c>
      <c r="B36" s="29" t="s">
        <v>33</v>
      </c>
      <c r="C36" s="40">
        <v>423.87</v>
      </c>
      <c r="D36" s="37" t="s">
        <v>15</v>
      </c>
      <c r="E36" s="41"/>
      <c r="F36" s="38">
        <f>ROUNDUP(C36*E36,2)</f>
        <v>0</v>
      </c>
      <c r="G36" s="34">
        <f>SUM(F34:F36)</f>
        <v>0</v>
      </c>
    </row>
    <row r="37" spans="1:1019" x14ac:dyDescent="0.25">
      <c r="A37" s="128"/>
      <c r="B37" s="129"/>
      <c r="C37" s="127"/>
      <c r="D37" s="126"/>
      <c r="E37" s="130"/>
      <c r="F37" s="127"/>
      <c r="G37" s="131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</row>
    <row r="38" spans="1:1019" s="9" customFormat="1" ht="24.75" customHeight="1" x14ac:dyDescent="0.25">
      <c r="A38" s="42">
        <v>6</v>
      </c>
      <c r="B38" s="45" t="s">
        <v>35</v>
      </c>
      <c r="C38" s="40">
        <v>1</v>
      </c>
      <c r="D38" s="37" t="s">
        <v>36</v>
      </c>
      <c r="E38" s="41"/>
      <c r="F38" s="38">
        <f>ROUNDUP(C38*E38,2)</f>
        <v>0</v>
      </c>
      <c r="G38" s="34">
        <f>SUM(F38)</f>
        <v>0</v>
      </c>
    </row>
    <row r="39" spans="1:1019" s="9" customFormat="1" ht="24.75" customHeight="1" x14ac:dyDescent="0.25">
      <c r="A39" s="35"/>
      <c r="B39" s="39"/>
      <c r="C39" s="40"/>
      <c r="D39" s="37"/>
      <c r="E39" s="41"/>
      <c r="F39" s="38"/>
      <c r="G39" s="34"/>
    </row>
    <row r="40" spans="1:1019" s="9" customFormat="1" ht="18.75" customHeight="1" x14ac:dyDescent="0.25">
      <c r="A40" s="42">
        <v>7</v>
      </c>
      <c r="B40" s="46" t="s">
        <v>37</v>
      </c>
      <c r="C40" s="40"/>
      <c r="D40" s="37"/>
      <c r="E40" s="41"/>
      <c r="F40" s="38"/>
      <c r="G40" s="34"/>
    </row>
    <row r="41" spans="1:1019" s="9" customFormat="1" ht="24.75" customHeight="1" x14ac:dyDescent="0.25">
      <c r="A41" s="35">
        <f>A40+0.1</f>
        <v>7.1</v>
      </c>
      <c r="B41" s="47" t="s">
        <v>38</v>
      </c>
      <c r="C41" s="40">
        <v>42</v>
      </c>
      <c r="D41" s="37" t="s">
        <v>7</v>
      </c>
      <c r="E41" s="41"/>
      <c r="F41" s="38">
        <f>ROUNDUP(C41*E41,2)</f>
        <v>0</v>
      </c>
      <c r="G41" s="34"/>
    </row>
    <row r="42" spans="1:1019" s="9" customFormat="1" ht="24.75" customHeight="1" x14ac:dyDescent="0.25">
      <c r="A42" s="35">
        <f>A41+0.1</f>
        <v>7.1999999999999993</v>
      </c>
      <c r="B42" s="47" t="s">
        <v>39</v>
      </c>
      <c r="C42" s="40">
        <v>95</v>
      </c>
      <c r="D42" s="37" t="s">
        <v>7</v>
      </c>
      <c r="E42" s="41"/>
      <c r="F42" s="38">
        <f>ROUNDUP(C42*E42,2)</f>
        <v>0</v>
      </c>
      <c r="G42" s="34"/>
    </row>
    <row r="43" spans="1:1019" s="9" customFormat="1" ht="24.75" customHeight="1" x14ac:dyDescent="0.25">
      <c r="A43" s="35">
        <f>A42+0.1</f>
        <v>7.2999999999999989</v>
      </c>
      <c r="B43" s="47" t="s">
        <v>40</v>
      </c>
      <c r="C43" s="40">
        <v>453</v>
      </c>
      <c r="D43" s="37" t="s">
        <v>7</v>
      </c>
      <c r="E43" s="41"/>
      <c r="F43" s="38">
        <f>ROUNDUP(C43*E43,2)</f>
        <v>0</v>
      </c>
      <c r="G43" s="34">
        <f>+SUM(F41:F43)</f>
        <v>0</v>
      </c>
    </row>
    <row r="44" spans="1:1019" s="9" customFormat="1" ht="24.75" customHeight="1" x14ac:dyDescent="0.25">
      <c r="A44" s="35"/>
      <c r="B44" s="39"/>
      <c r="C44" s="40"/>
      <c r="D44" s="37"/>
      <c r="E44" s="41"/>
      <c r="F44" s="38"/>
      <c r="G44" s="34"/>
    </row>
    <row r="45" spans="1:1019" s="9" customFormat="1" ht="27.75" customHeight="1" x14ac:dyDescent="0.25">
      <c r="A45" s="42">
        <v>8</v>
      </c>
      <c r="B45" s="46" t="s">
        <v>41</v>
      </c>
      <c r="C45" s="40">
        <v>590</v>
      </c>
      <c r="D45" s="37" t="s">
        <v>7</v>
      </c>
      <c r="E45" s="41"/>
      <c r="F45" s="38">
        <f>ROUNDUP(C45*E45,2)</f>
        <v>0</v>
      </c>
      <c r="G45" s="34">
        <f>SUM(F45)</f>
        <v>0</v>
      </c>
    </row>
    <row r="46" spans="1:1019" s="9" customFormat="1" x14ac:dyDescent="0.25">
      <c r="A46" s="35"/>
      <c r="B46" s="39" t="s">
        <v>42</v>
      </c>
      <c r="C46" s="40"/>
      <c r="D46" s="37"/>
      <c r="E46" s="41"/>
      <c r="F46" s="38"/>
      <c r="G46" s="34"/>
    </row>
    <row r="47" spans="1:1019" s="9" customFormat="1" x14ac:dyDescent="0.25">
      <c r="A47" s="48">
        <v>9</v>
      </c>
      <c r="B47" s="49" t="s">
        <v>43</v>
      </c>
      <c r="C47" s="40"/>
      <c r="D47" s="37"/>
      <c r="E47" s="41"/>
      <c r="F47" s="38"/>
      <c r="G47" s="34"/>
    </row>
    <row r="48" spans="1:1019" s="9" customFormat="1" x14ac:dyDescent="0.25">
      <c r="A48" s="35">
        <f>A47+0.1</f>
        <v>9.1</v>
      </c>
      <c r="B48" s="50" t="s">
        <v>44</v>
      </c>
      <c r="C48" s="40">
        <v>1</v>
      </c>
      <c r="D48" s="37" t="s">
        <v>36</v>
      </c>
      <c r="E48" s="41"/>
      <c r="F48" s="38">
        <f>ROUNDUP(C48*E48,2)</f>
        <v>0</v>
      </c>
      <c r="G48" s="34"/>
    </row>
    <row r="49" spans="1:7" s="9" customFormat="1" x14ac:dyDescent="0.25">
      <c r="A49" s="35">
        <f>A48+0.1</f>
        <v>9.1999999999999993</v>
      </c>
      <c r="B49" s="50" t="s">
        <v>45</v>
      </c>
      <c r="C49" s="40">
        <v>3932.3120000000004</v>
      </c>
      <c r="D49" s="37" t="s">
        <v>46</v>
      </c>
      <c r="E49" s="41"/>
      <c r="F49" s="38">
        <f>ROUNDUP(C49*E49,2)</f>
        <v>0</v>
      </c>
      <c r="G49" s="34"/>
    </row>
    <row r="50" spans="1:7" s="9" customFormat="1" ht="27.75" customHeight="1" x14ac:dyDescent="0.25">
      <c r="A50" s="35">
        <f>A49+0.1</f>
        <v>9.2999999999999989</v>
      </c>
      <c r="B50" s="50" t="s">
        <v>47</v>
      </c>
      <c r="C50" s="40">
        <v>453</v>
      </c>
      <c r="D50" s="37" t="s">
        <v>15</v>
      </c>
      <c r="E50" s="41"/>
      <c r="F50" s="38">
        <f>ROUNDUP(C50*E50,2)</f>
        <v>0</v>
      </c>
      <c r="G50" s="34"/>
    </row>
    <row r="51" spans="1:7" s="9" customFormat="1" x14ac:dyDescent="0.25">
      <c r="A51" s="35">
        <f>A50+0.1</f>
        <v>9.3999999999999986</v>
      </c>
      <c r="B51" s="50" t="s">
        <v>48</v>
      </c>
      <c r="C51" s="40">
        <v>453</v>
      </c>
      <c r="D51" s="37" t="s">
        <v>46</v>
      </c>
      <c r="E51" s="41"/>
      <c r="F51" s="38">
        <f>ROUNDUP(C51*E51,2)</f>
        <v>0</v>
      </c>
      <c r="G51" s="34">
        <f>SUM(F48:F51)</f>
        <v>0</v>
      </c>
    </row>
    <row r="52" spans="1:7" s="9" customFormat="1" ht="22.5" customHeight="1" x14ac:dyDescent="0.25">
      <c r="A52" s="48"/>
      <c r="B52" s="49"/>
      <c r="C52" s="40"/>
      <c r="D52" s="37"/>
      <c r="E52" s="41"/>
      <c r="F52" s="38"/>
      <c r="G52" s="34"/>
    </row>
    <row r="53" spans="1:7" s="9" customFormat="1" ht="36" x14ac:dyDescent="0.25">
      <c r="A53" s="42">
        <v>10</v>
      </c>
      <c r="B53" s="51" t="s">
        <v>49</v>
      </c>
      <c r="C53" s="40">
        <v>1</v>
      </c>
      <c r="D53" s="37" t="s">
        <v>36</v>
      </c>
      <c r="E53" s="52"/>
      <c r="F53" s="38">
        <f>ROUNDUP(C53*E53,2)</f>
        <v>0</v>
      </c>
      <c r="G53" s="34">
        <f>+F53</f>
        <v>0</v>
      </c>
    </row>
    <row r="54" spans="1:7" s="9" customFormat="1" ht="22.5" customHeight="1" x14ac:dyDescent="0.25">
      <c r="A54" s="35"/>
      <c r="B54" s="39"/>
      <c r="C54" s="40"/>
      <c r="D54" s="37"/>
      <c r="E54" s="41"/>
      <c r="F54" s="38"/>
      <c r="G54" s="34"/>
    </row>
    <row r="55" spans="1:7" s="9" customFormat="1" ht="22.5" customHeight="1" x14ac:dyDescent="0.25">
      <c r="A55" s="42">
        <v>11</v>
      </c>
      <c r="B55" s="45" t="s">
        <v>50</v>
      </c>
      <c r="C55" s="40">
        <v>1</v>
      </c>
      <c r="D55" s="37" t="s">
        <v>36</v>
      </c>
      <c r="E55" s="41"/>
      <c r="F55" s="38">
        <f>ROUNDUP(C55*E55,2)</f>
        <v>0</v>
      </c>
      <c r="G55" s="34">
        <f>SUM(F55)</f>
        <v>0</v>
      </c>
    </row>
    <row r="56" spans="1:7" s="9" customFormat="1" ht="22.5" customHeight="1" thickBot="1" x14ac:dyDescent="0.3">
      <c r="A56" s="48"/>
      <c r="B56" s="53"/>
      <c r="C56" s="54"/>
      <c r="D56" s="55"/>
      <c r="E56" s="56"/>
      <c r="F56" s="57"/>
      <c r="G56" s="58"/>
    </row>
    <row r="57" spans="1:7" s="9" customFormat="1" ht="20.25" thickTop="1" thickBot="1" x14ac:dyDescent="0.3">
      <c r="A57" s="59"/>
      <c r="B57" s="60" t="s">
        <v>51</v>
      </c>
      <c r="C57" s="61"/>
      <c r="D57" s="61"/>
      <c r="E57" s="61"/>
      <c r="F57" s="61"/>
      <c r="G57" s="13">
        <f>SUM(G8:G55)</f>
        <v>0</v>
      </c>
    </row>
    <row r="58" spans="1:7" s="9" customFormat="1" ht="22.5" customHeight="1" thickTop="1" x14ac:dyDescent="0.25">
      <c r="A58" s="48"/>
      <c r="B58" s="53"/>
      <c r="C58" s="54"/>
      <c r="D58" s="55"/>
      <c r="E58" s="56"/>
      <c r="F58" s="57"/>
      <c r="G58" s="58"/>
    </row>
    <row r="59" spans="1:7" s="9" customFormat="1" ht="54" x14ac:dyDescent="0.25">
      <c r="A59" s="62" t="s">
        <v>52</v>
      </c>
      <c r="B59" s="49" t="s">
        <v>92</v>
      </c>
      <c r="C59" s="54"/>
      <c r="D59" s="55"/>
      <c r="E59" s="56"/>
      <c r="F59" s="57"/>
      <c r="G59" s="58"/>
    </row>
    <row r="60" spans="1:7" s="9" customFormat="1" ht="22.5" customHeight="1" x14ac:dyDescent="0.25">
      <c r="A60" s="48"/>
      <c r="B60" s="53"/>
      <c r="C60" s="54"/>
      <c r="D60" s="55"/>
      <c r="E60" s="56"/>
      <c r="F60" s="57"/>
      <c r="G60" s="58"/>
    </row>
    <row r="61" spans="1:7" s="9" customFormat="1" ht="22.5" customHeight="1" x14ac:dyDescent="0.25">
      <c r="A61" s="62">
        <v>1</v>
      </c>
      <c r="B61" s="53" t="s">
        <v>53</v>
      </c>
      <c r="C61" s="54"/>
      <c r="D61" s="55"/>
      <c r="E61" s="56"/>
      <c r="F61" s="57"/>
      <c r="G61" s="58"/>
    </row>
    <row r="62" spans="1:7" s="9" customFormat="1" ht="22.5" customHeight="1" x14ac:dyDescent="0.25">
      <c r="A62" s="35">
        <f>A61+0.1</f>
        <v>1.1000000000000001</v>
      </c>
      <c r="B62" s="63" t="s">
        <v>54</v>
      </c>
      <c r="C62" s="54">
        <v>606.23</v>
      </c>
      <c r="D62" s="55" t="s">
        <v>15</v>
      </c>
      <c r="E62" s="56"/>
      <c r="F62" s="38">
        <f>ROUNDUP(C62*E62,2)</f>
        <v>0</v>
      </c>
      <c r="G62" s="58"/>
    </row>
    <row r="63" spans="1:7" s="9" customFormat="1" ht="22.5" customHeight="1" x14ac:dyDescent="0.25">
      <c r="A63" s="35">
        <f>A62+0.1</f>
        <v>1.2000000000000002</v>
      </c>
      <c r="B63" s="63" t="s">
        <v>55</v>
      </c>
      <c r="C63" s="54">
        <v>1</v>
      </c>
      <c r="D63" s="55" t="s">
        <v>36</v>
      </c>
      <c r="E63" s="56"/>
      <c r="F63" s="38">
        <f>ROUNDUP(C63*E63,2)</f>
        <v>0</v>
      </c>
      <c r="G63" s="58">
        <f>SUM(F62:F63)</f>
        <v>0</v>
      </c>
    </row>
    <row r="64" spans="1:7" s="9" customFormat="1" ht="38.25" customHeight="1" x14ac:dyDescent="0.25">
      <c r="A64" s="62"/>
      <c r="B64" s="53"/>
      <c r="C64" s="54"/>
      <c r="D64" s="55"/>
      <c r="E64" s="56"/>
      <c r="F64" s="38"/>
      <c r="G64" s="58"/>
    </row>
    <row r="65" spans="1:7" s="9" customFormat="1" ht="22.5" customHeight="1" x14ac:dyDescent="0.25">
      <c r="A65" s="62">
        <v>2</v>
      </c>
      <c r="B65" s="53" t="s">
        <v>16</v>
      </c>
      <c r="C65" s="54"/>
      <c r="D65" s="55"/>
      <c r="E65" s="56"/>
      <c r="F65" s="38"/>
      <c r="G65" s="58"/>
    </row>
    <row r="66" spans="1:7" s="9" customFormat="1" ht="22.5" customHeight="1" x14ac:dyDescent="0.25">
      <c r="A66" s="35">
        <f t="shared" ref="A66:A71" si="2">A65+0.1</f>
        <v>2.1</v>
      </c>
      <c r="B66" s="50" t="s">
        <v>56</v>
      </c>
      <c r="C66" s="54">
        <v>1699.4012250000001</v>
      </c>
      <c r="D66" s="55" t="s">
        <v>57</v>
      </c>
      <c r="E66" s="56"/>
      <c r="F66" s="38">
        <f t="shared" ref="F66:F71" si="3">ROUNDUP(C66*E66,2)</f>
        <v>0</v>
      </c>
      <c r="G66" s="58"/>
    </row>
    <row r="67" spans="1:7" s="9" customFormat="1" ht="22.5" customHeight="1" x14ac:dyDescent="0.25">
      <c r="A67" s="35">
        <f t="shared" si="2"/>
        <v>2.2000000000000002</v>
      </c>
      <c r="B67" s="39" t="s">
        <v>19</v>
      </c>
      <c r="C67" s="54">
        <v>64.158100000000005</v>
      </c>
      <c r="D67" s="55" t="s">
        <v>57</v>
      </c>
      <c r="E67" s="56"/>
      <c r="F67" s="38">
        <f t="shared" si="3"/>
        <v>0</v>
      </c>
      <c r="G67" s="58"/>
    </row>
    <row r="68" spans="1:7" s="9" customFormat="1" ht="22.5" customHeight="1" x14ac:dyDescent="0.25">
      <c r="A68" s="35">
        <f t="shared" si="2"/>
        <v>2.3000000000000003</v>
      </c>
      <c r="B68" s="39" t="s">
        <v>20</v>
      </c>
      <c r="C68" s="54">
        <v>365.9069294001215</v>
      </c>
      <c r="D68" s="55" t="s">
        <v>57</v>
      </c>
      <c r="E68" s="56"/>
      <c r="F68" s="38">
        <f t="shared" si="3"/>
        <v>0</v>
      </c>
      <c r="G68" s="58"/>
    </row>
    <row r="69" spans="1:7" s="9" customFormat="1" ht="22.5" customHeight="1" x14ac:dyDescent="0.25">
      <c r="A69" s="35">
        <f t="shared" si="2"/>
        <v>2.4000000000000004</v>
      </c>
      <c r="B69" s="39" t="s">
        <v>21</v>
      </c>
      <c r="C69" s="54">
        <v>1615.1630069667681</v>
      </c>
      <c r="D69" s="55" t="s">
        <v>57</v>
      </c>
      <c r="E69" s="56"/>
      <c r="F69" s="38">
        <f t="shared" si="3"/>
        <v>0</v>
      </c>
      <c r="G69" s="58"/>
    </row>
    <row r="70" spans="1:7" s="9" customFormat="1" ht="22.5" customHeight="1" x14ac:dyDescent="0.25">
      <c r="A70" s="35">
        <f t="shared" si="2"/>
        <v>2.5000000000000004</v>
      </c>
      <c r="B70" s="39" t="s">
        <v>22</v>
      </c>
      <c r="C70" s="54">
        <v>505.90885696000009</v>
      </c>
      <c r="D70" s="55" t="s">
        <v>57</v>
      </c>
      <c r="E70" s="56"/>
      <c r="F70" s="38">
        <f t="shared" si="3"/>
        <v>0</v>
      </c>
      <c r="G70" s="58"/>
    </row>
    <row r="71" spans="1:7" s="9" customFormat="1" ht="22.5" customHeight="1" x14ac:dyDescent="0.25">
      <c r="A71" s="35">
        <f t="shared" si="2"/>
        <v>2.6000000000000005</v>
      </c>
      <c r="B71" s="39" t="s">
        <v>24</v>
      </c>
      <c r="C71" s="40">
        <v>1212.46</v>
      </c>
      <c r="D71" s="37" t="s">
        <v>15</v>
      </c>
      <c r="E71" s="41"/>
      <c r="F71" s="38">
        <f t="shared" si="3"/>
        <v>0</v>
      </c>
      <c r="G71" s="34">
        <f>SUM(F66:F71)</f>
        <v>0</v>
      </c>
    </row>
    <row r="72" spans="1:7" s="9" customFormat="1" ht="22.5" customHeight="1" x14ac:dyDescent="0.25">
      <c r="A72" s="62"/>
      <c r="B72" s="53"/>
      <c r="C72" s="54"/>
      <c r="D72" s="55"/>
      <c r="E72" s="56"/>
      <c r="F72" s="38"/>
      <c r="G72" s="58"/>
    </row>
    <row r="73" spans="1:7" s="9" customFormat="1" ht="22.5" customHeight="1" x14ac:dyDescent="0.25">
      <c r="A73" s="62">
        <v>3</v>
      </c>
      <c r="B73" s="53" t="s">
        <v>58</v>
      </c>
      <c r="C73" s="54"/>
      <c r="D73" s="55"/>
      <c r="E73" s="56"/>
      <c r="F73" s="38"/>
      <c r="G73" s="58"/>
    </row>
    <row r="74" spans="1:7" s="9" customFormat="1" ht="22.5" customHeight="1" x14ac:dyDescent="0.25">
      <c r="A74" s="35">
        <f>A73+0.1</f>
        <v>3.1</v>
      </c>
      <c r="B74" s="63" t="s">
        <v>59</v>
      </c>
      <c r="C74" s="54">
        <v>606.23</v>
      </c>
      <c r="D74" s="55" t="s">
        <v>60</v>
      </c>
      <c r="E74" s="56"/>
      <c r="F74" s="38">
        <f>ROUNDUP(C74*E74,2)</f>
        <v>0</v>
      </c>
      <c r="G74" s="58">
        <f>+F74</f>
        <v>0</v>
      </c>
    </row>
    <row r="75" spans="1:7" s="9" customFormat="1" ht="22.5" customHeight="1" x14ac:dyDescent="0.25">
      <c r="A75" s="62"/>
      <c r="B75" s="53"/>
      <c r="C75" s="54"/>
      <c r="D75" s="55"/>
      <c r="E75" s="56"/>
      <c r="F75" s="38"/>
      <c r="G75" s="58"/>
    </row>
    <row r="76" spans="1:7" s="9" customFormat="1" ht="22.5" customHeight="1" x14ac:dyDescent="0.25">
      <c r="A76" s="62">
        <v>4</v>
      </c>
      <c r="B76" s="53" t="s">
        <v>61</v>
      </c>
      <c r="C76" s="54"/>
      <c r="D76" s="55"/>
      <c r="E76" s="56"/>
      <c r="F76" s="38"/>
      <c r="G76" s="58"/>
    </row>
    <row r="77" spans="1:7" s="9" customFormat="1" ht="22.5" customHeight="1" x14ac:dyDescent="0.25">
      <c r="A77" s="35">
        <f>A76+0.1</f>
        <v>4.0999999999999996</v>
      </c>
      <c r="B77" s="63" t="s">
        <v>59</v>
      </c>
      <c r="C77" s="54">
        <v>606.23</v>
      </c>
      <c r="D77" s="55" t="s">
        <v>60</v>
      </c>
      <c r="E77" s="56"/>
      <c r="F77" s="38">
        <f>ROUNDUP(C77*E77,2)</f>
        <v>0</v>
      </c>
      <c r="G77" s="58">
        <f>+F77</f>
        <v>0</v>
      </c>
    </row>
    <row r="78" spans="1:7" s="9" customFormat="1" ht="22.5" customHeight="1" x14ac:dyDescent="0.25">
      <c r="A78" s="62"/>
      <c r="B78" s="53"/>
      <c r="C78" s="54"/>
      <c r="D78" s="55"/>
      <c r="E78" s="56"/>
      <c r="F78" s="38"/>
      <c r="G78" s="58"/>
    </row>
    <row r="79" spans="1:7" s="9" customFormat="1" ht="22.5" customHeight="1" x14ac:dyDescent="0.25">
      <c r="A79" s="62">
        <v>5</v>
      </c>
      <c r="B79" s="53" t="s">
        <v>62</v>
      </c>
      <c r="C79" s="54">
        <v>2</v>
      </c>
      <c r="D79" s="55" t="s">
        <v>63</v>
      </c>
      <c r="E79" s="56"/>
      <c r="F79" s="38">
        <f>ROUNDUP(C79*E79,2)</f>
        <v>0</v>
      </c>
      <c r="G79" s="58">
        <f>SUM(F78:F79)</f>
        <v>0</v>
      </c>
    </row>
    <row r="80" spans="1:7" s="9" customFormat="1" ht="22.5" customHeight="1" x14ac:dyDescent="0.25">
      <c r="A80" s="62"/>
      <c r="B80" s="53"/>
      <c r="C80" s="54"/>
      <c r="D80" s="55"/>
      <c r="E80" s="56"/>
      <c r="F80" s="38"/>
      <c r="G80" s="58"/>
    </row>
    <row r="81" spans="1:7" s="9" customFormat="1" ht="22.5" customHeight="1" x14ac:dyDescent="0.25">
      <c r="A81" s="62">
        <v>6</v>
      </c>
      <c r="B81" s="53" t="s">
        <v>64</v>
      </c>
      <c r="C81" s="54">
        <v>62</v>
      </c>
      <c r="D81" s="55" t="s">
        <v>7</v>
      </c>
      <c r="E81" s="56"/>
      <c r="F81" s="38">
        <f>ROUNDUP(C81*E81,2)</f>
        <v>0</v>
      </c>
      <c r="G81" s="58">
        <f>+F81</f>
        <v>0</v>
      </c>
    </row>
    <row r="82" spans="1:7" s="9" customFormat="1" ht="22.5" customHeight="1" x14ac:dyDescent="0.25">
      <c r="A82" s="62"/>
      <c r="B82" s="53"/>
      <c r="C82" s="54"/>
      <c r="D82" s="55"/>
      <c r="E82" s="56"/>
      <c r="F82" s="38"/>
      <c r="G82" s="58"/>
    </row>
    <row r="83" spans="1:7" s="9" customFormat="1" ht="22.5" customHeight="1" x14ac:dyDescent="0.25">
      <c r="A83" s="62">
        <v>7</v>
      </c>
      <c r="B83" s="53" t="s">
        <v>65</v>
      </c>
      <c r="C83" s="54"/>
      <c r="D83" s="55"/>
      <c r="E83" s="56"/>
      <c r="F83" s="38"/>
      <c r="G83" s="58"/>
    </row>
    <row r="84" spans="1:7" s="9" customFormat="1" ht="22.5" customHeight="1" x14ac:dyDescent="0.25">
      <c r="A84" s="35">
        <f>A83+0.1</f>
        <v>7.1</v>
      </c>
      <c r="B84" s="63" t="s">
        <v>59</v>
      </c>
      <c r="C84" s="54">
        <v>606.23</v>
      </c>
      <c r="D84" s="55" t="s">
        <v>60</v>
      </c>
      <c r="E84" s="56"/>
      <c r="F84" s="38">
        <f>ROUNDUP(C84*E84,2)</f>
        <v>0</v>
      </c>
      <c r="G84" s="58">
        <f>SUM(F84:F84)</f>
        <v>0</v>
      </c>
    </row>
    <row r="85" spans="1:7" s="9" customFormat="1" ht="22.5" customHeight="1" x14ac:dyDescent="0.25">
      <c r="A85" s="62"/>
      <c r="B85" s="53"/>
      <c r="C85" s="54"/>
      <c r="D85" s="55"/>
      <c r="E85" s="56"/>
      <c r="F85" s="38"/>
      <c r="G85" s="58"/>
    </row>
    <row r="86" spans="1:7" s="9" customFormat="1" ht="22.5" customHeight="1" x14ac:dyDescent="0.25">
      <c r="A86" s="62">
        <v>8</v>
      </c>
      <c r="B86" s="53" t="s">
        <v>66</v>
      </c>
      <c r="C86" s="54"/>
      <c r="D86" s="55"/>
      <c r="E86" s="56"/>
      <c r="F86" s="38"/>
      <c r="G86" s="58"/>
    </row>
    <row r="87" spans="1:7" s="9" customFormat="1" ht="22.5" customHeight="1" x14ac:dyDescent="0.25">
      <c r="A87" s="35">
        <f t="shared" ref="A87:A93" si="4">A86+0.1</f>
        <v>8.1</v>
      </c>
      <c r="B87" s="63" t="s">
        <v>67</v>
      </c>
      <c r="C87" s="54">
        <v>2</v>
      </c>
      <c r="D87" s="55" t="s">
        <v>68</v>
      </c>
      <c r="E87" s="56"/>
      <c r="F87" s="38">
        <f t="shared" ref="F87:F93" si="5">ROUNDUP(C87*E87,2)</f>
        <v>0</v>
      </c>
      <c r="G87" s="58"/>
    </row>
    <row r="88" spans="1:7" s="9" customFormat="1" ht="22.5" customHeight="1" x14ac:dyDescent="0.25">
      <c r="A88" s="64">
        <f t="shared" si="4"/>
        <v>8.1999999999999993</v>
      </c>
      <c r="B88" s="63" t="s">
        <v>69</v>
      </c>
      <c r="C88" s="54">
        <v>4</v>
      </c>
      <c r="D88" s="55" t="s">
        <v>68</v>
      </c>
      <c r="E88" s="56"/>
      <c r="F88" s="38">
        <f t="shared" si="5"/>
        <v>0</v>
      </c>
      <c r="G88" s="58"/>
    </row>
    <row r="89" spans="1:7" s="9" customFormat="1" ht="22.5" customHeight="1" x14ac:dyDescent="0.25">
      <c r="A89" s="64">
        <f t="shared" si="4"/>
        <v>8.2999999999999989</v>
      </c>
      <c r="B89" s="63" t="s">
        <v>70</v>
      </c>
      <c r="C89" s="54">
        <v>1</v>
      </c>
      <c r="D89" s="55" t="s">
        <v>68</v>
      </c>
      <c r="E89" s="56"/>
      <c r="F89" s="38">
        <f t="shared" si="5"/>
        <v>0</v>
      </c>
      <c r="G89" s="58"/>
    </row>
    <row r="90" spans="1:7" s="9" customFormat="1" ht="22.5" customHeight="1" x14ac:dyDescent="0.25">
      <c r="A90" s="64">
        <f t="shared" si="4"/>
        <v>8.3999999999999986</v>
      </c>
      <c r="B90" s="63" t="s">
        <v>71</v>
      </c>
      <c r="C90" s="54">
        <v>1</v>
      </c>
      <c r="D90" s="55" t="s">
        <v>68</v>
      </c>
      <c r="E90" s="56"/>
      <c r="F90" s="38">
        <f t="shared" si="5"/>
        <v>0</v>
      </c>
      <c r="G90" s="58"/>
    </row>
    <row r="91" spans="1:7" s="9" customFormat="1" ht="22.5" customHeight="1" x14ac:dyDescent="0.25">
      <c r="A91" s="64">
        <f t="shared" si="4"/>
        <v>8.4999999999999982</v>
      </c>
      <c r="B91" s="63" t="s">
        <v>72</v>
      </c>
      <c r="C91" s="54">
        <v>1</v>
      </c>
      <c r="D91" s="55" t="s">
        <v>68</v>
      </c>
      <c r="E91" s="56"/>
      <c r="F91" s="38">
        <f t="shared" si="5"/>
        <v>0</v>
      </c>
      <c r="G91" s="58"/>
    </row>
    <row r="92" spans="1:7" s="9" customFormat="1" ht="22.5" customHeight="1" x14ac:dyDescent="0.25">
      <c r="A92" s="64">
        <f t="shared" si="4"/>
        <v>8.5999999999999979</v>
      </c>
      <c r="B92" s="63" t="s">
        <v>73</v>
      </c>
      <c r="C92" s="54">
        <v>1</v>
      </c>
      <c r="D92" s="55" t="s">
        <v>68</v>
      </c>
      <c r="E92" s="56"/>
      <c r="F92" s="38">
        <f t="shared" si="5"/>
        <v>0</v>
      </c>
      <c r="G92" s="58"/>
    </row>
    <row r="93" spans="1:7" s="9" customFormat="1" ht="22.5" customHeight="1" x14ac:dyDescent="0.25">
      <c r="A93" s="64">
        <f t="shared" si="4"/>
        <v>8.6999999999999975</v>
      </c>
      <c r="B93" s="63" t="s">
        <v>74</v>
      </c>
      <c r="C93" s="54">
        <v>62</v>
      </c>
      <c r="D93" s="55" t="s">
        <v>68</v>
      </c>
      <c r="E93" s="56"/>
      <c r="F93" s="38">
        <f t="shared" si="5"/>
        <v>0</v>
      </c>
      <c r="G93" s="58">
        <f>SUM(F87:F93)</f>
        <v>0</v>
      </c>
    </row>
    <row r="94" spans="1:7" s="9" customFormat="1" ht="22.5" customHeight="1" x14ac:dyDescent="0.25">
      <c r="A94" s="62"/>
      <c r="B94" s="53"/>
      <c r="C94" s="54"/>
      <c r="D94" s="55"/>
      <c r="E94" s="56"/>
      <c r="F94" s="38"/>
      <c r="G94" s="58"/>
    </row>
    <row r="95" spans="1:7" s="9" customFormat="1" ht="22.5" customHeight="1" x14ac:dyDescent="0.25">
      <c r="A95" s="48">
        <v>9</v>
      </c>
      <c r="B95" s="49" t="s">
        <v>43</v>
      </c>
      <c r="C95" s="40"/>
      <c r="D95" s="37"/>
      <c r="E95" s="41"/>
      <c r="F95" s="38"/>
      <c r="G95" s="34"/>
    </row>
    <row r="96" spans="1:7" s="9" customFormat="1" x14ac:dyDescent="0.25">
      <c r="A96" s="35">
        <f>A95+0.1</f>
        <v>9.1</v>
      </c>
      <c r="B96" s="50" t="s">
        <v>44</v>
      </c>
      <c r="C96" s="40">
        <v>1</v>
      </c>
      <c r="D96" s="37" t="s">
        <v>36</v>
      </c>
      <c r="E96" s="41"/>
      <c r="F96" s="38">
        <f>ROUNDUP(C96*E96,2)</f>
        <v>0</v>
      </c>
      <c r="G96" s="34"/>
    </row>
    <row r="97" spans="1:8" s="9" customFormat="1" ht="22.5" customHeight="1" x14ac:dyDescent="0.25">
      <c r="A97" s="35">
        <f>A96+0.1</f>
        <v>9.1999999999999993</v>
      </c>
      <c r="B97" s="50" t="s">
        <v>45</v>
      </c>
      <c r="C97" s="40">
        <v>484.98400000000004</v>
      </c>
      <c r="D97" s="37" t="s">
        <v>46</v>
      </c>
      <c r="E97" s="41"/>
      <c r="F97" s="38">
        <f>ROUNDUP(C97*E97,2)</f>
        <v>0</v>
      </c>
      <c r="G97" s="34"/>
    </row>
    <row r="98" spans="1:8" s="9" customFormat="1" x14ac:dyDescent="0.25">
      <c r="A98" s="35">
        <f>A97+0.1</f>
        <v>9.2999999999999989</v>
      </c>
      <c r="B98" s="50" t="s">
        <v>47</v>
      </c>
      <c r="C98" s="40">
        <v>62</v>
      </c>
      <c r="D98" s="37" t="s">
        <v>15</v>
      </c>
      <c r="E98" s="41"/>
      <c r="F98" s="38">
        <f>ROUNDUP(C98*E98,2)</f>
        <v>0</v>
      </c>
      <c r="G98" s="34"/>
    </row>
    <row r="99" spans="1:8" s="9" customFormat="1" ht="45.95" customHeight="1" x14ac:dyDescent="0.25">
      <c r="A99" s="35">
        <f>A98+0.1</f>
        <v>9.3999999999999986</v>
      </c>
      <c r="B99" s="50" t="s">
        <v>48</v>
      </c>
      <c r="C99" s="40">
        <v>62</v>
      </c>
      <c r="D99" s="37" t="s">
        <v>46</v>
      </c>
      <c r="E99" s="41"/>
      <c r="F99" s="38">
        <f>ROUNDUP(C99*E99,2)</f>
        <v>0</v>
      </c>
      <c r="G99" s="34">
        <f>SUM(F95:F99)</f>
        <v>0</v>
      </c>
    </row>
    <row r="100" spans="1:8" s="9" customFormat="1" ht="22.5" customHeight="1" x14ac:dyDescent="0.25">
      <c r="A100" s="48"/>
      <c r="B100" s="49"/>
      <c r="C100" s="40"/>
      <c r="D100" s="37"/>
      <c r="E100" s="41"/>
      <c r="F100" s="38"/>
      <c r="G100" s="34"/>
    </row>
    <row r="101" spans="1:8" s="9" customFormat="1" ht="36" x14ac:dyDescent="0.25">
      <c r="A101" s="42">
        <v>10</v>
      </c>
      <c r="B101" s="51" t="s">
        <v>49</v>
      </c>
      <c r="C101" s="40">
        <v>1</v>
      </c>
      <c r="D101" s="37" t="s">
        <v>36</v>
      </c>
      <c r="E101" s="52"/>
      <c r="F101" s="38">
        <f>ROUNDUP(C101*E101,2)</f>
        <v>0</v>
      </c>
      <c r="G101" s="34">
        <f>+F101</f>
        <v>0</v>
      </c>
    </row>
    <row r="102" spans="1:8" s="9" customFormat="1" x14ac:dyDescent="0.25">
      <c r="A102" s="35"/>
      <c r="B102" s="39"/>
      <c r="C102" s="40"/>
      <c r="D102" s="37"/>
      <c r="E102" s="41"/>
      <c r="F102" s="38"/>
      <c r="G102" s="34"/>
    </row>
    <row r="103" spans="1:8" s="9" customFormat="1" ht="22.5" customHeight="1" x14ac:dyDescent="0.25">
      <c r="A103" s="42">
        <v>11</v>
      </c>
      <c r="B103" s="45" t="s">
        <v>50</v>
      </c>
      <c r="C103" s="40">
        <v>1</v>
      </c>
      <c r="D103" s="37" t="s">
        <v>36</v>
      </c>
      <c r="E103" s="41"/>
      <c r="F103" s="38">
        <f>ROUNDUP(C103*E103,2)</f>
        <v>0</v>
      </c>
      <c r="G103" s="34">
        <f>SUM(F103)</f>
        <v>0</v>
      </c>
    </row>
    <row r="104" spans="1:8" s="9" customFormat="1" ht="22.5" customHeight="1" x14ac:dyDescent="0.25">
      <c r="A104" s="42"/>
      <c r="B104" s="45"/>
      <c r="C104" s="40"/>
      <c r="D104" s="37"/>
      <c r="E104" s="41"/>
      <c r="F104" s="38"/>
      <c r="G104" s="34"/>
    </row>
    <row r="105" spans="1:8" s="9" customFormat="1" ht="22.5" customHeight="1" x14ac:dyDescent="0.25">
      <c r="A105" s="42">
        <v>12</v>
      </c>
      <c r="B105" s="45" t="s">
        <v>101</v>
      </c>
      <c r="C105" s="40"/>
      <c r="D105" s="37"/>
      <c r="E105" s="41"/>
      <c r="F105" s="38"/>
      <c r="G105" s="34"/>
    </row>
    <row r="106" spans="1:8" s="9" customFormat="1" ht="32.25" customHeight="1" x14ac:dyDescent="0.25">
      <c r="A106" s="35">
        <v>12.1</v>
      </c>
      <c r="B106" s="36" t="s">
        <v>93</v>
      </c>
      <c r="C106" s="40">
        <v>200</v>
      </c>
      <c r="D106" s="37" t="s">
        <v>7</v>
      </c>
      <c r="E106" s="38"/>
      <c r="F106" s="38">
        <f t="shared" ref="F106:F112" si="6">+C106*E106</f>
        <v>0</v>
      </c>
      <c r="G106" s="34"/>
    </row>
    <row r="107" spans="1:8" s="9" customFormat="1" ht="21.75" customHeight="1" x14ac:dyDescent="0.25">
      <c r="A107" s="35">
        <v>12.2</v>
      </c>
      <c r="B107" s="36" t="s">
        <v>94</v>
      </c>
      <c r="C107" s="40">
        <v>50</v>
      </c>
      <c r="D107" s="37" t="s">
        <v>7</v>
      </c>
      <c r="E107" s="38"/>
      <c r="F107" s="38">
        <f t="shared" si="6"/>
        <v>0</v>
      </c>
      <c r="G107" s="34"/>
    </row>
    <row r="108" spans="1:8" s="9" customFormat="1" ht="39.75" customHeight="1" x14ac:dyDescent="0.25">
      <c r="A108" s="35">
        <f t="shared" ref="A108:A112" si="7">A107+0.1</f>
        <v>12.299999999999999</v>
      </c>
      <c r="B108" s="36" t="s">
        <v>95</v>
      </c>
      <c r="C108" s="40">
        <v>50</v>
      </c>
      <c r="D108" s="37" t="s">
        <v>7</v>
      </c>
      <c r="E108" s="38"/>
      <c r="F108" s="38">
        <f t="shared" si="6"/>
        <v>0</v>
      </c>
      <c r="G108" s="34"/>
      <c r="H108" s="90"/>
    </row>
    <row r="109" spans="1:8" s="9" customFormat="1" ht="42.75" customHeight="1" x14ac:dyDescent="0.25">
      <c r="A109" s="35">
        <f t="shared" si="7"/>
        <v>12.399999999999999</v>
      </c>
      <c r="B109" s="36" t="s">
        <v>96</v>
      </c>
      <c r="C109" s="40">
        <v>50</v>
      </c>
      <c r="D109" s="37" t="s">
        <v>7</v>
      </c>
      <c r="E109" s="38"/>
      <c r="F109" s="38">
        <f t="shared" si="6"/>
        <v>0</v>
      </c>
      <c r="G109" s="34"/>
      <c r="H109" s="90"/>
    </row>
    <row r="110" spans="1:8" s="9" customFormat="1" ht="58.5" customHeight="1" x14ac:dyDescent="0.25">
      <c r="A110" s="35">
        <f t="shared" si="7"/>
        <v>12.499999999999998</v>
      </c>
      <c r="B110" s="36" t="s">
        <v>97</v>
      </c>
      <c r="C110" s="40">
        <v>50</v>
      </c>
      <c r="D110" s="37" t="s">
        <v>7</v>
      </c>
      <c r="E110" s="38"/>
      <c r="F110" s="38">
        <f t="shared" si="6"/>
        <v>0</v>
      </c>
      <c r="G110" s="34"/>
    </row>
    <row r="111" spans="1:8" s="9" customFormat="1" ht="26.25" customHeight="1" x14ac:dyDescent="0.25">
      <c r="A111" s="35">
        <f t="shared" si="7"/>
        <v>12.599999999999998</v>
      </c>
      <c r="B111" s="39" t="s">
        <v>98</v>
      </c>
      <c r="C111" s="40">
        <v>3750</v>
      </c>
      <c r="D111" s="37" t="s">
        <v>57</v>
      </c>
      <c r="E111" s="41"/>
      <c r="F111" s="38">
        <f t="shared" si="6"/>
        <v>0</v>
      </c>
      <c r="G111" s="34"/>
    </row>
    <row r="112" spans="1:8" s="9" customFormat="1" ht="26.25" customHeight="1" x14ac:dyDescent="0.25">
      <c r="A112" s="35">
        <f t="shared" si="7"/>
        <v>12.699999999999998</v>
      </c>
      <c r="B112" s="39" t="s">
        <v>99</v>
      </c>
      <c r="C112" s="40">
        <v>50</v>
      </c>
      <c r="D112" s="37" t="s">
        <v>100</v>
      </c>
      <c r="E112" s="41"/>
      <c r="F112" s="38">
        <f t="shared" si="6"/>
        <v>0</v>
      </c>
      <c r="G112" s="34">
        <f>SUM(F106:F112)</f>
        <v>0</v>
      </c>
    </row>
    <row r="113" spans="1:7" s="9" customFormat="1" ht="22.5" customHeight="1" thickBot="1" x14ac:dyDescent="0.3">
      <c r="A113" s="65"/>
      <c r="B113" s="66"/>
      <c r="C113" s="67"/>
      <c r="D113" s="68"/>
      <c r="E113" s="69"/>
      <c r="F113" s="70"/>
      <c r="G113" s="71"/>
    </row>
    <row r="114" spans="1:7" s="9" customFormat="1" ht="22.5" customHeight="1" thickTop="1" thickBot="1" x14ac:dyDescent="0.3">
      <c r="A114" s="59"/>
      <c r="B114" s="60" t="s">
        <v>75</v>
      </c>
      <c r="C114" s="61"/>
      <c r="D114" s="61"/>
      <c r="E114" s="61"/>
      <c r="F114" s="61"/>
      <c r="G114" s="13">
        <f>SUM(G59:G112)</f>
        <v>0</v>
      </c>
    </row>
    <row r="115" spans="1:7" s="9" customFormat="1" ht="22.5" customHeight="1" thickTop="1" thickBot="1" x14ac:dyDescent="0.3">
      <c r="A115" s="59"/>
      <c r="B115" s="72" t="s">
        <v>76</v>
      </c>
      <c r="C115" s="61"/>
      <c r="D115" s="61"/>
      <c r="E115" s="61"/>
      <c r="F115" s="61"/>
      <c r="G115" s="13">
        <f>SUM(F10:F113)</f>
        <v>0</v>
      </c>
    </row>
    <row r="116" spans="1:7" s="9" customFormat="1" ht="22.5" customHeight="1" thickTop="1" thickBot="1" x14ac:dyDescent="0.3">
      <c r="A116" s="73"/>
      <c r="B116" s="72" t="s">
        <v>77</v>
      </c>
      <c r="C116" s="74"/>
      <c r="D116" s="75"/>
      <c r="E116" s="76"/>
      <c r="F116" s="77"/>
      <c r="G116" s="78">
        <f>+G114+G57</f>
        <v>0</v>
      </c>
    </row>
    <row r="117" spans="1:7" s="9" customFormat="1" ht="22.5" customHeight="1" thickTop="1" x14ac:dyDescent="0.25">
      <c r="A117" s="79"/>
      <c r="B117" s="80"/>
      <c r="C117" s="81"/>
      <c r="D117" s="82"/>
      <c r="E117" s="81"/>
      <c r="F117" s="81"/>
      <c r="G117" s="83"/>
    </row>
    <row r="118" spans="1:7" s="9" customFormat="1" ht="22.5" customHeight="1" x14ac:dyDescent="0.25">
      <c r="A118" s="84"/>
      <c r="B118" s="85" t="s">
        <v>78</v>
      </c>
      <c r="C118" s="86"/>
      <c r="D118" s="87">
        <v>0.1</v>
      </c>
      <c r="E118" s="88"/>
      <c r="F118" s="88">
        <f>D118*G116</f>
        <v>0</v>
      </c>
      <c r="G118" s="89"/>
    </row>
    <row r="119" spans="1:7" s="9" customFormat="1" ht="22.5" customHeight="1" x14ac:dyDescent="0.25">
      <c r="A119" s="84"/>
      <c r="B119" s="85" t="s">
        <v>79</v>
      </c>
      <c r="C119" s="86"/>
      <c r="D119" s="87">
        <v>2.5000000000000001E-2</v>
      </c>
      <c r="E119" s="88"/>
      <c r="F119" s="88">
        <f>D119*G116</f>
        <v>0</v>
      </c>
      <c r="G119" s="89"/>
    </row>
    <row r="120" spans="1:7" s="9" customFormat="1" ht="22.5" customHeight="1" x14ac:dyDescent="0.25">
      <c r="A120" s="84"/>
      <c r="B120" s="85" t="s">
        <v>80</v>
      </c>
      <c r="C120" s="86"/>
      <c r="D120" s="87">
        <v>5.3499999999999999E-2</v>
      </c>
      <c r="E120" s="88"/>
      <c r="F120" s="88">
        <f>D120*G116</f>
        <v>0</v>
      </c>
      <c r="G120" s="89"/>
    </row>
    <row r="121" spans="1:7" s="9" customFormat="1" ht="22.5" customHeight="1" x14ac:dyDescent="0.25">
      <c r="A121" s="84"/>
      <c r="B121" s="85" t="s">
        <v>81</v>
      </c>
      <c r="C121" s="86"/>
      <c r="D121" s="87">
        <v>0.02</v>
      </c>
      <c r="E121" s="88"/>
      <c r="F121" s="88">
        <f>D121*G116</f>
        <v>0</v>
      </c>
      <c r="G121" s="89"/>
    </row>
    <row r="122" spans="1:7" s="9" customFormat="1" ht="22.5" customHeight="1" x14ac:dyDescent="0.25">
      <c r="A122" s="84"/>
      <c r="B122" s="85" t="s">
        <v>82</v>
      </c>
      <c r="C122" s="86"/>
      <c r="D122" s="87">
        <v>0.01</v>
      </c>
      <c r="E122" s="88"/>
      <c r="F122" s="88">
        <f>D122*G116</f>
        <v>0</v>
      </c>
      <c r="G122" s="89"/>
    </row>
    <row r="123" spans="1:7" s="9" customFormat="1" ht="22.5" customHeight="1" x14ac:dyDescent="0.25">
      <c r="A123" s="84"/>
      <c r="B123" s="85" t="s">
        <v>83</v>
      </c>
      <c r="C123" s="86"/>
      <c r="D123" s="87">
        <v>0.05</v>
      </c>
      <c r="E123" s="88"/>
      <c r="F123" s="88">
        <f>D123*G116</f>
        <v>0</v>
      </c>
      <c r="G123" s="89"/>
    </row>
    <row r="124" spans="1:7" s="9" customFormat="1" ht="22.5" customHeight="1" thickBot="1" x14ac:dyDescent="0.3">
      <c r="A124" s="84"/>
      <c r="B124" s="85"/>
      <c r="C124" s="86"/>
      <c r="D124" s="91"/>
      <c r="E124" s="88"/>
      <c r="F124" s="88"/>
      <c r="G124" s="92"/>
    </row>
    <row r="125" spans="1:7" s="9" customFormat="1" ht="22.5" customHeight="1" thickTop="1" thickBot="1" x14ac:dyDescent="0.3">
      <c r="A125" s="93"/>
      <c r="B125" s="94" t="s">
        <v>84</v>
      </c>
      <c r="C125" s="95"/>
      <c r="D125" s="96"/>
      <c r="E125" s="97"/>
      <c r="F125" s="97"/>
      <c r="G125" s="98">
        <f>SUM(F118:F123)</f>
        <v>0</v>
      </c>
    </row>
    <row r="126" spans="1:7" s="9" customFormat="1" ht="22.5" customHeight="1" thickTop="1" thickBot="1" x14ac:dyDescent="0.3">
      <c r="A126" s="99"/>
      <c r="B126" s="100"/>
      <c r="C126" s="101"/>
      <c r="D126" s="102"/>
      <c r="E126" s="103"/>
      <c r="F126" s="103"/>
      <c r="G126" s="104"/>
    </row>
    <row r="127" spans="1:7" s="9" customFormat="1" ht="26.25" customHeight="1" thickTop="1" thickBot="1" x14ac:dyDescent="0.3">
      <c r="A127" s="93"/>
      <c r="B127" s="94" t="s">
        <v>85</v>
      </c>
      <c r="C127" s="95"/>
      <c r="D127" s="96"/>
      <c r="E127" s="97"/>
      <c r="F127" s="97"/>
      <c r="G127" s="98">
        <f>+G125+G116</f>
        <v>0</v>
      </c>
    </row>
    <row r="128" spans="1:7" s="9" customFormat="1" ht="24.75" customHeight="1" thickTop="1" thickBot="1" x14ac:dyDescent="0.3">
      <c r="A128" s="99"/>
      <c r="B128" s="100"/>
      <c r="C128" s="101"/>
      <c r="D128" s="102"/>
      <c r="E128" s="103"/>
      <c r="F128" s="103"/>
      <c r="G128" s="104"/>
    </row>
    <row r="129" spans="1:7" s="9" customFormat="1" ht="24.75" customHeight="1" thickTop="1" thickBot="1" x14ac:dyDescent="0.3">
      <c r="A129" s="93"/>
      <c r="B129" s="94" t="s">
        <v>86</v>
      </c>
      <c r="C129" s="95"/>
      <c r="D129" s="105">
        <v>0.03</v>
      </c>
      <c r="E129" s="97"/>
      <c r="F129" s="97"/>
      <c r="G129" s="98">
        <f>+G125*D129</f>
        <v>0</v>
      </c>
    </row>
    <row r="130" spans="1:7" s="9" customFormat="1" ht="24.75" customHeight="1" thickTop="1" thickBot="1" x14ac:dyDescent="0.3">
      <c r="A130" s="99"/>
      <c r="B130" s="100"/>
      <c r="C130" s="101"/>
      <c r="D130" s="102"/>
      <c r="E130" s="103"/>
      <c r="F130" s="103"/>
      <c r="G130" s="104"/>
    </row>
    <row r="131" spans="1:7" s="9" customFormat="1" ht="24.75" customHeight="1" thickTop="1" thickBot="1" x14ac:dyDescent="0.3">
      <c r="A131" s="93"/>
      <c r="B131" s="94" t="s">
        <v>87</v>
      </c>
      <c r="C131" s="95"/>
      <c r="D131" s="105">
        <v>0.06</v>
      </c>
      <c r="E131" s="97"/>
      <c r="F131" s="97"/>
      <c r="G131" s="98">
        <f>D131*G116</f>
        <v>0</v>
      </c>
    </row>
    <row r="132" spans="1:7" s="9" customFormat="1" ht="24.75" customHeight="1" thickTop="1" thickBot="1" x14ac:dyDescent="0.3">
      <c r="A132" s="106"/>
      <c r="B132" s="107"/>
      <c r="C132" s="108"/>
      <c r="D132" s="109"/>
      <c r="E132" s="110"/>
      <c r="F132" s="110"/>
      <c r="G132" s="111"/>
    </row>
    <row r="133" spans="1:7" s="9" customFormat="1" ht="24.75" customHeight="1" thickTop="1" thickBot="1" x14ac:dyDescent="0.3">
      <c r="A133" s="112"/>
      <c r="B133" s="113" t="s">
        <v>88</v>
      </c>
      <c r="C133" s="114"/>
      <c r="D133" s="115">
        <v>0.01</v>
      </c>
      <c r="E133" s="116"/>
      <c r="F133" s="116"/>
      <c r="G133" s="117">
        <f>D133*F118</f>
        <v>0</v>
      </c>
    </row>
    <row r="134" spans="1:7" s="9" customFormat="1" ht="24.75" customHeight="1" thickTop="1" thickBot="1" x14ac:dyDescent="0.3">
      <c r="A134" s="99"/>
      <c r="B134" s="100"/>
      <c r="C134" s="101"/>
      <c r="D134" s="102"/>
      <c r="E134" s="103"/>
      <c r="F134" s="103"/>
      <c r="G134" s="104"/>
    </row>
    <row r="135" spans="1:7" s="9" customFormat="1" ht="39" customHeight="1" thickTop="1" thickBot="1" x14ac:dyDescent="0.3">
      <c r="A135" s="93"/>
      <c r="B135" s="94" t="s">
        <v>89</v>
      </c>
      <c r="C135" s="95"/>
      <c r="D135" s="105">
        <v>0.05</v>
      </c>
      <c r="E135" s="97"/>
      <c r="F135" s="97"/>
      <c r="G135" s="98">
        <f>D135*G116</f>
        <v>0</v>
      </c>
    </row>
    <row r="136" spans="1:7" s="9" customFormat="1" ht="24.75" customHeight="1" thickTop="1" thickBot="1" x14ac:dyDescent="0.3">
      <c r="A136" s="99"/>
      <c r="B136" s="100"/>
      <c r="C136" s="101"/>
      <c r="D136" s="118"/>
      <c r="E136" s="103"/>
      <c r="F136" s="103"/>
      <c r="G136" s="104"/>
    </row>
    <row r="137" spans="1:7" s="9" customFormat="1" ht="24.75" customHeight="1" thickTop="1" thickBot="1" x14ac:dyDescent="0.3">
      <c r="A137" s="93"/>
      <c r="B137" s="119" t="s">
        <v>90</v>
      </c>
      <c r="C137" s="95"/>
      <c r="D137" s="105">
        <v>0.18</v>
      </c>
      <c r="E137" s="97"/>
      <c r="F137" s="97"/>
      <c r="G137" s="98">
        <f>D137*F118</f>
        <v>0</v>
      </c>
    </row>
    <row r="138" spans="1:7" s="9" customFormat="1" ht="24.75" customHeight="1" thickTop="1" thickBot="1" x14ac:dyDescent="0.3">
      <c r="A138" s="99"/>
      <c r="B138" s="100"/>
      <c r="C138" s="101"/>
      <c r="D138" s="118"/>
      <c r="E138" s="103"/>
      <c r="F138" s="103"/>
      <c r="G138" s="104"/>
    </row>
    <row r="139" spans="1:7" s="9" customFormat="1" ht="41.25" customHeight="1" thickTop="1" thickBot="1" x14ac:dyDescent="0.3">
      <c r="A139" s="93"/>
      <c r="B139" s="94" t="s">
        <v>91</v>
      </c>
      <c r="C139" s="95"/>
      <c r="D139" s="120"/>
      <c r="E139" s="97"/>
      <c r="F139" s="97"/>
      <c r="G139" s="98">
        <f>G127+G129+G131+G135+G137+G133</f>
        <v>0</v>
      </c>
    </row>
    <row r="140" spans="1:7" s="9" customFormat="1" ht="19.5" customHeight="1" thickTop="1" x14ac:dyDescent="0.25">
      <c r="A140" s="121"/>
      <c r="B140" s="122"/>
      <c r="C140" s="123"/>
      <c r="D140" s="123"/>
      <c r="E140" s="123"/>
      <c r="F140" s="123"/>
      <c r="G140" s="123"/>
    </row>
    <row r="141" spans="1:7" s="9" customFormat="1" x14ac:dyDescent="0.25">
      <c r="A141" s="1"/>
      <c r="B141" s="1"/>
      <c r="C141" s="1"/>
      <c r="D141" s="6"/>
      <c r="E141" s="8"/>
      <c r="F141" s="1"/>
      <c r="G141" s="2"/>
    </row>
    <row r="142" spans="1:7" s="9" customFormat="1" x14ac:dyDescent="0.25">
      <c r="A142" s="1"/>
      <c r="B142" s="1"/>
      <c r="C142" s="1"/>
      <c r="D142" s="6"/>
      <c r="E142" s="8"/>
      <c r="F142" s="1"/>
      <c r="G142" s="2"/>
    </row>
    <row r="143" spans="1:7" s="9" customFormat="1" ht="37.5" customHeight="1" x14ac:dyDescent="0.25">
      <c r="A143" s="1"/>
      <c r="B143" s="1"/>
      <c r="C143" s="1"/>
      <c r="D143" s="1"/>
      <c r="E143" s="8"/>
      <c r="F143" s="1"/>
      <c r="G143" s="2"/>
    </row>
    <row r="144" spans="1:7" s="9" customFormat="1" ht="19.5" customHeight="1" x14ac:dyDescent="0.25">
      <c r="A144" s="1"/>
      <c r="B144" s="1"/>
      <c r="C144" s="1"/>
      <c r="D144" s="1"/>
      <c r="E144" s="8"/>
      <c r="F144" s="132"/>
      <c r="G144" s="2"/>
    </row>
    <row r="145" spans="1:7" s="9" customFormat="1" ht="19.5" customHeight="1" x14ac:dyDescent="0.25">
      <c r="A145" s="1"/>
      <c r="B145" s="1"/>
      <c r="C145" s="1"/>
      <c r="D145" s="1"/>
      <c r="E145" s="8"/>
      <c r="F145" s="1"/>
      <c r="G145" s="2"/>
    </row>
    <row r="146" spans="1:7" s="9" customFormat="1" ht="23.25" customHeight="1" x14ac:dyDescent="0.25">
      <c r="A146" s="1"/>
      <c r="B146" s="1"/>
      <c r="C146" s="1"/>
      <c r="D146" s="1"/>
      <c r="E146" s="8"/>
      <c r="F146" s="1"/>
      <c r="G146" s="2"/>
    </row>
    <row r="147" spans="1:7" s="9" customFormat="1" ht="39" customHeight="1" x14ac:dyDescent="0.25">
      <c r="A147" s="1"/>
      <c r="B147" s="1"/>
      <c r="C147" s="1"/>
      <c r="D147" s="1"/>
      <c r="E147" s="8"/>
      <c r="F147" s="1"/>
      <c r="G147" s="2"/>
    </row>
    <row r="148" spans="1:7" s="9" customFormat="1" x14ac:dyDescent="0.25">
      <c r="A148" s="1"/>
      <c r="B148" s="1"/>
      <c r="C148" s="1"/>
      <c r="D148" s="1"/>
      <c r="E148" s="8"/>
      <c r="F148" s="1"/>
      <c r="G148" s="2"/>
    </row>
    <row r="149" spans="1:7" s="9" customFormat="1" ht="46.5" customHeight="1" x14ac:dyDescent="0.25">
      <c r="A149" s="1"/>
      <c r="B149" s="1"/>
      <c r="C149" s="1"/>
      <c r="D149" s="1"/>
      <c r="E149" s="8"/>
      <c r="F149" s="1"/>
      <c r="G149" s="2"/>
    </row>
    <row r="150" spans="1:7" s="9" customFormat="1" ht="44.25" customHeight="1" x14ac:dyDescent="0.25">
      <c r="A150" s="1"/>
      <c r="B150" s="1"/>
      <c r="C150" s="1"/>
      <c r="D150" s="1"/>
      <c r="E150" s="8"/>
      <c r="F150" s="1"/>
      <c r="G150" s="2"/>
    </row>
    <row r="151" spans="1:7" s="9" customFormat="1" ht="19.5" customHeight="1" x14ac:dyDescent="0.25">
      <c r="A151" s="1"/>
      <c r="B151" s="1"/>
      <c r="C151" s="1"/>
      <c r="D151" s="1"/>
      <c r="E151" s="1"/>
      <c r="F151" s="1"/>
      <c r="G151" s="2"/>
    </row>
    <row r="152" spans="1:7" s="9" customFormat="1" ht="19.5" customHeight="1" x14ac:dyDescent="0.25">
      <c r="A152" s="1"/>
      <c r="B152" s="1"/>
      <c r="C152" s="1"/>
      <c r="D152" s="1"/>
      <c r="E152" s="1"/>
      <c r="F152" s="1"/>
      <c r="G152" s="2"/>
    </row>
    <row r="153" spans="1:7" s="9" customFormat="1" ht="23.25" customHeight="1" x14ac:dyDescent="0.25">
      <c r="A153" s="1"/>
      <c r="B153" s="1"/>
      <c r="C153" s="1"/>
      <c r="D153" s="1"/>
      <c r="E153" s="1"/>
      <c r="F153" s="1"/>
      <c r="G153" s="2"/>
    </row>
    <row r="154" spans="1:7" s="9" customFormat="1" x14ac:dyDescent="0.25">
      <c r="A154" s="1"/>
      <c r="B154" s="1"/>
      <c r="C154" s="1"/>
      <c r="D154" s="1"/>
      <c r="E154" s="1"/>
      <c r="F154" s="1"/>
      <c r="G154" s="2"/>
    </row>
    <row r="155" spans="1:7" s="9" customFormat="1" ht="19.5" customHeight="1" x14ac:dyDescent="0.25">
      <c r="A155" s="1"/>
      <c r="B155" s="1"/>
      <c r="C155" s="1"/>
      <c r="D155" s="1"/>
      <c r="E155" s="1"/>
      <c r="F155" s="1"/>
      <c r="G155" s="2"/>
    </row>
    <row r="156" spans="1:7" s="9" customFormat="1" ht="42" customHeight="1" x14ac:dyDescent="0.25">
      <c r="A156" s="1"/>
      <c r="B156" s="1"/>
      <c r="C156" s="1"/>
      <c r="D156" s="1"/>
      <c r="E156" s="1"/>
      <c r="F156" s="1"/>
      <c r="G156" s="2"/>
    </row>
    <row r="157" spans="1:7" s="9" customFormat="1" ht="19.5" customHeight="1" x14ac:dyDescent="0.25">
      <c r="A157" s="1"/>
      <c r="B157" s="1"/>
      <c r="C157" s="1"/>
      <c r="D157" s="1"/>
      <c r="E157" s="1"/>
      <c r="F157" s="1"/>
      <c r="G157" s="2"/>
    </row>
    <row r="158" spans="1:7" s="9" customFormat="1" ht="19.5" customHeight="1" x14ac:dyDescent="0.25">
      <c r="A158" s="1"/>
      <c r="B158" s="1"/>
      <c r="C158" s="1"/>
      <c r="D158" s="1"/>
      <c r="E158" s="1"/>
      <c r="F158" s="1"/>
      <c r="G158" s="2"/>
    </row>
    <row r="159" spans="1:7" s="9" customFormat="1" ht="19.5" customHeight="1" x14ac:dyDescent="0.25">
      <c r="A159" s="1"/>
      <c r="B159" s="1"/>
      <c r="C159" s="1"/>
      <c r="D159" s="1"/>
      <c r="E159" s="1"/>
      <c r="F159" s="1"/>
      <c r="G159" s="2"/>
    </row>
    <row r="160" spans="1:7" s="9" customFormat="1" ht="19.5" customHeight="1" x14ac:dyDescent="0.25">
      <c r="A160" s="1"/>
      <c r="B160" s="1"/>
      <c r="C160" s="1"/>
      <c r="D160" s="1"/>
      <c r="E160" s="1"/>
      <c r="F160" s="1"/>
      <c r="G160" s="2"/>
    </row>
    <row r="161" spans="1:7" s="9" customFormat="1" ht="19.5" customHeight="1" x14ac:dyDescent="0.25">
      <c r="A161" s="1"/>
      <c r="B161" s="1"/>
      <c r="C161" s="1"/>
      <c r="D161" s="1"/>
      <c r="E161" s="1"/>
      <c r="F161" s="1"/>
      <c r="G161" s="2"/>
    </row>
    <row r="162" spans="1:7" s="9" customFormat="1" x14ac:dyDescent="0.25">
      <c r="A162" s="1"/>
      <c r="B162" s="1"/>
      <c r="C162" s="1"/>
      <c r="D162" s="1"/>
      <c r="E162" s="1"/>
      <c r="F162" s="1"/>
      <c r="G162" s="2"/>
    </row>
    <row r="163" spans="1:7" s="9" customFormat="1" ht="36.75" customHeight="1" x14ac:dyDescent="0.25">
      <c r="A163" s="1"/>
      <c r="B163" s="1"/>
      <c r="C163" s="1"/>
      <c r="D163" s="1"/>
      <c r="E163" s="1"/>
      <c r="F163" s="1"/>
      <c r="G163" s="2"/>
    </row>
    <row r="164" spans="1:7" s="9" customFormat="1" ht="38.25" customHeight="1" x14ac:dyDescent="0.25">
      <c r="A164" s="1"/>
      <c r="B164" s="1"/>
      <c r="C164" s="1"/>
      <c r="D164" s="1"/>
      <c r="E164" s="1"/>
      <c r="F164" s="1"/>
      <c r="G164" s="2"/>
    </row>
    <row r="165" spans="1:7" s="9" customFormat="1" ht="19.5" customHeight="1" x14ac:dyDescent="0.25">
      <c r="A165" s="1"/>
      <c r="B165" s="1"/>
      <c r="C165" s="1"/>
      <c r="D165" s="1"/>
      <c r="E165" s="1"/>
      <c r="F165" s="1"/>
      <c r="G165" s="2"/>
    </row>
    <row r="166" spans="1:7" s="9" customFormat="1" ht="54.75" customHeight="1" x14ac:dyDescent="0.25">
      <c r="A166" s="1"/>
      <c r="B166" s="1"/>
      <c r="C166" s="1"/>
      <c r="D166" s="1"/>
      <c r="E166" s="1"/>
      <c r="F166" s="1"/>
      <c r="G166" s="2"/>
    </row>
    <row r="167" spans="1:7" s="9" customFormat="1" ht="63.75" customHeight="1" x14ac:dyDescent="0.25">
      <c r="A167" s="1"/>
      <c r="B167" s="1"/>
      <c r="C167" s="1"/>
      <c r="D167" s="1"/>
      <c r="E167" s="1"/>
      <c r="F167" s="1"/>
      <c r="G167" s="2"/>
    </row>
    <row r="168" spans="1:7" s="9" customFormat="1" ht="51" customHeight="1" x14ac:dyDescent="0.25">
      <c r="A168" s="1"/>
      <c r="B168" s="1"/>
      <c r="C168" s="1"/>
      <c r="D168" s="1"/>
      <c r="E168" s="1"/>
      <c r="F168" s="1"/>
      <c r="G168" s="2"/>
    </row>
    <row r="169" spans="1:7" s="9" customFormat="1" ht="46.5" customHeight="1" x14ac:dyDescent="0.25">
      <c r="A169" s="1"/>
      <c r="B169" s="1"/>
      <c r="C169" s="1"/>
      <c r="D169" s="1"/>
      <c r="E169" s="1"/>
      <c r="F169" s="1"/>
      <c r="G169" s="2"/>
    </row>
    <row r="170" spans="1:7" s="9" customFormat="1" ht="48" customHeight="1" x14ac:dyDescent="0.25">
      <c r="A170" s="1"/>
      <c r="B170" s="1"/>
      <c r="C170" s="1"/>
      <c r="D170" s="1"/>
      <c r="E170" s="1"/>
      <c r="F170" s="1"/>
      <c r="G170" s="2"/>
    </row>
    <row r="171" spans="1:7" s="9" customFormat="1" ht="19.5" customHeight="1" x14ac:dyDescent="0.25">
      <c r="A171" s="1"/>
      <c r="B171" s="1"/>
      <c r="C171" s="1"/>
      <c r="D171" s="1"/>
      <c r="E171" s="1"/>
      <c r="F171" s="1"/>
      <c r="G171" s="2"/>
    </row>
    <row r="172" spans="1:7" s="9" customFormat="1" ht="23.25" customHeight="1" x14ac:dyDescent="0.25">
      <c r="A172" s="1"/>
      <c r="B172" s="1"/>
      <c r="C172" s="1"/>
      <c r="D172" s="1"/>
      <c r="E172" s="1"/>
      <c r="F172" s="1"/>
      <c r="G172" s="2"/>
    </row>
    <row r="173" spans="1:7" s="9" customFormat="1" ht="19.5" customHeight="1" x14ac:dyDescent="0.25">
      <c r="A173" s="1"/>
      <c r="B173" s="1"/>
      <c r="C173" s="1"/>
      <c r="D173" s="1"/>
      <c r="E173" s="1"/>
      <c r="F173" s="1"/>
      <c r="G173" s="2"/>
    </row>
    <row r="174" spans="1:7" s="9" customFormat="1" ht="19.5" customHeight="1" x14ac:dyDescent="0.25">
      <c r="A174" s="1"/>
      <c r="B174" s="1"/>
      <c r="C174" s="1"/>
      <c r="D174" s="1"/>
      <c r="E174" s="1"/>
      <c r="F174" s="1"/>
      <c r="G174" s="2"/>
    </row>
    <row r="175" spans="1:7" s="9" customFormat="1" ht="19.5" customHeight="1" x14ac:dyDescent="0.25">
      <c r="A175" s="1"/>
      <c r="B175" s="1"/>
      <c r="C175" s="1"/>
      <c r="D175" s="1"/>
      <c r="E175" s="1"/>
      <c r="F175" s="1"/>
      <c r="G175" s="2"/>
    </row>
    <row r="176" spans="1:7" s="9" customFormat="1" ht="19.5" customHeight="1" x14ac:dyDescent="0.25">
      <c r="A176" s="1"/>
      <c r="B176" s="1"/>
      <c r="C176" s="1"/>
      <c r="D176" s="1"/>
      <c r="E176" s="1"/>
      <c r="F176" s="1"/>
      <c r="G176" s="2"/>
    </row>
    <row r="177" spans="1:7" s="9" customFormat="1" ht="19.5" customHeight="1" x14ac:dyDescent="0.25">
      <c r="A177" s="1"/>
      <c r="B177" s="1"/>
      <c r="C177" s="1"/>
      <c r="D177" s="1"/>
      <c r="E177" s="1"/>
      <c r="F177" s="1"/>
      <c r="G177" s="2"/>
    </row>
    <row r="178" spans="1:7" s="9" customFormat="1" ht="19.5" customHeight="1" x14ac:dyDescent="0.25">
      <c r="A178" s="1"/>
      <c r="B178" s="1"/>
      <c r="C178" s="1"/>
      <c r="D178" s="1"/>
      <c r="E178" s="1"/>
      <c r="F178" s="1"/>
      <c r="G178" s="2"/>
    </row>
    <row r="179" spans="1:7" s="9" customFormat="1" ht="23.25" customHeight="1" x14ac:dyDescent="0.25">
      <c r="A179" s="1"/>
      <c r="B179" s="1"/>
      <c r="C179" s="1"/>
      <c r="D179" s="1"/>
      <c r="E179" s="1"/>
      <c r="F179" s="1"/>
      <c r="G179" s="2"/>
    </row>
    <row r="180" spans="1:7" s="9" customFormat="1" ht="19.5" customHeight="1" x14ac:dyDescent="0.25">
      <c r="A180" s="1"/>
      <c r="B180" s="1"/>
      <c r="C180" s="1"/>
      <c r="D180" s="1"/>
      <c r="E180" s="1"/>
      <c r="F180" s="1"/>
      <c r="G180" s="2"/>
    </row>
    <row r="181" spans="1:7" s="9" customFormat="1" ht="48" customHeight="1" x14ac:dyDescent="0.25">
      <c r="A181" s="1"/>
      <c r="B181" s="1"/>
      <c r="C181" s="1"/>
      <c r="D181" s="1"/>
      <c r="E181" s="1"/>
      <c r="F181" s="1"/>
      <c r="G181" s="2"/>
    </row>
    <row r="182" spans="1:7" s="9" customFormat="1" ht="19.5" customHeight="1" x14ac:dyDescent="0.25">
      <c r="A182" s="1"/>
      <c r="B182" s="1"/>
      <c r="C182" s="1"/>
      <c r="D182" s="1"/>
      <c r="E182" s="1"/>
      <c r="F182" s="1"/>
      <c r="G182" s="2"/>
    </row>
    <row r="183" spans="1:7" s="9" customFormat="1" ht="19.5" customHeight="1" x14ac:dyDescent="0.25">
      <c r="A183" s="1"/>
      <c r="B183" s="1"/>
      <c r="C183" s="1"/>
      <c r="D183" s="1"/>
      <c r="E183" s="1"/>
      <c r="F183" s="1"/>
      <c r="G183" s="2"/>
    </row>
    <row r="184" spans="1:7" s="9" customFormat="1" ht="19.5" customHeight="1" x14ac:dyDescent="0.25">
      <c r="A184" s="1"/>
      <c r="B184" s="1"/>
      <c r="C184" s="1"/>
      <c r="D184" s="1"/>
      <c r="E184" s="1"/>
      <c r="F184" s="1"/>
      <c r="G184" s="2"/>
    </row>
    <row r="185" spans="1:7" s="9" customFormat="1" ht="23.25" customHeight="1" x14ac:dyDescent="0.25">
      <c r="A185" s="1"/>
      <c r="B185" s="1"/>
      <c r="C185" s="1"/>
      <c r="D185" s="1"/>
      <c r="E185" s="1"/>
      <c r="F185" s="1"/>
      <c r="G185" s="2"/>
    </row>
    <row r="186" spans="1:7" s="9" customFormat="1" ht="19.5" customHeight="1" x14ac:dyDescent="0.25">
      <c r="A186" s="1"/>
      <c r="B186" s="1"/>
      <c r="C186" s="1"/>
      <c r="D186" s="1"/>
      <c r="E186" s="1"/>
      <c r="F186" s="1"/>
      <c r="G186" s="2"/>
    </row>
    <row r="187" spans="1:7" s="9" customFormat="1" ht="19.5" customHeight="1" x14ac:dyDescent="0.25">
      <c r="A187" s="1"/>
      <c r="B187" s="1"/>
      <c r="C187" s="1"/>
      <c r="D187" s="1"/>
      <c r="E187" s="1"/>
      <c r="F187" s="1"/>
      <c r="G187" s="2"/>
    </row>
    <row r="188" spans="1:7" s="9" customFormat="1" ht="19.5" customHeight="1" x14ac:dyDescent="0.25">
      <c r="A188" s="1"/>
      <c r="B188" s="1"/>
      <c r="C188" s="1"/>
      <c r="D188" s="1"/>
      <c r="E188" s="1"/>
      <c r="F188" s="1"/>
      <c r="G188" s="2"/>
    </row>
    <row r="189" spans="1:7" s="9" customFormat="1" ht="19.5" customHeight="1" x14ac:dyDescent="0.25">
      <c r="A189" s="1"/>
      <c r="B189" s="1"/>
      <c r="C189" s="1"/>
      <c r="D189" s="1"/>
      <c r="E189" s="1"/>
      <c r="F189" s="1"/>
      <c r="G189" s="2"/>
    </row>
    <row r="190" spans="1:7" s="9" customFormat="1" ht="19.5" customHeight="1" x14ac:dyDescent="0.25">
      <c r="A190" s="1"/>
      <c r="B190" s="1"/>
      <c r="C190" s="1"/>
      <c r="D190" s="1"/>
      <c r="E190" s="1"/>
      <c r="F190" s="1"/>
      <c r="G190" s="2"/>
    </row>
    <row r="191" spans="1:7" s="9" customFormat="1" ht="19.5" customHeight="1" x14ac:dyDescent="0.25">
      <c r="A191" s="1"/>
      <c r="B191" s="1"/>
      <c r="C191" s="1"/>
      <c r="D191" s="1"/>
      <c r="E191" s="1"/>
      <c r="F191" s="1"/>
      <c r="G191" s="2"/>
    </row>
    <row r="192" spans="1:7" s="9" customFormat="1" ht="19.5" customHeight="1" x14ac:dyDescent="0.25">
      <c r="A192" s="1"/>
      <c r="B192" s="1"/>
      <c r="C192" s="1"/>
      <c r="D192" s="1"/>
      <c r="E192" s="1"/>
      <c r="F192" s="1"/>
      <c r="G192" s="2"/>
    </row>
    <row r="193" spans="1:11" s="9" customFormat="1" ht="37.5" customHeight="1" x14ac:dyDescent="0.25">
      <c r="A193" s="1"/>
      <c r="B193" s="1"/>
      <c r="C193" s="1"/>
      <c r="D193" s="1"/>
      <c r="E193" s="1"/>
      <c r="F193" s="1"/>
      <c r="G193" s="2"/>
    </row>
    <row r="194" spans="1:11" s="9" customFormat="1" ht="41.25" customHeight="1" x14ac:dyDescent="0.25">
      <c r="A194" s="1"/>
      <c r="B194" s="1"/>
      <c r="C194" s="1"/>
      <c r="D194" s="1"/>
      <c r="E194" s="1"/>
      <c r="F194" s="1"/>
      <c r="G194" s="2"/>
    </row>
    <row r="195" spans="1:11" s="9" customFormat="1" ht="42" customHeight="1" x14ac:dyDescent="0.25">
      <c r="A195" s="1"/>
      <c r="B195" s="1"/>
      <c r="C195" s="1"/>
      <c r="D195" s="1"/>
      <c r="E195" s="1"/>
      <c r="F195" s="1"/>
      <c r="G195" s="2"/>
    </row>
    <row r="196" spans="1:11" s="9" customFormat="1" ht="45" customHeight="1" x14ac:dyDescent="0.25">
      <c r="A196" s="1"/>
      <c r="B196" s="1"/>
      <c r="C196" s="1"/>
      <c r="D196" s="1"/>
      <c r="E196" s="1"/>
      <c r="F196" s="1"/>
      <c r="G196" s="2"/>
    </row>
    <row r="197" spans="1:11" s="9" customFormat="1" ht="19.5" customHeight="1" x14ac:dyDescent="0.25">
      <c r="A197" s="1"/>
      <c r="B197" s="1"/>
      <c r="C197" s="1"/>
      <c r="D197" s="1"/>
      <c r="E197" s="1"/>
      <c r="F197" s="1"/>
      <c r="G197" s="2"/>
    </row>
    <row r="198" spans="1:11" s="9" customFormat="1" ht="19.5" customHeight="1" x14ac:dyDescent="0.25">
      <c r="A198" s="1"/>
      <c r="B198" s="1"/>
      <c r="C198" s="1"/>
      <c r="D198" s="1"/>
      <c r="E198" s="1"/>
      <c r="F198" s="1"/>
      <c r="G198" s="2"/>
    </row>
    <row r="199" spans="1:11" s="9" customFormat="1" ht="23.25" customHeight="1" x14ac:dyDescent="0.25">
      <c r="A199" s="1"/>
      <c r="B199" s="1"/>
      <c r="C199" s="1"/>
      <c r="D199" s="1"/>
      <c r="E199" s="1"/>
      <c r="F199" s="1"/>
      <c r="G199" s="2"/>
    </row>
    <row r="200" spans="1:11" s="124" customFormat="1" ht="21" customHeight="1" x14ac:dyDescent="0.25">
      <c r="A200" s="1"/>
      <c r="B200" s="1"/>
      <c r="C200" s="1"/>
      <c r="D200" s="1"/>
      <c r="E200" s="1"/>
      <c r="F200" s="1"/>
      <c r="G200" s="2"/>
      <c r="H200" s="9"/>
      <c r="I200" s="9"/>
      <c r="J200" s="9"/>
      <c r="K200" s="9"/>
    </row>
    <row r="201" spans="1:11" s="124" customFormat="1" ht="21" customHeight="1" x14ac:dyDescent="0.25">
      <c r="A201" s="1"/>
      <c r="B201" s="1"/>
      <c r="C201" s="1"/>
      <c r="D201" s="1"/>
      <c r="E201" s="1"/>
      <c r="F201" s="1"/>
      <c r="G201" s="2"/>
      <c r="H201" s="9"/>
      <c r="I201" s="9"/>
      <c r="J201" s="9"/>
      <c r="K201" s="9"/>
    </row>
    <row r="202" spans="1:11" s="124" customFormat="1" ht="21" customHeight="1" x14ac:dyDescent="0.25">
      <c r="A202" s="1"/>
      <c r="B202" s="1"/>
      <c r="C202" s="1"/>
      <c r="D202" s="1"/>
      <c r="E202" s="1"/>
      <c r="F202" s="1"/>
      <c r="G202" s="2"/>
      <c r="H202" s="9"/>
      <c r="I202" s="9"/>
      <c r="J202" s="9"/>
      <c r="K202" s="9"/>
    </row>
    <row r="203" spans="1:11" s="124" customFormat="1" ht="21" customHeight="1" x14ac:dyDescent="0.25">
      <c r="A203" s="1"/>
      <c r="B203" s="1"/>
      <c r="C203" s="1"/>
      <c r="D203" s="1"/>
      <c r="E203" s="1"/>
      <c r="F203" s="1"/>
      <c r="G203" s="2"/>
      <c r="H203" s="9"/>
      <c r="I203" s="9"/>
      <c r="J203" s="9"/>
      <c r="K203" s="9"/>
    </row>
    <row r="204" spans="1:11" s="124" customFormat="1" ht="21" customHeight="1" x14ac:dyDescent="0.25">
      <c r="A204" s="1"/>
      <c r="B204" s="1"/>
      <c r="C204" s="1"/>
      <c r="D204" s="1"/>
      <c r="E204" s="1"/>
      <c r="F204" s="1"/>
      <c r="G204" s="2"/>
      <c r="H204" s="9"/>
      <c r="I204" s="9"/>
      <c r="J204" s="9"/>
      <c r="K204" s="9"/>
    </row>
    <row r="205" spans="1:11" s="124" customFormat="1" ht="21" customHeight="1" x14ac:dyDescent="0.25">
      <c r="A205" s="1"/>
      <c r="B205" s="1"/>
      <c r="C205" s="1"/>
      <c r="D205" s="1"/>
      <c r="E205" s="1"/>
      <c r="F205" s="1"/>
      <c r="G205" s="2"/>
      <c r="H205" s="9"/>
      <c r="I205" s="9"/>
      <c r="J205" s="9"/>
      <c r="K205" s="9"/>
    </row>
    <row r="206" spans="1:11" s="124" customFormat="1" ht="21" customHeight="1" x14ac:dyDescent="0.25">
      <c r="A206" s="1"/>
      <c r="B206" s="1"/>
      <c r="C206" s="1"/>
      <c r="D206" s="1"/>
      <c r="E206" s="1"/>
      <c r="F206" s="1"/>
      <c r="G206" s="2"/>
      <c r="H206" s="9"/>
      <c r="I206" s="9"/>
      <c r="J206" s="9"/>
      <c r="K206" s="9"/>
    </row>
    <row r="207" spans="1:11" s="124" customFormat="1" ht="21" customHeight="1" x14ac:dyDescent="0.25">
      <c r="A207" s="1"/>
      <c r="B207" s="1"/>
      <c r="C207" s="1"/>
      <c r="D207" s="1"/>
      <c r="E207" s="1"/>
      <c r="F207" s="1"/>
      <c r="G207" s="2"/>
      <c r="H207" s="9"/>
      <c r="I207" s="9"/>
      <c r="J207" s="9"/>
      <c r="K207" s="9"/>
    </row>
    <row r="208" spans="1:11" s="124" customFormat="1" ht="21" customHeight="1" x14ac:dyDescent="0.25">
      <c r="A208" s="1"/>
      <c r="B208" s="1"/>
      <c r="C208" s="1"/>
      <c r="D208" s="1"/>
      <c r="E208" s="1"/>
      <c r="F208" s="1"/>
      <c r="G208" s="2"/>
      <c r="H208" s="9"/>
      <c r="I208" s="9"/>
      <c r="J208" s="9"/>
      <c r="K208" s="9"/>
    </row>
    <row r="209" spans="1:11" s="124" customFormat="1" ht="21" customHeight="1" x14ac:dyDescent="0.25">
      <c r="A209" s="1"/>
      <c r="B209" s="1"/>
      <c r="C209" s="1"/>
      <c r="D209" s="1"/>
      <c r="E209" s="1"/>
      <c r="F209" s="1"/>
      <c r="G209" s="2"/>
      <c r="H209" s="9"/>
      <c r="I209" s="9"/>
      <c r="J209" s="9"/>
      <c r="K209" s="9"/>
    </row>
    <row r="210" spans="1:11" s="124" customFormat="1" ht="21" customHeight="1" x14ac:dyDescent="0.25">
      <c r="A210" s="1"/>
      <c r="B210" s="1"/>
      <c r="C210" s="1"/>
      <c r="D210" s="1"/>
      <c r="E210" s="1"/>
      <c r="F210" s="1"/>
      <c r="G210" s="2"/>
      <c r="H210" s="9"/>
      <c r="I210" s="9"/>
      <c r="J210" s="9"/>
      <c r="K210" s="9"/>
    </row>
    <row r="211" spans="1:11" s="124" customFormat="1" ht="21" customHeight="1" x14ac:dyDescent="0.25">
      <c r="A211" s="1"/>
      <c r="B211" s="1"/>
      <c r="C211" s="1"/>
      <c r="D211" s="1"/>
      <c r="E211" s="1"/>
      <c r="F211" s="1"/>
      <c r="G211" s="2"/>
      <c r="H211" s="9"/>
      <c r="I211" s="9"/>
      <c r="J211" s="9"/>
      <c r="K211" s="9"/>
    </row>
    <row r="212" spans="1:11" s="124" customFormat="1" ht="21" customHeight="1" x14ac:dyDescent="0.25">
      <c r="A212" s="1"/>
      <c r="B212" s="1"/>
      <c r="C212" s="1"/>
      <c r="D212" s="1"/>
      <c r="E212" s="1"/>
      <c r="F212" s="1"/>
      <c r="G212" s="2"/>
      <c r="H212" s="9"/>
      <c r="I212" s="9"/>
      <c r="J212" s="9"/>
      <c r="K212" s="9"/>
    </row>
    <row r="213" spans="1:11" s="124" customFormat="1" ht="21" customHeight="1" x14ac:dyDescent="0.25">
      <c r="A213" s="1"/>
      <c r="B213" s="1"/>
      <c r="C213" s="1"/>
      <c r="D213" s="1"/>
      <c r="E213" s="1"/>
      <c r="F213" s="1"/>
      <c r="G213" s="2"/>
      <c r="H213" s="9"/>
      <c r="I213" s="9"/>
      <c r="J213" s="9"/>
      <c r="K213" s="9"/>
    </row>
    <row r="214" spans="1:11" s="124" customFormat="1" ht="15" customHeight="1" x14ac:dyDescent="0.25">
      <c r="A214" s="1"/>
      <c r="B214" s="1"/>
      <c r="C214" s="1"/>
      <c r="D214" s="1"/>
      <c r="E214" s="1"/>
      <c r="F214" s="1"/>
      <c r="G214" s="2"/>
      <c r="H214" s="9"/>
      <c r="I214" s="9"/>
      <c r="J214" s="9"/>
      <c r="K214" s="9"/>
    </row>
    <row r="215" spans="1:11" s="124" customFormat="1" ht="20.25" customHeight="1" x14ac:dyDescent="0.25">
      <c r="A215" s="1"/>
      <c r="B215" s="1"/>
      <c r="C215" s="1"/>
      <c r="D215" s="1"/>
      <c r="E215" s="1"/>
      <c r="F215" s="1"/>
      <c r="G215" s="2"/>
      <c r="H215" s="9"/>
      <c r="I215" s="9"/>
      <c r="J215" s="9"/>
      <c r="K215" s="9"/>
    </row>
    <row r="216" spans="1:11" s="124" customFormat="1" ht="20.25" customHeight="1" x14ac:dyDescent="0.25">
      <c r="A216" s="1"/>
      <c r="B216" s="1"/>
      <c r="C216" s="1"/>
      <c r="D216" s="1"/>
      <c r="E216" s="1"/>
      <c r="F216" s="1"/>
      <c r="G216" s="2"/>
      <c r="H216" s="9"/>
      <c r="I216" s="9"/>
      <c r="J216" s="9"/>
      <c r="K216" s="9"/>
    </row>
    <row r="217" spans="1:11" s="124" customFormat="1" ht="20.25" customHeight="1" x14ac:dyDescent="0.25">
      <c r="A217" s="1"/>
      <c r="B217" s="1"/>
      <c r="C217" s="1"/>
      <c r="D217" s="1"/>
      <c r="E217" s="1"/>
      <c r="F217" s="1"/>
      <c r="G217" s="2"/>
      <c r="H217" s="9"/>
      <c r="I217" s="9"/>
      <c r="J217" s="9"/>
      <c r="K217" s="9"/>
    </row>
    <row r="218" spans="1:11" s="124" customFormat="1" ht="20.25" customHeight="1" x14ac:dyDescent="0.25">
      <c r="A218" s="1"/>
      <c r="B218" s="1"/>
      <c r="C218" s="1"/>
      <c r="D218" s="1"/>
      <c r="E218" s="1"/>
      <c r="F218" s="1"/>
      <c r="G218" s="2"/>
      <c r="H218" s="9"/>
      <c r="I218" s="9"/>
      <c r="J218" s="9"/>
      <c r="K218" s="9"/>
    </row>
    <row r="219" spans="1:11" s="124" customFormat="1" ht="20.25" customHeight="1" x14ac:dyDescent="0.25">
      <c r="A219" s="1"/>
      <c r="B219" s="1"/>
      <c r="C219" s="1"/>
      <c r="D219" s="1"/>
      <c r="E219" s="1"/>
      <c r="F219" s="1"/>
      <c r="G219" s="2"/>
      <c r="H219" s="9"/>
      <c r="I219" s="9"/>
      <c r="J219" s="9"/>
      <c r="K219" s="9"/>
    </row>
    <row r="220" spans="1:11" s="124" customFormat="1" ht="20.25" customHeight="1" x14ac:dyDescent="0.25">
      <c r="A220" s="1"/>
      <c r="B220" s="1"/>
      <c r="C220" s="1"/>
      <c r="D220" s="1"/>
      <c r="E220" s="1"/>
      <c r="F220" s="1"/>
      <c r="G220" s="2"/>
      <c r="H220" s="9"/>
      <c r="I220" s="9"/>
      <c r="J220" s="9"/>
      <c r="K220" s="9"/>
    </row>
    <row r="221" spans="1:11" s="124" customFormat="1" ht="43.5" customHeight="1" x14ac:dyDescent="0.25">
      <c r="A221" s="1"/>
      <c r="B221" s="1"/>
      <c r="C221" s="1"/>
      <c r="D221" s="1"/>
      <c r="E221" s="1"/>
      <c r="F221" s="1"/>
      <c r="G221" s="2"/>
      <c r="H221" s="9"/>
      <c r="I221" s="9"/>
      <c r="J221" s="9"/>
      <c r="K221" s="9"/>
    </row>
    <row r="222" spans="1:11" s="124" customFormat="1" ht="20.25" customHeight="1" x14ac:dyDescent="0.25">
      <c r="A222" s="1"/>
      <c r="B222" s="1"/>
      <c r="C222" s="1"/>
      <c r="D222" s="1"/>
      <c r="E222" s="1"/>
      <c r="F222" s="1"/>
      <c r="G222" s="2"/>
      <c r="H222" s="9"/>
      <c r="I222" s="9"/>
      <c r="J222" s="9"/>
      <c r="K222" s="9"/>
    </row>
    <row r="223" spans="1:11" s="124" customFormat="1" ht="20.25" customHeight="1" x14ac:dyDescent="0.25">
      <c r="A223" s="1"/>
      <c r="B223" s="1"/>
      <c r="C223" s="1"/>
      <c r="D223" s="1"/>
      <c r="E223" s="1"/>
      <c r="F223" s="1"/>
      <c r="G223" s="2"/>
      <c r="H223" s="9"/>
      <c r="I223" s="9"/>
      <c r="J223" s="9"/>
      <c r="K223" s="9"/>
    </row>
    <row r="224" spans="1:11" s="124" customFormat="1" ht="20.25" customHeight="1" x14ac:dyDescent="0.25">
      <c r="A224" s="1"/>
      <c r="B224" s="1"/>
      <c r="C224" s="1"/>
      <c r="D224" s="1"/>
      <c r="E224" s="1"/>
      <c r="F224" s="1"/>
      <c r="G224" s="2"/>
      <c r="H224" s="9"/>
      <c r="I224" s="9"/>
      <c r="J224" s="9"/>
      <c r="K224" s="9"/>
    </row>
    <row r="225" spans="1:11" s="124" customFormat="1" ht="26.25" customHeight="1" x14ac:dyDescent="0.25">
      <c r="A225" s="1"/>
      <c r="B225" s="1"/>
      <c r="C225" s="1"/>
      <c r="D225" s="1"/>
      <c r="E225" s="1"/>
      <c r="F225" s="1"/>
      <c r="G225" s="2"/>
      <c r="H225" s="9"/>
      <c r="I225" s="9"/>
      <c r="J225" s="9"/>
      <c r="K225" s="9"/>
    </row>
    <row r="226" spans="1:11" s="124" customFormat="1" ht="20.25" customHeight="1" x14ac:dyDescent="0.25">
      <c r="A226" s="1"/>
      <c r="B226" s="1"/>
      <c r="C226" s="1"/>
      <c r="D226" s="1"/>
      <c r="E226" s="1"/>
      <c r="F226" s="1"/>
      <c r="G226" s="2"/>
      <c r="H226" s="9"/>
      <c r="I226" s="9"/>
      <c r="J226" s="9"/>
      <c r="K226" s="9"/>
    </row>
    <row r="227" spans="1:11" s="124" customFormat="1" ht="18.75" customHeight="1" x14ac:dyDescent="0.25">
      <c r="A227" s="1"/>
      <c r="B227" s="1"/>
      <c r="C227" s="1"/>
      <c r="D227" s="1"/>
      <c r="E227" s="1"/>
      <c r="F227" s="1"/>
      <c r="G227" s="2"/>
      <c r="H227" s="9"/>
      <c r="I227" s="9"/>
      <c r="J227" s="9"/>
      <c r="K227" s="9"/>
    </row>
    <row r="228" spans="1:11" s="124" customFormat="1" ht="18.75" customHeight="1" x14ac:dyDescent="0.25">
      <c r="A228" s="1"/>
      <c r="B228" s="1"/>
      <c r="C228" s="1"/>
      <c r="D228" s="1"/>
      <c r="E228" s="1"/>
      <c r="F228" s="1"/>
      <c r="G228" s="2"/>
      <c r="H228" s="9"/>
      <c r="I228" s="9"/>
      <c r="J228" s="9"/>
      <c r="K228" s="9"/>
    </row>
    <row r="229" spans="1:11" s="124" customFormat="1" ht="18.75" customHeight="1" x14ac:dyDescent="0.25">
      <c r="A229" s="1"/>
      <c r="B229" s="1"/>
      <c r="C229" s="1"/>
      <c r="D229" s="1"/>
      <c r="E229" s="1"/>
      <c r="F229" s="1"/>
      <c r="G229" s="2"/>
      <c r="H229" s="9"/>
      <c r="I229" s="9"/>
      <c r="J229" s="9"/>
      <c r="K229" s="9"/>
    </row>
    <row r="230" spans="1:11" s="124" customFormat="1" ht="18.75" customHeight="1" x14ac:dyDescent="0.25">
      <c r="A230" s="1"/>
      <c r="B230" s="1"/>
      <c r="C230" s="1"/>
      <c r="D230" s="1"/>
      <c r="E230" s="1"/>
      <c r="F230" s="1"/>
      <c r="G230" s="2"/>
      <c r="H230" s="9"/>
      <c r="I230" s="9"/>
      <c r="J230" s="9"/>
      <c r="K230" s="9"/>
    </row>
    <row r="231" spans="1:11" s="124" customFormat="1" ht="18.75" customHeight="1" x14ac:dyDescent="0.25">
      <c r="A231" s="1"/>
      <c r="B231" s="1"/>
      <c r="C231" s="1"/>
      <c r="D231" s="1"/>
      <c r="E231" s="1"/>
      <c r="F231" s="1"/>
      <c r="G231" s="2"/>
      <c r="H231" s="9"/>
      <c r="I231" s="9"/>
      <c r="J231" s="9"/>
      <c r="K231" s="9"/>
    </row>
    <row r="232" spans="1:11" s="124" customFormat="1" ht="18.75" customHeight="1" x14ac:dyDescent="0.25">
      <c r="A232" s="1"/>
      <c r="B232" s="1"/>
      <c r="C232" s="1"/>
      <c r="D232" s="1"/>
      <c r="E232" s="1"/>
      <c r="F232" s="1"/>
      <c r="G232" s="2"/>
      <c r="H232" s="9"/>
      <c r="I232" s="9"/>
      <c r="J232" s="9"/>
      <c r="K232" s="9"/>
    </row>
    <row r="233" spans="1:11" s="124" customFormat="1" ht="18.75" customHeight="1" x14ac:dyDescent="0.25">
      <c r="A233" s="1"/>
      <c r="B233" s="1"/>
      <c r="C233" s="1"/>
      <c r="D233" s="1"/>
      <c r="E233" s="1"/>
      <c r="F233" s="1"/>
      <c r="G233" s="2"/>
      <c r="H233" s="9"/>
      <c r="I233" s="9"/>
      <c r="J233" s="9"/>
      <c r="K233" s="9"/>
    </row>
    <row r="234" spans="1:11" s="124" customFormat="1" ht="18.75" customHeight="1" x14ac:dyDescent="0.25">
      <c r="A234" s="1"/>
      <c r="B234" s="1"/>
      <c r="C234" s="1"/>
      <c r="D234" s="1"/>
      <c r="E234" s="1"/>
      <c r="F234" s="1"/>
      <c r="G234" s="2"/>
      <c r="H234" s="9"/>
      <c r="I234" s="9"/>
      <c r="J234" s="9"/>
      <c r="K234" s="9"/>
    </row>
    <row r="235" spans="1:11" s="124" customFormat="1" ht="18.75" customHeight="1" x14ac:dyDescent="0.25">
      <c r="A235" s="1"/>
      <c r="B235" s="1"/>
      <c r="C235" s="1"/>
      <c r="D235" s="1"/>
      <c r="E235" s="1"/>
      <c r="F235" s="1"/>
      <c r="G235" s="2"/>
    </row>
    <row r="236" spans="1:11" s="124" customFormat="1" ht="18.75" customHeight="1" x14ac:dyDescent="0.25">
      <c r="A236" s="1"/>
      <c r="B236" s="1"/>
      <c r="C236" s="1"/>
      <c r="D236" s="1"/>
      <c r="E236" s="1"/>
      <c r="F236" s="1"/>
      <c r="G236" s="2"/>
    </row>
    <row r="237" spans="1:11" s="124" customFormat="1" ht="18.75" customHeight="1" x14ac:dyDescent="0.25">
      <c r="A237" s="1"/>
      <c r="B237" s="1"/>
      <c r="C237" s="1"/>
      <c r="D237" s="1"/>
      <c r="E237" s="1"/>
      <c r="F237" s="1"/>
      <c r="G237" s="2"/>
    </row>
    <row r="238" spans="1:11" s="124" customFormat="1" ht="18.75" customHeight="1" x14ac:dyDescent="0.25">
      <c r="A238" s="1"/>
      <c r="B238" s="1"/>
      <c r="C238" s="1"/>
      <c r="D238" s="1"/>
      <c r="E238" s="1"/>
      <c r="F238" s="1"/>
      <c r="G238" s="2"/>
    </row>
    <row r="239" spans="1:11" s="124" customFormat="1" ht="18.75" customHeight="1" x14ac:dyDescent="0.25">
      <c r="A239" s="1"/>
      <c r="B239" s="1"/>
      <c r="C239" s="1"/>
      <c r="D239" s="1"/>
      <c r="E239" s="1"/>
      <c r="F239" s="1"/>
      <c r="G239" s="2"/>
    </row>
    <row r="240" spans="1:11" s="124" customFormat="1" ht="23.25" customHeight="1" x14ac:dyDescent="0.25">
      <c r="A240" s="1"/>
      <c r="B240" s="1"/>
      <c r="C240" s="1"/>
      <c r="D240" s="1"/>
      <c r="E240" s="1"/>
      <c r="F240" s="1"/>
      <c r="G240" s="2"/>
    </row>
    <row r="241" spans="1:7" s="124" customFormat="1" ht="21.75" customHeight="1" x14ac:dyDescent="0.25">
      <c r="A241" s="1"/>
      <c r="B241" s="1"/>
      <c r="C241" s="1"/>
      <c r="D241" s="1"/>
      <c r="E241" s="1"/>
      <c r="F241" s="1"/>
      <c r="G241" s="2"/>
    </row>
    <row r="242" spans="1:7" s="1" customFormat="1" ht="18" x14ac:dyDescent="0.25">
      <c r="G242" s="2"/>
    </row>
    <row r="243" spans="1:7" s="1" customFormat="1" ht="18" x14ac:dyDescent="0.25">
      <c r="G243" s="2"/>
    </row>
    <row r="244" spans="1:7" s="1" customFormat="1" ht="18" x14ac:dyDescent="0.25">
      <c r="G244" s="2"/>
    </row>
    <row r="245" spans="1:7" s="1" customFormat="1" ht="18" x14ac:dyDescent="0.25">
      <c r="G245" s="2"/>
    </row>
    <row r="246" spans="1:7" s="125" customFormat="1" ht="18" x14ac:dyDescent="0.25">
      <c r="A246" s="1"/>
      <c r="B246" s="1"/>
      <c r="C246" s="1"/>
      <c r="D246" s="1"/>
      <c r="E246" s="1"/>
      <c r="F246" s="1"/>
      <c r="G246" s="2"/>
    </row>
    <row r="247" spans="1:7" s="125" customFormat="1" ht="18" x14ac:dyDescent="0.25">
      <c r="A247" s="1"/>
      <c r="B247" s="1"/>
      <c r="C247" s="1"/>
      <c r="D247" s="1"/>
      <c r="E247" s="1"/>
      <c r="F247" s="1"/>
      <c r="G247" s="2"/>
    </row>
    <row r="248" spans="1:7" s="125" customFormat="1" ht="18" x14ac:dyDescent="0.25">
      <c r="A248" s="1"/>
      <c r="B248" s="1"/>
      <c r="C248" s="1"/>
      <c r="D248" s="1"/>
      <c r="E248" s="1"/>
      <c r="F248" s="1"/>
      <c r="G248" s="2"/>
    </row>
    <row r="249" spans="1:7" s="125" customFormat="1" ht="18" x14ac:dyDescent="0.25">
      <c r="A249" s="1"/>
      <c r="B249" s="1"/>
      <c r="C249" s="1"/>
      <c r="D249" s="1"/>
      <c r="E249" s="1"/>
      <c r="F249" s="1"/>
      <c r="G249" s="2"/>
    </row>
    <row r="250" spans="1:7" s="125" customFormat="1" ht="18" x14ac:dyDescent="0.25">
      <c r="A250" s="1"/>
      <c r="B250" s="1"/>
      <c r="C250" s="1"/>
      <c r="D250" s="1"/>
      <c r="E250" s="1"/>
      <c r="F250" s="1"/>
      <c r="G250" s="2"/>
    </row>
    <row r="251" spans="1:7" s="125" customFormat="1" ht="18" x14ac:dyDescent="0.25">
      <c r="A251" s="1"/>
      <c r="B251" s="1"/>
      <c r="C251" s="1"/>
      <c r="D251" s="1"/>
      <c r="E251" s="1"/>
      <c r="F251" s="1"/>
      <c r="G251" s="2"/>
    </row>
    <row r="252" spans="1:7" s="125" customFormat="1" ht="18" x14ac:dyDescent="0.25">
      <c r="A252" s="1"/>
      <c r="B252" s="1"/>
      <c r="C252" s="1"/>
      <c r="D252" s="1"/>
      <c r="E252" s="1"/>
      <c r="F252" s="1"/>
      <c r="G252" s="2"/>
    </row>
    <row r="253" spans="1:7" s="125" customFormat="1" ht="18" x14ac:dyDescent="0.25">
      <c r="A253" s="1"/>
      <c r="B253" s="1"/>
      <c r="C253" s="1"/>
      <c r="D253" s="1"/>
      <c r="E253" s="1"/>
      <c r="F253" s="1"/>
      <c r="G253" s="2"/>
    </row>
    <row r="254" spans="1:7" s="125" customFormat="1" ht="18" x14ac:dyDescent="0.25">
      <c r="A254" s="1"/>
      <c r="B254" s="1"/>
      <c r="C254" s="1"/>
      <c r="D254" s="1"/>
      <c r="E254" s="1"/>
      <c r="F254" s="1"/>
      <c r="G254" s="2"/>
    </row>
    <row r="255" spans="1:7" s="125" customFormat="1" ht="18" x14ac:dyDescent="0.25">
      <c r="A255" s="1"/>
      <c r="B255" s="1"/>
      <c r="C255" s="1"/>
      <c r="D255" s="1"/>
      <c r="E255" s="1"/>
      <c r="F255" s="1"/>
      <c r="G255" s="2"/>
    </row>
    <row r="256" spans="1:7" s="125" customFormat="1" ht="18" x14ac:dyDescent="0.25">
      <c r="A256" s="1"/>
      <c r="B256" s="1"/>
      <c r="C256" s="1"/>
      <c r="D256" s="1"/>
      <c r="E256" s="1"/>
      <c r="F256" s="1"/>
      <c r="G256" s="2"/>
    </row>
    <row r="257" spans="1:25" s="125" customFormat="1" ht="18" x14ac:dyDescent="0.25">
      <c r="A257" s="1"/>
      <c r="B257" s="1"/>
      <c r="C257" s="1"/>
      <c r="D257" s="1"/>
      <c r="E257" s="1"/>
      <c r="F257" s="1"/>
      <c r="G257" s="2"/>
    </row>
    <row r="258" spans="1:25" s="125" customFormat="1" ht="18" x14ac:dyDescent="0.25">
      <c r="A258" s="1"/>
      <c r="B258" s="1"/>
      <c r="C258" s="1"/>
      <c r="D258" s="1"/>
      <c r="E258" s="1"/>
      <c r="F258" s="1"/>
      <c r="G258" s="2"/>
    </row>
    <row r="259" spans="1:25" s="125" customFormat="1" ht="18" x14ac:dyDescent="0.25">
      <c r="A259" s="1"/>
      <c r="B259" s="1"/>
      <c r="C259" s="1"/>
      <c r="D259" s="1"/>
      <c r="E259" s="1"/>
      <c r="F259" s="1"/>
      <c r="G259" s="2"/>
    </row>
    <row r="260" spans="1:25" s="125" customFormat="1" ht="18" x14ac:dyDescent="0.25">
      <c r="A260" s="1"/>
      <c r="B260" s="1"/>
      <c r="C260" s="1"/>
      <c r="D260" s="1"/>
      <c r="E260" s="1"/>
      <c r="F260" s="1"/>
      <c r="G260" s="2"/>
    </row>
    <row r="261" spans="1:25" s="125" customFormat="1" ht="18" x14ac:dyDescent="0.25">
      <c r="A261" s="1"/>
      <c r="B261" s="1"/>
      <c r="C261" s="1"/>
      <c r="D261" s="1"/>
      <c r="E261" s="1"/>
      <c r="F261" s="1"/>
      <c r="G261" s="2"/>
    </row>
    <row r="262" spans="1:25" s="125" customFormat="1" ht="18" x14ac:dyDescent="0.25">
      <c r="A262" s="1"/>
      <c r="B262" s="1"/>
      <c r="C262" s="1"/>
      <c r="D262" s="1"/>
      <c r="E262" s="1"/>
      <c r="F262" s="1"/>
      <c r="G262" s="2"/>
    </row>
    <row r="263" spans="1:25" s="125" customFormat="1" ht="18" x14ac:dyDescent="0.25">
      <c r="A263" s="1"/>
      <c r="B263" s="1"/>
      <c r="C263" s="1"/>
      <c r="D263" s="1"/>
      <c r="E263" s="1"/>
      <c r="F263" s="1"/>
      <c r="G263" s="2"/>
    </row>
    <row r="264" spans="1:25" s="125" customFormat="1" ht="18" x14ac:dyDescent="0.25">
      <c r="A264" s="1"/>
      <c r="B264" s="1"/>
      <c r="C264" s="1"/>
      <c r="D264" s="1"/>
      <c r="E264" s="1"/>
      <c r="F264" s="1"/>
      <c r="G264" s="2"/>
    </row>
    <row r="265" spans="1:25" s="125" customFormat="1" ht="18" x14ac:dyDescent="0.25">
      <c r="A265" s="1"/>
      <c r="B265" s="1"/>
      <c r="C265" s="1"/>
      <c r="D265" s="1"/>
      <c r="E265" s="1"/>
      <c r="F265" s="1"/>
      <c r="G265" s="2"/>
    </row>
    <row r="266" spans="1:25" s="125" customFormat="1" ht="18" x14ac:dyDescent="0.25">
      <c r="A266" s="1"/>
      <c r="B266" s="1"/>
      <c r="C266" s="1"/>
      <c r="D266" s="1"/>
      <c r="E266" s="1"/>
      <c r="F266" s="1"/>
      <c r="G266" s="2"/>
    </row>
    <row r="269" spans="1:25" s="1" customFormat="1" x14ac:dyDescent="0.25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s="1" customFormat="1" x14ac:dyDescent="0.25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</sheetData>
  <mergeCells count="4">
    <mergeCell ref="A1:G1"/>
    <mergeCell ref="A2:G2"/>
    <mergeCell ref="A3:G3"/>
    <mergeCell ref="A5:G5"/>
  </mergeCells>
  <printOptions horizontalCentered="1"/>
  <pageMargins left="0.70833333333333304" right="0.70833333333333304" top="0.74791666666666701" bottom="0.94444444444444398" header="0.51180555555555496" footer="0.78749999999999998"/>
  <pageSetup paperSize="9" scale="52" firstPageNumber="0" orientation="portrait" horizontalDpi="300" verticalDpi="300" r:id="rId1"/>
  <headerFooter>
    <oddFooter>&amp;L&amp;"Arial,Normal"&amp;8&amp;F&amp;Z&amp;F&amp;R&amp;"Arial,Normal"&amp;9&amp;P de &amp;N</oddFooter>
  </headerFooter>
  <rowBreaks count="2" manualBreakCount="2">
    <brk id="55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 FINAL</vt:lpstr>
      <vt:lpstr>'PRESUPUESTO FINAL'!Print_Area</vt:lpstr>
      <vt:lpstr>'PRESUPUESTO FINAL'!Print_Titles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Medina</dc:creator>
  <dc:description/>
  <cp:lastModifiedBy>Marcelle Rios Diaz</cp:lastModifiedBy>
  <cp:revision>54</cp:revision>
  <cp:lastPrinted>2022-01-31T19:39:34Z</cp:lastPrinted>
  <dcterms:created xsi:type="dcterms:W3CDTF">2019-07-01T19:14:06Z</dcterms:created>
  <dcterms:modified xsi:type="dcterms:W3CDTF">2022-02-11T13:33:31Z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