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caasdgovdo.sharepoint.com/sites/Licitaciones2022/Documentos compartidos/CAASD-CCC-CP-2022-0022 Congreso/Presupuesto/"/>
    </mc:Choice>
  </mc:AlternateContent>
  <xr:revisionPtr revIDLastSave="5" documentId="13_ncr:20001_{EEBDA7E1-031C-4DF2-B4FA-507E7E7342C7}" xr6:coauthVersionLast="47" xr6:coauthVersionMax="47" xr10:uidLastSave="{F1CD18FF-8493-43AF-AE13-B8CCE5A1D5CF}"/>
  <bookViews>
    <workbookView xWindow="-120" yWindow="-120" windowWidth="20730" windowHeight="11040" xr2:uid="{00000000-000D-0000-FFFF-FFFF00000000}"/>
  </bookViews>
  <sheets>
    <sheet name="PRESUP. " sheetId="1" r:id="rId1"/>
  </sheets>
  <definedNames>
    <definedName name="DESPLU3">#REF!</definedName>
    <definedName name="H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1" i="1" l="1"/>
  <c r="G237" i="1"/>
  <c r="G239" i="1"/>
  <c r="G240" i="1"/>
  <c r="G238" i="1"/>
  <c r="G234" i="1"/>
  <c r="F232" i="1"/>
  <c r="F231" i="1"/>
  <c r="F230" i="1"/>
  <c r="F229" i="1"/>
  <c r="F228" i="1"/>
  <c r="F227" i="1"/>
  <c r="G243" i="1"/>
  <c r="G242" i="1"/>
  <c r="F221" i="1"/>
  <c r="F220" i="1"/>
  <c r="F219" i="1"/>
  <c r="F216" i="1"/>
  <c r="G216" i="1" s="1"/>
  <c r="F214" i="1"/>
  <c r="F213" i="1"/>
  <c r="F210" i="1"/>
  <c r="F209" i="1"/>
  <c r="F208" i="1"/>
  <c r="F207" i="1"/>
  <c r="F206" i="1"/>
  <c r="F205" i="1"/>
  <c r="F204" i="1"/>
  <c r="F203" i="1"/>
  <c r="F202" i="1"/>
  <c r="F201" i="1"/>
  <c r="B201" i="1"/>
  <c r="F200" i="1"/>
  <c r="F199" i="1"/>
  <c r="F198" i="1"/>
  <c r="F197" i="1"/>
  <c r="F196" i="1"/>
  <c r="F195" i="1"/>
  <c r="F194" i="1"/>
  <c r="F193" i="1"/>
  <c r="F189" i="1"/>
  <c r="G189" i="1" s="1"/>
  <c r="F187" i="1"/>
  <c r="G187" i="1" s="1"/>
  <c r="C185" i="1"/>
  <c r="F185" i="1" s="1"/>
  <c r="F184" i="1"/>
  <c r="F182" i="1"/>
  <c r="F181" i="1"/>
  <c r="F180" i="1"/>
  <c r="F179" i="1"/>
  <c r="F178" i="1"/>
  <c r="F177" i="1"/>
  <c r="F176" i="1"/>
  <c r="F174" i="1"/>
  <c r="F172" i="1"/>
  <c r="F170" i="1"/>
  <c r="F168" i="1"/>
  <c r="F166" i="1"/>
  <c r="F162" i="1"/>
  <c r="F161" i="1"/>
  <c r="F160" i="1"/>
  <c r="F159" i="1"/>
  <c r="F158" i="1"/>
  <c r="F157" i="1"/>
  <c r="F150" i="1"/>
  <c r="F149" i="1"/>
  <c r="F148" i="1"/>
  <c r="F145" i="1"/>
  <c r="G145" i="1" s="1"/>
  <c r="F143" i="1"/>
  <c r="F142" i="1"/>
  <c r="F139" i="1"/>
  <c r="F138" i="1"/>
  <c r="F137" i="1"/>
  <c r="F136" i="1"/>
  <c r="F135" i="1"/>
  <c r="F134" i="1"/>
  <c r="F133" i="1"/>
  <c r="F132" i="1"/>
  <c r="F131" i="1"/>
  <c r="F130" i="1"/>
  <c r="B130" i="1"/>
  <c r="F129" i="1"/>
  <c r="F128" i="1"/>
  <c r="F127" i="1"/>
  <c r="F126" i="1"/>
  <c r="F125" i="1"/>
  <c r="F124" i="1"/>
  <c r="F123" i="1"/>
  <c r="F122" i="1"/>
  <c r="F118" i="1"/>
  <c r="G118" i="1" s="1"/>
  <c r="F116" i="1"/>
  <c r="G116" i="1" s="1"/>
  <c r="F114" i="1"/>
  <c r="F113" i="1"/>
  <c r="F112" i="1"/>
  <c r="F110" i="1"/>
  <c r="F109" i="1"/>
  <c r="F108" i="1"/>
  <c r="F107" i="1"/>
  <c r="F106" i="1"/>
  <c r="F105" i="1"/>
  <c r="F104" i="1"/>
  <c r="F102" i="1"/>
  <c r="F100" i="1"/>
  <c r="F98" i="1"/>
  <c r="F96" i="1"/>
  <c r="F94" i="1"/>
  <c r="F90" i="1"/>
  <c r="F89" i="1"/>
  <c r="F88" i="1"/>
  <c r="F87" i="1"/>
  <c r="F86" i="1"/>
  <c r="F85" i="1"/>
  <c r="F78" i="1"/>
  <c r="F77" i="1"/>
  <c r="F76" i="1"/>
  <c r="F75" i="1"/>
  <c r="F74" i="1"/>
  <c r="F71" i="1"/>
  <c r="G71" i="1" s="1"/>
  <c r="F69" i="1"/>
  <c r="G69" i="1" s="1"/>
  <c r="F67" i="1"/>
  <c r="F66" i="1"/>
  <c r="F63" i="1"/>
  <c r="F62" i="1"/>
  <c r="F58" i="1"/>
  <c r="G58" i="1" s="1"/>
  <c r="F56" i="1"/>
  <c r="G56" i="1" s="1"/>
  <c r="F54" i="1"/>
  <c r="G54" i="1" s="1"/>
  <c r="F52" i="1"/>
  <c r="F51" i="1"/>
  <c r="F49" i="1"/>
  <c r="F48" i="1"/>
  <c r="F47" i="1"/>
  <c r="F45" i="1"/>
  <c r="F43" i="1"/>
  <c r="F42" i="1"/>
  <c r="F38" i="1"/>
  <c r="F37" i="1"/>
  <c r="F35" i="1"/>
  <c r="F34" i="1"/>
  <c r="F32" i="1"/>
  <c r="F31" i="1"/>
  <c r="F30" i="1"/>
  <c r="F28" i="1"/>
  <c r="F26" i="1"/>
  <c r="F25" i="1"/>
  <c r="F21" i="1"/>
  <c r="F20" i="1"/>
  <c r="F19" i="1"/>
  <c r="F18" i="1"/>
  <c r="F16" i="1"/>
  <c r="F15" i="1"/>
  <c r="F14" i="1"/>
  <c r="F13" i="1"/>
  <c r="F9" i="1"/>
  <c r="F8" i="1"/>
  <c r="G90" i="1" l="1"/>
  <c r="G150" i="1"/>
  <c r="G38" i="1"/>
  <c r="G67" i="1"/>
  <c r="G139" i="1"/>
  <c r="G214" i="1"/>
  <c r="G9" i="1"/>
  <c r="G185" i="1"/>
  <c r="G221" i="1"/>
  <c r="G114" i="1"/>
  <c r="G143" i="1"/>
  <c r="G162" i="1"/>
  <c r="G52" i="1"/>
  <c r="G210" i="1"/>
  <c r="G21" i="1"/>
  <c r="G63" i="1"/>
  <c r="G78" i="1"/>
  <c r="G223" i="1" l="1"/>
  <c r="G80" i="1"/>
  <c r="G152" i="1"/>
  <c r="G224" i="1" s="1"/>
  <c r="G225" i="1" s="1"/>
  <c r="G235" i="1" l="1"/>
  <c r="G245" i="1" l="1"/>
  <c r="G246" i="1" s="1"/>
</calcChain>
</file>

<file path=xl/sharedStrings.xml><?xml version="1.0" encoding="utf-8"?>
<sst xmlns="http://schemas.openxmlformats.org/spreadsheetml/2006/main" count="522" uniqueCount="250">
  <si>
    <t>PRESUPUESTO: EMPALME Ø16" X Ø6"  EN LA AV. INDEPENDENCIA, COLOCACION DE LINEA DE SERVICIO Ø6"  PVC Y ACOMETIDA Ø6" x Ø3" Y CONTINUACION  DE LINEA DE SERVICIO Ø4"  PVC PARA  ACOMETIDA Ø4" x Ø3"  AGUA POTABLE , PARA EL CONGRESO NACIONAL, SECTOR CENTRO DE LOS HEROES. DISTRITO NACIONAL (Departamento Suroeste).</t>
  </si>
  <si>
    <t>No.</t>
  </si>
  <si>
    <t>Descripción</t>
  </si>
  <si>
    <t>Cantidad</t>
  </si>
  <si>
    <t>Unidad</t>
  </si>
  <si>
    <t>Precio RD$</t>
  </si>
  <si>
    <t>Costo RD$</t>
  </si>
  <si>
    <t>Sub-Total</t>
  </si>
  <si>
    <t>FASE A.-</t>
  </si>
  <si>
    <t>EMPALME Ø16" X Ø6" EN LA AV. INDEPENDENCIA Y COLOCACION LINEA DE SERVICIO DE Ø6" PVC SDR-26 Y Ø4" PVC SDR-21</t>
  </si>
  <si>
    <t>1.-</t>
  </si>
  <si>
    <t>TRABAJOS PRELIMINARES:</t>
  </si>
  <si>
    <t>1.1.-</t>
  </si>
  <si>
    <t>Replanteo</t>
  </si>
  <si>
    <t>ML</t>
  </si>
  <si>
    <t>1.2.-</t>
  </si>
  <si>
    <t>Caseta de Materiales</t>
  </si>
  <si>
    <t>PA</t>
  </si>
  <si>
    <t>2.-</t>
  </si>
  <si>
    <t>MOVIMIENTO DE TIERRA: (Incluye Empalmes)</t>
  </si>
  <si>
    <t>2.1.-</t>
  </si>
  <si>
    <t>Excavacion con:</t>
  </si>
  <si>
    <t>2.1.1.-</t>
  </si>
  <si>
    <t>Retroexcavadora de Esteras en Material no Clasificado (20%)</t>
  </si>
  <si>
    <t>M3</t>
  </si>
  <si>
    <t>2.1.2.-</t>
  </si>
  <si>
    <t>Compresor en Roca Dura (80%)</t>
  </si>
  <si>
    <t>2.2.-</t>
  </si>
  <si>
    <t>Suministro y Colocación Asiento de Arena</t>
  </si>
  <si>
    <t>2.3.-</t>
  </si>
  <si>
    <t xml:space="preserve">Relleno Compactado con Maquito  </t>
  </si>
  <si>
    <t>2.4.-</t>
  </si>
  <si>
    <t>Suministro de Material Para Relleno:</t>
  </si>
  <si>
    <t>2.4.1.-</t>
  </si>
  <si>
    <t>Caliche (70%)</t>
  </si>
  <si>
    <t>2.4.2.-</t>
  </si>
  <si>
    <t>Granzote (30%) Material Granular para Base</t>
  </si>
  <si>
    <t>2.5.-</t>
  </si>
  <si>
    <t xml:space="preserve">Bote de Material Sobrante </t>
  </si>
  <si>
    <t>2.6.-</t>
  </si>
  <si>
    <t>Corte de Asfalto con Maquina e=3"</t>
  </si>
  <si>
    <t>3.-</t>
  </si>
  <si>
    <t>SUMINISTRO DE TUBERIAS Y PIEZAS:</t>
  </si>
  <si>
    <t>3.1.-</t>
  </si>
  <si>
    <t>Tuberias de</t>
  </si>
  <si>
    <t>3.1.1.-</t>
  </si>
  <si>
    <t>Ø6" PVC SDR-26 Con Junta de Goma</t>
  </si>
  <si>
    <t>3.1.2.-</t>
  </si>
  <si>
    <t>Ø4" PVC SDR-21 Con Junta de Goma</t>
  </si>
  <si>
    <t>3.2.-</t>
  </si>
  <si>
    <t>Tee de:</t>
  </si>
  <si>
    <t>3.2.1.-</t>
  </si>
  <si>
    <t xml:space="preserve"> Ø16" x Ø6"  Acero</t>
  </si>
  <si>
    <t>UD</t>
  </si>
  <si>
    <t>3.3.-</t>
  </si>
  <si>
    <t>Codo de:</t>
  </si>
  <si>
    <t>3.3.1.-</t>
  </si>
  <si>
    <t>Ø6" x 90º, Acero</t>
  </si>
  <si>
    <t>3.3.2.-</t>
  </si>
  <si>
    <t>Ø4" x 90º, Acero</t>
  </si>
  <si>
    <t>3.4.-</t>
  </si>
  <si>
    <t>Adaptador de Ø16", L.J. para  Acero, Tipo Geronimo (Pagar Contra Factura)</t>
  </si>
  <si>
    <t>3.5.-</t>
  </si>
  <si>
    <t>Juntas Dresser de:</t>
  </si>
  <si>
    <t>3.5.1.-</t>
  </si>
  <si>
    <t>Ø6"</t>
  </si>
  <si>
    <t>3.5.2.-</t>
  </si>
  <si>
    <t>Ø4"</t>
  </si>
  <si>
    <t>3.6.-</t>
  </si>
  <si>
    <t>Valvula de Compuerta de:</t>
  </si>
  <si>
    <t>3.6.1.-</t>
  </si>
  <si>
    <t>Ø6" H. F., Platillada, Completa (Marca Mueller, AVK, o Similar)</t>
  </si>
  <si>
    <t>3.6.2.-</t>
  </si>
  <si>
    <t>Caja Telescópica</t>
  </si>
  <si>
    <t>4.-</t>
  </si>
  <si>
    <t>COLOCACIÓN DE TUBERIAS Y PIEZAS:</t>
  </si>
  <si>
    <t>4.1.-</t>
  </si>
  <si>
    <t>4.1.1.-</t>
  </si>
  <si>
    <t>4.1.2.-</t>
  </si>
  <si>
    <t>4.2.-</t>
  </si>
  <si>
    <t>4.2.1.-</t>
  </si>
  <si>
    <t>4.3.-</t>
  </si>
  <si>
    <t>4.3.1.-</t>
  </si>
  <si>
    <t>4.3.2.-</t>
  </si>
  <si>
    <t>4.4.-</t>
  </si>
  <si>
    <t>4.5.-</t>
  </si>
  <si>
    <t>4.5.1.-</t>
  </si>
  <si>
    <t>4.5.2.-</t>
  </si>
  <si>
    <t>5.-</t>
  </si>
  <si>
    <t>CEMENTO SOLVENTE</t>
  </si>
  <si>
    <t>GALON</t>
  </si>
  <si>
    <t>6.-</t>
  </si>
  <si>
    <t xml:space="preserve">ANCLAJE DE PIEZAS EN H. S. </t>
  </si>
  <si>
    <t>7.-</t>
  </si>
  <si>
    <t>REPARACION DE SERVICIOS EXISTENTES (Cubicar esta partida detallando las actividades realizadas) Cubicar Desglosado</t>
  </si>
  <si>
    <t>8.-</t>
  </si>
  <si>
    <t>TRANSPORTE INTERNO DE:</t>
  </si>
  <si>
    <t>8.1.-</t>
  </si>
  <si>
    <t>8.1.1.-</t>
  </si>
  <si>
    <t>8.1.2.-</t>
  </si>
  <si>
    <t>9.-</t>
  </si>
  <si>
    <t>PRUEBA HIDROSTATICA TUBERIAS DE:</t>
  </si>
  <si>
    <t>9.1.1.-</t>
  </si>
  <si>
    <t>9.1.2.-</t>
  </si>
  <si>
    <t>10.-</t>
  </si>
  <si>
    <t>SUMINISTRO E INSTALACION HIDRANTE Ø6" x Ø4"</t>
  </si>
  <si>
    <t>11.-</t>
  </si>
  <si>
    <t>REPOSICION DE ASFALTO, e=3"</t>
  </si>
  <si>
    <t>M2</t>
  </si>
  <si>
    <t>12.-</t>
  </si>
  <si>
    <t xml:space="preserve">SENALIZACION Y MANEJO DE TRANSITO: </t>
  </si>
  <si>
    <t>12.1.-</t>
  </si>
  <si>
    <t>Confección e instalación de señales para desvio de trafico (Incluye el Uso de Tanque de 55 Gls.)</t>
  </si>
  <si>
    <t>12.2.-</t>
  </si>
  <si>
    <t>Uso Cinta Aviso de Peligro</t>
  </si>
  <si>
    <t>12.3.-</t>
  </si>
  <si>
    <t>Alquiler Torres de Luminarias motorizadas de 2.00 Bombillas</t>
  </si>
  <si>
    <t>12.4.-</t>
  </si>
  <si>
    <t>Uso de Letreros de Aviso de Obra</t>
  </si>
  <si>
    <t>12.5.-</t>
  </si>
  <si>
    <t>Personal de apoyo para manejo de trafico en Horario Diurno, Nocturno y Dias Feriados (6.00 Hombres x 10.00 dias/noches)</t>
  </si>
  <si>
    <t>DIAS</t>
  </si>
  <si>
    <t>SUB-TOTAL COSTOS DIRECTOS FASE "A"</t>
  </si>
  <si>
    <t>FASE B.-</t>
  </si>
  <si>
    <t xml:space="preserve">ACOMETIDA AGUA  POTABLE Ø6" x Ø3" </t>
  </si>
  <si>
    <t>MOVIMIENTO DE TIERRA:</t>
  </si>
  <si>
    <t xml:space="preserve"> </t>
  </si>
  <si>
    <t>Excavacion Roca  a Compresor</t>
  </si>
  <si>
    <t>1.3.-</t>
  </si>
  <si>
    <t xml:space="preserve">Relleno Compactado C/ Maquito </t>
  </si>
  <si>
    <t>1.4.-</t>
  </si>
  <si>
    <t>Suministro Material P/Relleno</t>
  </si>
  <si>
    <t>1.5.-</t>
  </si>
  <si>
    <t>1.6.-</t>
  </si>
  <si>
    <t>Corte de Asfalto C/Maquina</t>
  </si>
  <si>
    <t>SUMINISTRO DE TUBERIA Y PIEZAS:</t>
  </si>
  <si>
    <t>TUBERIA DE:</t>
  </si>
  <si>
    <t>Tuberia de Polietileno Reticulado de 90 mm</t>
  </si>
  <si>
    <t>TEE DE:</t>
  </si>
  <si>
    <t>2.2.1-</t>
  </si>
  <si>
    <t>Ø6" x Ø3" Acero</t>
  </si>
  <si>
    <t xml:space="preserve">         2.3.-</t>
  </si>
  <si>
    <t>JUNTAS DRESSER DE:</t>
  </si>
  <si>
    <t xml:space="preserve">       2.3.1.-</t>
  </si>
  <si>
    <t>Ø6" Acero</t>
  </si>
  <si>
    <t xml:space="preserve">          2.4.-</t>
  </si>
  <si>
    <t>REDUCCION DE:</t>
  </si>
  <si>
    <t xml:space="preserve">       2.4.1.-</t>
  </si>
  <si>
    <t>Ø6" x Ø4" Acero</t>
  </si>
  <si>
    <t xml:space="preserve">          2.5.-</t>
  </si>
  <si>
    <t>ADAPTADOR MACHO DE POLIETILENO DE:</t>
  </si>
  <si>
    <t xml:space="preserve">       2.5.1.-</t>
  </si>
  <si>
    <t>Ø3" a 90 mm</t>
  </si>
  <si>
    <t xml:space="preserve">          2.6.-</t>
  </si>
  <si>
    <t>ADAPTADOR HEMBRA DE POLIETILENO DE:</t>
  </si>
  <si>
    <t xml:space="preserve">       2.6.1.-</t>
  </si>
  <si>
    <t>2.7.-</t>
  </si>
  <si>
    <t xml:space="preserve">CHECK HORIZONTAL Ø3" </t>
  </si>
  <si>
    <t>2.8.-</t>
  </si>
  <si>
    <t>TEFLON</t>
  </si>
  <si>
    <t>Rollo</t>
  </si>
  <si>
    <t xml:space="preserve">          2.9.-</t>
  </si>
  <si>
    <t xml:space="preserve">LLAVE DE PASO Ø3" </t>
  </si>
  <si>
    <t xml:space="preserve">          2.10.-</t>
  </si>
  <si>
    <t xml:space="preserve">MEDIDOR DE FLUJO MODELO W.T. Ø3" ( COMPLETO) </t>
  </si>
  <si>
    <t xml:space="preserve">          2.11.-</t>
  </si>
  <si>
    <t>FILTRO STRAINER Ø3"</t>
  </si>
  <si>
    <t>2.12.-</t>
  </si>
  <si>
    <t>CARRETE DE Ø3'' X 15'', PLATILLADO EN AMBOS EXTREMOS</t>
  </si>
  <si>
    <t xml:space="preserve">          2.13.-</t>
  </si>
  <si>
    <t>VALVULA DE COMPUERTA DE:</t>
  </si>
  <si>
    <t>2.13.1.-</t>
  </si>
  <si>
    <t>Ø4" H. F., Platillada, Completa (Marca Mueller, AVK, o Similar)</t>
  </si>
  <si>
    <t>2.13.2.-</t>
  </si>
  <si>
    <t>Ø3" H. F., Platillada, Completa (Marca Mueller, AVK, o Similar)</t>
  </si>
  <si>
    <t>2.13.3.-</t>
  </si>
  <si>
    <t>MANO DE OBRA PLOMERIA</t>
  </si>
  <si>
    <t>ANCLAJE DE PIEZAS EN H. S.</t>
  </si>
  <si>
    <t>CONSTRUCCION DE REGISTRO EN BLOCK DE 6"  PARA MEDIDOR DE Ø3" (1.55 mts x 0.85 mts x 1.05 mts)</t>
  </si>
  <si>
    <t>5.1-</t>
  </si>
  <si>
    <t>5.2.-</t>
  </si>
  <si>
    <t>Movimiento de tierra:</t>
  </si>
  <si>
    <t>5.2.1.-</t>
  </si>
  <si>
    <t>Excavación Roca  Compresor</t>
  </si>
  <si>
    <t>5.2.2.-</t>
  </si>
  <si>
    <t xml:space="preserve">Relleno compactado </t>
  </si>
  <si>
    <t>5.2.3.-</t>
  </si>
  <si>
    <t>Bote de material sobrante</t>
  </si>
  <si>
    <t>5.3.-</t>
  </si>
  <si>
    <t>Hormigón Armado en:</t>
  </si>
  <si>
    <t>5.3.1.-</t>
  </si>
  <si>
    <t>Zapata de Muro (e=0.30 mts)</t>
  </si>
  <si>
    <t>5.3.2.-</t>
  </si>
  <si>
    <t>Losa superior (e=0.15 mts)</t>
  </si>
  <si>
    <t>5.4.-</t>
  </si>
  <si>
    <t>5.4.1.-</t>
  </si>
  <si>
    <t>6"</t>
  </si>
  <si>
    <t>5.5.-</t>
  </si>
  <si>
    <t>Terminación de Superficie:</t>
  </si>
  <si>
    <t>5.5.1.-</t>
  </si>
  <si>
    <t>Fino de Techo</t>
  </si>
  <si>
    <t>5.5.2.-</t>
  </si>
  <si>
    <t>Pañete de Muros</t>
  </si>
  <si>
    <t>5.5.3.-</t>
  </si>
  <si>
    <t>Violinado en acera</t>
  </si>
  <si>
    <t>5.6.-</t>
  </si>
  <si>
    <t>Misceláneos:</t>
  </si>
  <si>
    <t>5.6.1.-</t>
  </si>
  <si>
    <t>Gravilla en el fondo</t>
  </si>
  <si>
    <t>5.6.2.-</t>
  </si>
  <si>
    <t>Tapa H.F.</t>
  </si>
  <si>
    <t>5.6.3.-</t>
  </si>
  <si>
    <t>Anclaje Válvula</t>
  </si>
  <si>
    <t>ROTURA Y REPOSICION DE:</t>
  </si>
  <si>
    <t>6.1.-</t>
  </si>
  <si>
    <t>Acera</t>
  </si>
  <si>
    <t>6.2.-</t>
  </si>
  <si>
    <t>Conten</t>
  </si>
  <si>
    <t xml:space="preserve">SEÑALIZACIÓN Y MANEJO DE TRANSITO: </t>
  </si>
  <si>
    <t>Cinta Aviso de Peligro</t>
  </si>
  <si>
    <t>8.2.-</t>
  </si>
  <si>
    <t>Letreros de Anunciando Obra</t>
  </si>
  <si>
    <t>8.3.-</t>
  </si>
  <si>
    <t>Personal de apoyo para manejo de trafico en Horario Diurno, Nocturno y Dias Feriados (3.00 Hombres x 3.00 dias/noches)</t>
  </si>
  <si>
    <t>SUB-TOTAL COSTOS DIRECTOS FASE "B"</t>
  </si>
  <si>
    <t>FASE C.-</t>
  </si>
  <si>
    <t xml:space="preserve">ACOMETIDA AGUA  POTABLE Ø4" x Ø3" </t>
  </si>
  <si>
    <t>Ø4" x Ø3" Acero</t>
  </si>
  <si>
    <t>Ø4" Acero</t>
  </si>
  <si>
    <t>JUNTA TAPON DE:</t>
  </si>
  <si>
    <t xml:space="preserve">          2.7.-</t>
  </si>
  <si>
    <t>SUB-TOTAL COSTOS DIRECTOS FASE "C"</t>
  </si>
  <si>
    <t>SUB-TOTAL COSTOS DIRECTOS FASE "A + B + C"</t>
  </si>
  <si>
    <t>SUB-TOTAL DE COSTOS DIRECTOS</t>
  </si>
  <si>
    <t>DIRECCION TECNICA</t>
  </si>
  <si>
    <t>GASTOS ADMINISTRATIVOS</t>
  </si>
  <si>
    <t>TRANSPORTE</t>
  </si>
  <si>
    <t>SEGUROS Y FIANZA</t>
  </si>
  <si>
    <t>LEY # 6/86</t>
  </si>
  <si>
    <t>SUPERVISION C.A.A.S.D.</t>
  </si>
  <si>
    <t>TOTAL DE GASTOS INDIRECTOS</t>
  </si>
  <si>
    <t>SUB-TOTAL GENERAL</t>
  </si>
  <si>
    <t>PRESERVACION, MANTENIMIENTO Y CONSERVACION DE CUENCAS</t>
  </si>
  <si>
    <t>EQUIPAMIENTO CAASD</t>
  </si>
  <si>
    <t>IMPREVISTOS</t>
  </si>
  <si>
    <t>ITBIS DE LA DIRECCION TECNICA</t>
  </si>
  <si>
    <t>CODIA</t>
  </si>
  <si>
    <t>TRANSPORTE DE EQUIPOS PESADOS IDA Y VUELTA (Presentar Facturas)</t>
  </si>
  <si>
    <t>PRUEBA DE COMPACTACION (Presentar Facturas)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</si>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</sst>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\-??_);_(@_)"/>
    <numFmt numFmtId="165" formatCode="#,##0.\-"/>
    <numFmt numFmtId="166" formatCode="#,##0.#&quot;.-&quot;"/>
    <numFmt numFmtId="167" formatCode="_-* #,##0.00_-;\-* #,##0.00_-;_-* \-??_-;_-@"/>
    <numFmt numFmtId="168" formatCode="0.00_);\(0.00\)"/>
    <numFmt numFmtId="169" formatCode="[$-1C0A]#,##0.00_);[Red]\(#,##0.00\)"/>
    <numFmt numFmtId="170" formatCode="#,##0.#\.#&quot;.-&quot;"/>
    <numFmt numFmtId="171" formatCode="_-* #,##0.00\ _€_-;\-* #,##0.00\ _€_-;_-* \-??\ _€_-;_-@"/>
    <numFmt numFmtId="172" formatCode="_(\$* #,##0.00_);_(\$* \(#,##0.00\);_(\$* \-??_);_(@_)"/>
    <numFmt numFmtId="173" formatCode="0.0%"/>
  </numFmts>
  <fonts count="16" x14ac:knownFonts="1">
    <font>
      <sz val="10"/>
      <color rgb="FF000000"/>
      <name val="Calibri"/>
      <scheme val="minor"/>
    </font>
    <font>
      <b/>
      <sz val="16"/>
      <name val="Times New Roman"/>
    </font>
    <font>
      <b/>
      <sz val="14"/>
      <name val="Times New Roman"/>
    </font>
    <font>
      <sz val="12"/>
      <name val="Arial"/>
    </font>
    <font>
      <b/>
      <sz val="12"/>
      <name val="Arial"/>
    </font>
    <font>
      <sz val="10"/>
      <name val="Calibri"/>
    </font>
    <font>
      <sz val="14"/>
      <name val="Times New Roman"/>
    </font>
    <font>
      <sz val="10"/>
      <name val="Arial"/>
    </font>
    <font>
      <sz val="16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sz val="14"/>
      <color rgb="FF996633"/>
      <name val="Times New Roman"/>
    </font>
    <font>
      <b/>
      <sz val="16"/>
      <color rgb="FF996633"/>
      <name val="Times New Roman"/>
    </font>
    <font>
      <sz val="13"/>
      <name val="Times New Roman"/>
    </font>
    <font>
      <b/>
      <sz val="16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96633"/>
      </left>
      <right style="thin">
        <color rgb="FF996633"/>
      </right>
      <top/>
      <bottom/>
      <diagonal/>
    </border>
    <border>
      <left style="thin">
        <color rgb="FF996633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996633"/>
      </left>
      <right style="double">
        <color rgb="FF996633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0" xfId="0" applyNumberFormat="1" applyFont="1"/>
    <xf numFmtId="0" fontId="1" fillId="0" borderId="5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7" fontId="10" fillId="0" borderId="7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left"/>
    </xf>
    <xf numFmtId="169" fontId="6" fillId="0" borderId="15" xfId="0" applyNumberFormat="1" applyFont="1" applyBorder="1"/>
    <xf numFmtId="164" fontId="15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7" fillId="0" borderId="3" xfId="0" applyFont="1" applyBorder="1"/>
    <xf numFmtId="4" fontId="6" fillId="2" borderId="17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169" fontId="10" fillId="2" borderId="17" xfId="0" applyNumberFormat="1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169" fontId="10" fillId="2" borderId="20" xfId="0" applyNumberFormat="1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164" fontId="15" fillId="2" borderId="18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169" fontId="6" fillId="2" borderId="17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/>
    <xf numFmtId="0" fontId="6" fillId="2" borderId="20" xfId="0" applyFont="1" applyFill="1" applyBorder="1" applyAlignment="1">
      <alignment horizontal="center"/>
    </xf>
    <xf numFmtId="169" fontId="6" fillId="2" borderId="20" xfId="0" applyNumberFormat="1" applyFont="1" applyFill="1" applyBorder="1"/>
    <xf numFmtId="164" fontId="1" fillId="2" borderId="21" xfId="0" applyNumberFormat="1" applyFont="1" applyFill="1" applyBorder="1"/>
    <xf numFmtId="0" fontId="2" fillId="2" borderId="10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2" borderId="20" xfId="0" applyFont="1" applyFill="1" applyBorder="1" applyAlignment="1">
      <alignment horizontal="left" vertical="center" wrapText="1"/>
    </xf>
    <xf numFmtId="164" fontId="15" fillId="2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3" xfId="0" applyFont="1" applyBorder="1"/>
    <xf numFmtId="0" fontId="11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4" fontId="8" fillId="0" borderId="32" xfId="0" applyNumberFormat="1" applyFont="1" applyBorder="1" applyAlignment="1">
      <alignment horizontal="center" vertical="center"/>
    </xf>
    <xf numFmtId="9" fontId="8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168" fontId="8" fillId="0" borderId="32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0" fontId="6" fillId="0" borderId="31" xfId="0" applyFont="1" applyBorder="1"/>
    <xf numFmtId="173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/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9" fontId="8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/>
    <xf numFmtId="4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4" fontId="1" fillId="0" borderId="0" xfId="0" applyNumberFormat="1" applyFont="1"/>
    <xf numFmtId="2" fontId="1" fillId="0" borderId="6" xfId="0" applyNumberFormat="1" applyFont="1" applyBorder="1" applyAlignment="1">
      <alignment vertical="center" wrapText="1"/>
    </xf>
    <xf numFmtId="0" fontId="5" fillId="0" borderId="35" xfId="0" applyFont="1" applyBorder="1"/>
    <xf numFmtId="4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164" fontId="1" fillId="0" borderId="18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166" fontId="10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right"/>
    </xf>
    <xf numFmtId="164" fontId="13" fillId="0" borderId="18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7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67" fontId="6" fillId="0" borderId="20" xfId="0" applyNumberFormat="1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wrapText="1"/>
    </xf>
    <xf numFmtId="164" fontId="15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/>
    </xf>
    <xf numFmtId="164" fontId="10" fillId="0" borderId="20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vertical="center"/>
    </xf>
    <xf numFmtId="0" fontId="2" fillId="0" borderId="17" xfId="0" applyFont="1" applyBorder="1"/>
    <xf numFmtId="168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7" xfId="0" applyNumberFormat="1" applyFont="1" applyBorder="1"/>
    <xf numFmtId="169" fontId="6" fillId="0" borderId="17" xfId="0" applyNumberFormat="1" applyFont="1" applyBorder="1"/>
    <xf numFmtId="164" fontId="1" fillId="0" borderId="18" xfId="0" applyNumberFormat="1" applyFont="1" applyBorder="1"/>
    <xf numFmtId="170" fontId="9" fillId="0" borderId="10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67" fontId="10" fillId="0" borderId="17" xfId="0" applyNumberFormat="1" applyFont="1" applyBorder="1" applyAlignment="1">
      <alignment vertical="center" wrapText="1"/>
    </xf>
    <xf numFmtId="164" fontId="15" fillId="0" borderId="18" xfId="0" applyNumberFormat="1" applyFont="1" applyBorder="1" applyAlignment="1">
      <alignment vertical="center"/>
    </xf>
    <xf numFmtId="170" fontId="10" fillId="0" borderId="10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71" fontId="6" fillId="0" borderId="17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horizontal="left"/>
    </xf>
    <xf numFmtId="172" fontId="1" fillId="0" borderId="18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68" fontId="10" fillId="0" borderId="17" xfId="0" applyNumberFormat="1" applyFont="1" applyBorder="1" applyAlignment="1">
      <alignment vertical="center"/>
    </xf>
    <xf numFmtId="169" fontId="10" fillId="0" borderId="17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164" fontId="9" fillId="0" borderId="18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9" fontId="6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172" fontId="2" fillId="0" borderId="18" xfId="0" applyNumberFormat="1" applyFont="1" applyBorder="1"/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164" fontId="2" fillId="0" borderId="18" xfId="0" applyNumberFormat="1" applyFont="1" applyBorder="1"/>
    <xf numFmtId="171" fontId="1" fillId="0" borderId="18" xfId="0" applyNumberFormat="1" applyFont="1" applyBorder="1"/>
    <xf numFmtId="171" fontId="1" fillId="0" borderId="18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167" fontId="11" fillId="0" borderId="17" xfId="0" applyNumberFormat="1" applyFont="1" applyBorder="1" applyAlignment="1">
      <alignment vertical="center" wrapText="1"/>
    </xf>
    <xf numFmtId="164" fontId="11" fillId="0" borderId="17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173" fontId="8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vertical="center"/>
    </xf>
    <xf numFmtId="10" fontId="8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3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9"/>
  <sheetViews>
    <sheetView tabSelected="1" view="pageBreakPreview" topLeftCell="A212" zoomScale="60" zoomScaleNormal="100" workbookViewId="0">
      <selection activeCell="G242" sqref="G242"/>
    </sheetView>
  </sheetViews>
  <sheetFormatPr baseColWidth="10" defaultColWidth="14.42578125" defaultRowHeight="15" customHeight="1" x14ac:dyDescent="0.2"/>
  <cols>
    <col min="1" max="1" width="13.5703125" customWidth="1"/>
    <col min="2" max="2" width="62.85546875" customWidth="1"/>
    <col min="3" max="3" width="12.28515625" customWidth="1"/>
    <col min="4" max="4" width="9.42578125" customWidth="1"/>
    <col min="5" max="5" width="16.140625" customWidth="1"/>
    <col min="6" max="6" width="17.42578125" customWidth="1"/>
    <col min="7" max="7" width="21.5703125" customWidth="1"/>
  </cols>
  <sheetData>
    <row r="1" spans="1:7" ht="89.25" customHeight="1" x14ac:dyDescent="0.2">
      <c r="A1" s="227" t="s">
        <v>0</v>
      </c>
      <c r="B1" s="228"/>
      <c r="C1" s="228"/>
      <c r="D1" s="228"/>
      <c r="E1" s="228"/>
      <c r="F1" s="228"/>
      <c r="G1" s="228"/>
    </row>
    <row r="2" spans="1:7" ht="16.5" thickBot="1" x14ac:dyDescent="0.3">
      <c r="A2" s="1"/>
      <c r="B2" s="229"/>
      <c r="C2" s="230"/>
      <c r="D2" s="230"/>
      <c r="E2" s="230"/>
      <c r="F2" s="230"/>
      <c r="G2" s="230"/>
    </row>
    <row r="3" spans="1:7" ht="24.75" customHeight="1" thickTop="1" thickBot="1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</row>
    <row r="4" spans="1:7" ht="9" customHeight="1" thickTop="1" x14ac:dyDescent="0.2">
      <c r="A4" s="2"/>
      <c r="B4" s="3"/>
      <c r="C4" s="3"/>
      <c r="D4" s="3"/>
      <c r="E4" s="4"/>
      <c r="F4" s="3"/>
      <c r="G4" s="5"/>
    </row>
    <row r="5" spans="1:7" ht="82.5" customHeight="1" x14ac:dyDescent="0.2">
      <c r="A5" s="7" t="s">
        <v>8</v>
      </c>
      <c r="B5" s="110" t="s">
        <v>9</v>
      </c>
      <c r="C5" s="111"/>
      <c r="D5" s="112"/>
      <c r="E5" s="113"/>
      <c r="F5" s="113"/>
      <c r="G5" s="114"/>
    </row>
    <row r="6" spans="1:7" ht="8.25" customHeight="1" x14ac:dyDescent="0.2">
      <c r="A6" s="115"/>
      <c r="B6" s="116"/>
      <c r="C6" s="116"/>
      <c r="D6" s="116"/>
      <c r="E6" s="117"/>
      <c r="F6" s="116"/>
      <c r="G6" s="118"/>
    </row>
    <row r="7" spans="1:7" ht="21.75" customHeight="1" x14ac:dyDescent="0.2">
      <c r="A7" s="119" t="s">
        <v>10</v>
      </c>
      <c r="B7" s="120" t="s">
        <v>11</v>
      </c>
      <c r="C7" s="121"/>
      <c r="D7" s="121"/>
      <c r="E7" s="122"/>
      <c r="F7" s="121"/>
      <c r="G7" s="123"/>
    </row>
    <row r="8" spans="1:7" ht="21.75" customHeight="1" x14ac:dyDescent="0.3">
      <c r="A8" s="124" t="s">
        <v>12</v>
      </c>
      <c r="B8" s="121" t="s">
        <v>13</v>
      </c>
      <c r="C8" s="125">
        <v>411.92</v>
      </c>
      <c r="D8" s="126" t="s">
        <v>14</v>
      </c>
      <c r="E8" s="127"/>
      <c r="F8" s="125">
        <f t="shared" ref="F8:F9" si="0">ROUND(C8*E8,2)</f>
        <v>0</v>
      </c>
      <c r="G8" s="123"/>
    </row>
    <row r="9" spans="1:7" ht="22.5" customHeight="1" x14ac:dyDescent="0.3">
      <c r="A9" s="124" t="s">
        <v>15</v>
      </c>
      <c r="B9" s="128" t="s">
        <v>16</v>
      </c>
      <c r="C9" s="125">
        <v>1</v>
      </c>
      <c r="D9" s="126" t="s">
        <v>17</v>
      </c>
      <c r="E9" s="127"/>
      <c r="F9" s="125">
        <f t="shared" si="0"/>
        <v>0</v>
      </c>
      <c r="G9" s="129">
        <f>SUM(F8:F9)</f>
        <v>0</v>
      </c>
    </row>
    <row r="10" spans="1:7" ht="9.75" customHeight="1" x14ac:dyDescent="0.3">
      <c r="A10" s="124"/>
      <c r="B10" s="128"/>
      <c r="C10" s="125"/>
      <c r="D10" s="126"/>
      <c r="E10" s="127"/>
      <c r="F10" s="125"/>
      <c r="G10" s="123"/>
    </row>
    <row r="11" spans="1:7" ht="46.5" customHeight="1" x14ac:dyDescent="0.2">
      <c r="A11" s="119" t="s">
        <v>18</v>
      </c>
      <c r="B11" s="120" t="s">
        <v>19</v>
      </c>
      <c r="C11" s="130"/>
      <c r="D11" s="121"/>
      <c r="E11" s="130"/>
      <c r="F11" s="121"/>
      <c r="G11" s="131"/>
    </row>
    <row r="12" spans="1:7" ht="25.5" customHeight="1" x14ac:dyDescent="0.2">
      <c r="A12" s="132" t="s">
        <v>20</v>
      </c>
      <c r="B12" s="133" t="s">
        <v>21</v>
      </c>
      <c r="C12" s="134"/>
      <c r="D12" s="135"/>
      <c r="E12" s="136"/>
      <c r="F12" s="137"/>
      <c r="G12" s="138"/>
    </row>
    <row r="13" spans="1:7" ht="39.75" customHeight="1" x14ac:dyDescent="0.2">
      <c r="A13" s="139" t="s">
        <v>22</v>
      </c>
      <c r="B13" s="140" t="s">
        <v>23</v>
      </c>
      <c r="C13" s="130">
        <v>64.95</v>
      </c>
      <c r="D13" s="141" t="s">
        <v>24</v>
      </c>
      <c r="E13" s="142"/>
      <c r="F13" s="137">
        <f>IF(C13="","",ROUND(C13*E13,2))</f>
        <v>0</v>
      </c>
      <c r="G13" s="138"/>
    </row>
    <row r="14" spans="1:7" ht="21.75" customHeight="1" x14ac:dyDescent="0.2">
      <c r="A14" s="139" t="s">
        <v>25</v>
      </c>
      <c r="B14" s="140" t="s">
        <v>26</v>
      </c>
      <c r="C14" s="130">
        <v>259.8</v>
      </c>
      <c r="D14" s="141" t="s">
        <v>24</v>
      </c>
      <c r="E14" s="142"/>
      <c r="F14" s="137">
        <f>C14*E14</f>
        <v>0</v>
      </c>
      <c r="G14" s="138"/>
    </row>
    <row r="15" spans="1:7" ht="27.75" customHeight="1" x14ac:dyDescent="0.3">
      <c r="A15" s="132" t="s">
        <v>27</v>
      </c>
      <c r="B15" s="121" t="s">
        <v>28</v>
      </c>
      <c r="C15" s="130">
        <v>26.38</v>
      </c>
      <c r="D15" s="143" t="s">
        <v>24</v>
      </c>
      <c r="E15" s="144"/>
      <c r="F15" s="142">
        <f t="shared" ref="F15:F16" si="1">+C15*E15</f>
        <v>0</v>
      </c>
      <c r="G15" s="129"/>
    </row>
    <row r="16" spans="1:7" ht="21.75" customHeight="1" x14ac:dyDescent="0.3">
      <c r="A16" s="132" t="s">
        <v>29</v>
      </c>
      <c r="B16" s="121" t="s">
        <v>30</v>
      </c>
      <c r="C16" s="130">
        <v>292.04000000000002</v>
      </c>
      <c r="D16" s="126" t="s">
        <v>24</v>
      </c>
      <c r="E16" s="144"/>
      <c r="F16" s="142">
        <f t="shared" si="1"/>
        <v>0</v>
      </c>
      <c r="G16" s="129"/>
    </row>
    <row r="17" spans="1:7" ht="18.75" customHeight="1" x14ac:dyDescent="0.2">
      <c r="A17" s="132" t="s">
        <v>31</v>
      </c>
      <c r="B17" s="9" t="s">
        <v>32</v>
      </c>
      <c r="C17" s="130"/>
      <c r="D17" s="10"/>
      <c r="E17" s="11"/>
      <c r="F17" s="11"/>
      <c r="G17" s="145"/>
    </row>
    <row r="18" spans="1:7" ht="21.75" customHeight="1" x14ac:dyDescent="0.3">
      <c r="A18" s="12" t="s">
        <v>33</v>
      </c>
      <c r="B18" s="13" t="s">
        <v>34</v>
      </c>
      <c r="C18" s="130">
        <v>204.43</v>
      </c>
      <c r="D18" s="126" t="s">
        <v>24</v>
      </c>
      <c r="E18" s="144"/>
      <c r="F18" s="142">
        <f t="shared" ref="F18:F19" si="2">C18*E18</f>
        <v>0</v>
      </c>
      <c r="G18" s="14"/>
    </row>
    <row r="19" spans="1:7" ht="33.75" customHeight="1" x14ac:dyDescent="0.3">
      <c r="A19" s="12" t="s">
        <v>35</v>
      </c>
      <c r="B19" s="13" t="s">
        <v>36</v>
      </c>
      <c r="C19" s="130">
        <v>87.61</v>
      </c>
      <c r="D19" s="126" t="s">
        <v>24</v>
      </c>
      <c r="E19" s="144"/>
      <c r="F19" s="142">
        <f t="shared" si="2"/>
        <v>0</v>
      </c>
      <c r="G19" s="14"/>
    </row>
    <row r="20" spans="1:7" ht="21" customHeight="1" x14ac:dyDescent="0.3">
      <c r="A20" s="132" t="s">
        <v>37</v>
      </c>
      <c r="B20" s="121" t="s">
        <v>38</v>
      </c>
      <c r="C20" s="130">
        <v>405.94</v>
      </c>
      <c r="D20" s="126" t="s">
        <v>24</v>
      </c>
      <c r="E20" s="144"/>
      <c r="F20" s="142">
        <f>+C20*E20</f>
        <v>0</v>
      </c>
      <c r="G20" s="15"/>
    </row>
    <row r="21" spans="1:7" ht="19.5" customHeight="1" x14ac:dyDescent="0.2">
      <c r="A21" s="132" t="s">
        <v>39</v>
      </c>
      <c r="B21" s="121" t="s">
        <v>40</v>
      </c>
      <c r="C21" s="130">
        <v>827.84</v>
      </c>
      <c r="D21" s="143" t="s">
        <v>14</v>
      </c>
      <c r="E21" s="130"/>
      <c r="F21" s="142">
        <f>ROUND(C21*E21,2)</f>
        <v>0</v>
      </c>
      <c r="G21" s="129">
        <f>SUM(F13:F21)</f>
        <v>0</v>
      </c>
    </row>
    <row r="22" spans="1:7" ht="6.75" customHeight="1" x14ac:dyDescent="0.2">
      <c r="A22" s="124"/>
      <c r="B22" s="121"/>
      <c r="C22" s="142"/>
      <c r="D22" s="143"/>
      <c r="E22" s="130"/>
      <c r="F22" s="142"/>
      <c r="G22" s="129"/>
    </row>
    <row r="23" spans="1:7" ht="42.75" customHeight="1" x14ac:dyDescent="0.2">
      <c r="A23" s="119" t="s">
        <v>41</v>
      </c>
      <c r="B23" s="146" t="s">
        <v>42</v>
      </c>
      <c r="C23" s="121"/>
      <c r="D23" s="147"/>
      <c r="E23" s="121"/>
      <c r="F23" s="121"/>
      <c r="G23" s="131"/>
    </row>
    <row r="24" spans="1:7" ht="19.5" customHeight="1" x14ac:dyDescent="0.2">
      <c r="A24" s="119" t="s">
        <v>43</v>
      </c>
      <c r="B24" s="120" t="s">
        <v>44</v>
      </c>
      <c r="C24" s="142"/>
      <c r="D24" s="143"/>
      <c r="E24" s="122"/>
      <c r="F24" s="142"/>
      <c r="G24" s="129"/>
    </row>
    <row r="25" spans="1:7" ht="25.5" customHeight="1" x14ac:dyDescent="0.3">
      <c r="A25" s="124" t="s">
        <v>45</v>
      </c>
      <c r="B25" s="121" t="s">
        <v>46</v>
      </c>
      <c r="C25" s="142">
        <v>277.95</v>
      </c>
      <c r="D25" s="143" t="s">
        <v>14</v>
      </c>
      <c r="E25" s="144"/>
      <c r="F25" s="142">
        <f t="shared" ref="F25:F26" si="3">+C25*E25</f>
        <v>0</v>
      </c>
      <c r="G25" s="129"/>
    </row>
    <row r="26" spans="1:7" ht="25.5" customHeight="1" x14ac:dyDescent="0.3">
      <c r="A26" s="124" t="s">
        <v>47</v>
      </c>
      <c r="B26" s="121" t="s">
        <v>48</v>
      </c>
      <c r="C26" s="142">
        <v>143.31</v>
      </c>
      <c r="D26" s="143" t="s">
        <v>14</v>
      </c>
      <c r="E26" s="144"/>
      <c r="F26" s="142">
        <f t="shared" si="3"/>
        <v>0</v>
      </c>
      <c r="G26" s="129"/>
    </row>
    <row r="27" spans="1:7" ht="19.5" customHeight="1" x14ac:dyDescent="0.2">
      <c r="A27" s="119" t="s">
        <v>49</v>
      </c>
      <c r="B27" s="120" t="s">
        <v>50</v>
      </c>
      <c r="C27" s="142"/>
      <c r="D27" s="143"/>
      <c r="E27" s="122"/>
      <c r="F27" s="142"/>
      <c r="G27" s="129"/>
    </row>
    <row r="28" spans="1:7" ht="23.25" customHeight="1" x14ac:dyDescent="0.2">
      <c r="A28" s="148" t="s">
        <v>51</v>
      </c>
      <c r="B28" s="149" t="s">
        <v>52</v>
      </c>
      <c r="C28" s="142">
        <v>1</v>
      </c>
      <c r="D28" s="143" t="s">
        <v>53</v>
      </c>
      <c r="E28" s="150"/>
      <c r="F28" s="113">
        <f>ROUND(C28*E28,2)</f>
        <v>0</v>
      </c>
      <c r="G28" s="151"/>
    </row>
    <row r="29" spans="1:7" ht="24.75" customHeight="1" x14ac:dyDescent="0.2">
      <c r="A29" s="119" t="s">
        <v>54</v>
      </c>
      <c r="B29" s="120" t="s">
        <v>55</v>
      </c>
      <c r="C29" s="142"/>
      <c r="D29" s="143"/>
      <c r="E29" s="150"/>
      <c r="F29" s="113"/>
      <c r="G29" s="129"/>
    </row>
    <row r="30" spans="1:7" ht="21.75" customHeight="1" x14ac:dyDescent="0.2">
      <c r="A30" s="124" t="s">
        <v>56</v>
      </c>
      <c r="B30" s="149" t="s">
        <v>57</v>
      </c>
      <c r="C30" s="142">
        <v>1</v>
      </c>
      <c r="D30" s="143" t="s">
        <v>53</v>
      </c>
      <c r="E30" s="150"/>
      <c r="F30" s="113">
        <f t="shared" ref="F30:F32" si="4">+C30*E30</f>
        <v>0</v>
      </c>
      <c r="G30" s="129"/>
    </row>
    <row r="31" spans="1:7" ht="21" customHeight="1" x14ac:dyDescent="0.2">
      <c r="A31" s="124" t="s">
        <v>58</v>
      </c>
      <c r="B31" s="149" t="s">
        <v>59</v>
      </c>
      <c r="C31" s="142">
        <v>1</v>
      </c>
      <c r="D31" s="143" t="s">
        <v>53</v>
      </c>
      <c r="E31" s="150"/>
      <c r="F31" s="113">
        <f t="shared" si="4"/>
        <v>0</v>
      </c>
      <c r="G31" s="129"/>
    </row>
    <row r="32" spans="1:7" ht="36.75" customHeight="1" x14ac:dyDescent="0.2">
      <c r="A32" s="119" t="s">
        <v>60</v>
      </c>
      <c r="B32" s="121" t="s">
        <v>61</v>
      </c>
      <c r="C32" s="142">
        <v>2</v>
      </c>
      <c r="D32" s="143" t="s">
        <v>53</v>
      </c>
      <c r="E32" s="150"/>
      <c r="F32" s="113">
        <f t="shared" si="4"/>
        <v>0</v>
      </c>
      <c r="G32" s="129"/>
    </row>
    <row r="33" spans="1:7" ht="22.5" customHeight="1" x14ac:dyDescent="0.2">
      <c r="A33" s="119" t="s">
        <v>62</v>
      </c>
      <c r="B33" s="120" t="s">
        <v>63</v>
      </c>
      <c r="C33" s="8"/>
      <c r="D33" s="16"/>
      <c r="E33" s="152"/>
      <c r="F33" s="17"/>
      <c r="G33" s="15"/>
    </row>
    <row r="34" spans="1:7" ht="18" customHeight="1" x14ac:dyDescent="0.2">
      <c r="A34" s="124" t="s">
        <v>64</v>
      </c>
      <c r="B34" s="149" t="s">
        <v>65</v>
      </c>
      <c r="C34" s="142">
        <v>2</v>
      </c>
      <c r="D34" s="16" t="s">
        <v>53</v>
      </c>
      <c r="E34" s="152"/>
      <c r="F34" s="18">
        <f t="shared" ref="F34:F35" si="5">+C34*E34</f>
        <v>0</v>
      </c>
      <c r="G34" s="129"/>
    </row>
    <row r="35" spans="1:7" ht="18" customHeight="1" x14ac:dyDescent="0.2">
      <c r="A35" s="124" t="s">
        <v>66</v>
      </c>
      <c r="B35" s="149" t="s">
        <v>67</v>
      </c>
      <c r="C35" s="142">
        <v>2</v>
      </c>
      <c r="D35" s="16" t="s">
        <v>53</v>
      </c>
      <c r="E35" s="152"/>
      <c r="F35" s="18">
        <f t="shared" si="5"/>
        <v>0</v>
      </c>
      <c r="G35" s="129"/>
    </row>
    <row r="36" spans="1:7" ht="24.75" customHeight="1" x14ac:dyDescent="0.2">
      <c r="A36" s="119" t="s">
        <v>68</v>
      </c>
      <c r="B36" s="120" t="s">
        <v>69</v>
      </c>
      <c r="C36" s="142"/>
      <c r="D36" s="143"/>
      <c r="E36" s="142"/>
      <c r="F36" s="142"/>
      <c r="G36" s="129"/>
    </row>
    <row r="37" spans="1:7" ht="36" customHeight="1" x14ac:dyDescent="0.2">
      <c r="A37" s="124" t="s">
        <v>70</v>
      </c>
      <c r="B37" s="19" t="s">
        <v>71</v>
      </c>
      <c r="C37" s="113">
        <v>1</v>
      </c>
      <c r="D37" s="153" t="s">
        <v>53</v>
      </c>
      <c r="E37" s="152"/>
      <c r="F37" s="113">
        <f t="shared" ref="F37:F38" si="6">+C37*E37</f>
        <v>0</v>
      </c>
      <c r="G37" s="129"/>
    </row>
    <row r="38" spans="1:7" ht="22.5" customHeight="1" thickBot="1" x14ac:dyDescent="0.25">
      <c r="A38" s="154" t="s">
        <v>72</v>
      </c>
      <c r="B38" s="20" t="s">
        <v>73</v>
      </c>
      <c r="C38" s="155">
        <v>1</v>
      </c>
      <c r="D38" s="156" t="s">
        <v>53</v>
      </c>
      <c r="E38" s="157"/>
      <c r="F38" s="155">
        <f t="shared" si="6"/>
        <v>0</v>
      </c>
      <c r="G38" s="158">
        <f>SUM(F25:F38)</f>
        <v>0</v>
      </c>
    </row>
    <row r="39" spans="1:7" ht="8.25" customHeight="1" thickTop="1" x14ac:dyDescent="0.2">
      <c r="A39" s="124"/>
      <c r="B39" s="149"/>
      <c r="C39" s="142"/>
      <c r="D39" s="16"/>
      <c r="E39" s="142"/>
      <c r="F39" s="18"/>
      <c r="G39" s="15"/>
    </row>
    <row r="40" spans="1:7" ht="37.5" customHeight="1" x14ac:dyDescent="0.2">
      <c r="A40" s="119" t="s">
        <v>74</v>
      </c>
      <c r="B40" s="146" t="s">
        <v>75</v>
      </c>
      <c r="C40" s="142"/>
      <c r="D40" s="143"/>
      <c r="E40" s="122"/>
      <c r="F40" s="142"/>
      <c r="G40" s="129"/>
    </row>
    <row r="41" spans="1:7" ht="19.5" customHeight="1" x14ac:dyDescent="0.2">
      <c r="A41" s="119" t="s">
        <v>76</v>
      </c>
      <c r="B41" s="120" t="s">
        <v>44</v>
      </c>
      <c r="C41" s="142"/>
      <c r="D41" s="143"/>
      <c r="E41" s="122"/>
      <c r="F41" s="142"/>
      <c r="G41" s="129"/>
    </row>
    <row r="42" spans="1:7" ht="25.5" customHeight="1" x14ac:dyDescent="0.2">
      <c r="A42" s="124" t="s">
        <v>77</v>
      </c>
      <c r="B42" s="121" t="s">
        <v>46</v>
      </c>
      <c r="C42" s="142">
        <v>277.95</v>
      </c>
      <c r="D42" s="143" t="s">
        <v>14</v>
      </c>
      <c r="E42" s="122"/>
      <c r="F42" s="142">
        <f t="shared" ref="F42:F43" si="7">+C42*E42</f>
        <v>0</v>
      </c>
      <c r="G42" s="129"/>
    </row>
    <row r="43" spans="1:7" ht="25.5" customHeight="1" x14ac:dyDescent="0.2">
      <c r="A43" s="124" t="s">
        <v>78</v>
      </c>
      <c r="B43" s="121" t="s">
        <v>48</v>
      </c>
      <c r="C43" s="142">
        <v>143.31</v>
      </c>
      <c r="D43" s="143" t="s">
        <v>14</v>
      </c>
      <c r="E43" s="122"/>
      <c r="F43" s="142">
        <f t="shared" si="7"/>
        <v>0</v>
      </c>
      <c r="G43" s="129"/>
    </row>
    <row r="44" spans="1:7" ht="19.5" customHeight="1" x14ac:dyDescent="0.2">
      <c r="A44" s="119" t="s">
        <v>79</v>
      </c>
      <c r="B44" s="120" t="s">
        <v>50</v>
      </c>
      <c r="C44" s="142"/>
      <c r="D44" s="143"/>
      <c r="E44" s="122"/>
      <c r="F44" s="142"/>
      <c r="G44" s="129"/>
    </row>
    <row r="45" spans="1:7" ht="23.25" customHeight="1" x14ac:dyDescent="0.2">
      <c r="A45" s="148" t="s">
        <v>80</v>
      </c>
      <c r="B45" s="149" t="s">
        <v>52</v>
      </c>
      <c r="C45" s="142">
        <v>1</v>
      </c>
      <c r="D45" s="143" t="s">
        <v>53</v>
      </c>
      <c r="E45" s="150"/>
      <c r="F45" s="113">
        <f>ROUND(C45*E45,2)</f>
        <v>0</v>
      </c>
      <c r="G45" s="151"/>
    </row>
    <row r="46" spans="1:7" ht="24.75" customHeight="1" x14ac:dyDescent="0.2">
      <c r="A46" s="119" t="s">
        <v>81</v>
      </c>
      <c r="B46" s="120" t="s">
        <v>55</v>
      </c>
      <c r="C46" s="142"/>
      <c r="D46" s="143"/>
      <c r="E46" s="150"/>
      <c r="F46" s="113"/>
      <c r="G46" s="129"/>
    </row>
    <row r="47" spans="1:7" ht="21.75" customHeight="1" x14ac:dyDescent="0.2">
      <c r="A47" s="124" t="s">
        <v>82</v>
      </c>
      <c r="B47" s="149" t="s">
        <v>57</v>
      </c>
      <c r="C47" s="142">
        <v>1</v>
      </c>
      <c r="D47" s="143" t="s">
        <v>53</v>
      </c>
      <c r="E47" s="150"/>
      <c r="F47" s="113">
        <f t="shared" ref="F47:F49" si="8">+C47*E47</f>
        <v>0</v>
      </c>
      <c r="G47" s="129"/>
    </row>
    <row r="48" spans="1:7" ht="21" customHeight="1" x14ac:dyDescent="0.2">
      <c r="A48" s="124" t="s">
        <v>83</v>
      </c>
      <c r="B48" s="149" t="s">
        <v>59</v>
      </c>
      <c r="C48" s="142">
        <v>1</v>
      </c>
      <c r="D48" s="143" t="s">
        <v>53</v>
      </c>
      <c r="E48" s="150"/>
      <c r="F48" s="113">
        <f t="shared" si="8"/>
        <v>0</v>
      </c>
      <c r="G48" s="129"/>
    </row>
    <row r="49" spans="1:7" ht="36.75" customHeight="1" x14ac:dyDescent="0.2">
      <c r="A49" s="119" t="s">
        <v>84</v>
      </c>
      <c r="B49" s="121" t="s">
        <v>61</v>
      </c>
      <c r="C49" s="142">
        <v>2</v>
      </c>
      <c r="D49" s="143" t="s">
        <v>53</v>
      </c>
      <c r="E49" s="150"/>
      <c r="F49" s="113">
        <f t="shared" si="8"/>
        <v>0</v>
      </c>
      <c r="G49" s="129"/>
    </row>
    <row r="50" spans="1:7" ht="22.5" customHeight="1" x14ac:dyDescent="0.2">
      <c r="A50" s="119" t="s">
        <v>85</v>
      </c>
      <c r="B50" s="120" t="s">
        <v>69</v>
      </c>
      <c r="C50" s="142"/>
      <c r="D50" s="143"/>
      <c r="E50" s="150"/>
      <c r="F50" s="142"/>
      <c r="G50" s="129"/>
    </row>
    <row r="51" spans="1:7" ht="39.75" customHeight="1" x14ac:dyDescent="0.2">
      <c r="A51" s="124" t="s">
        <v>86</v>
      </c>
      <c r="B51" s="19" t="s">
        <v>71</v>
      </c>
      <c r="C51" s="113">
        <v>1</v>
      </c>
      <c r="D51" s="153" t="s">
        <v>53</v>
      </c>
      <c r="E51" s="150"/>
      <c r="F51" s="142">
        <f t="shared" ref="F51:F52" si="9">+C51*E51</f>
        <v>0</v>
      </c>
      <c r="G51" s="129"/>
    </row>
    <row r="52" spans="1:7" ht="21.75" customHeight="1" x14ac:dyDescent="0.2">
      <c r="A52" s="124" t="s">
        <v>87</v>
      </c>
      <c r="B52" s="21" t="s">
        <v>73</v>
      </c>
      <c r="C52" s="113">
        <v>1</v>
      </c>
      <c r="D52" s="153" t="s">
        <v>53</v>
      </c>
      <c r="E52" s="150"/>
      <c r="F52" s="142">
        <f t="shared" si="9"/>
        <v>0</v>
      </c>
      <c r="G52" s="129">
        <f>SUM(F42:F52)</f>
        <v>0</v>
      </c>
    </row>
    <row r="53" spans="1:7" ht="14.25" customHeight="1" x14ac:dyDescent="0.2">
      <c r="A53" s="124"/>
      <c r="B53" s="149"/>
      <c r="C53" s="142"/>
      <c r="D53" s="143"/>
      <c r="E53" s="150"/>
      <c r="F53" s="142"/>
      <c r="G53" s="129"/>
    </row>
    <row r="54" spans="1:7" ht="20.25" customHeight="1" x14ac:dyDescent="0.2">
      <c r="A54" s="119" t="s">
        <v>88</v>
      </c>
      <c r="B54" s="120" t="s">
        <v>89</v>
      </c>
      <c r="C54" s="142">
        <v>1</v>
      </c>
      <c r="D54" s="159" t="s">
        <v>90</v>
      </c>
      <c r="E54" s="150"/>
      <c r="F54" s="142">
        <f>ROUND(C54*E54,2)</f>
        <v>0</v>
      </c>
      <c r="G54" s="129">
        <f>SUM(F54)</f>
        <v>0</v>
      </c>
    </row>
    <row r="55" spans="1:7" ht="13.5" customHeight="1" x14ac:dyDescent="0.3">
      <c r="A55" s="119"/>
      <c r="B55" s="120"/>
      <c r="C55" s="142"/>
      <c r="D55" s="143"/>
      <c r="E55" s="150"/>
      <c r="F55" s="142"/>
      <c r="G55" s="160"/>
    </row>
    <row r="56" spans="1:7" ht="22.5" customHeight="1" x14ac:dyDescent="0.2">
      <c r="A56" s="119" t="s">
        <v>91</v>
      </c>
      <c r="B56" s="120" t="s">
        <v>92</v>
      </c>
      <c r="C56" s="113">
        <v>0.52</v>
      </c>
      <c r="D56" s="143" t="s">
        <v>24</v>
      </c>
      <c r="E56" s="150"/>
      <c r="F56" s="142">
        <f>C56*E56</f>
        <v>0</v>
      </c>
      <c r="G56" s="129">
        <f>SUM(F56)</f>
        <v>0</v>
      </c>
    </row>
    <row r="57" spans="1:7" ht="13.5" customHeight="1" x14ac:dyDescent="0.2">
      <c r="A57" s="119"/>
      <c r="B57" s="120"/>
      <c r="C57" s="113"/>
      <c r="D57" s="143"/>
      <c r="E57" s="122"/>
      <c r="F57" s="142"/>
      <c r="G57" s="129"/>
    </row>
    <row r="58" spans="1:7" ht="83.25" customHeight="1" x14ac:dyDescent="0.2">
      <c r="A58" s="119" t="s">
        <v>93</v>
      </c>
      <c r="B58" s="120" t="s">
        <v>94</v>
      </c>
      <c r="C58" s="113">
        <v>1</v>
      </c>
      <c r="D58" s="143" t="s">
        <v>17</v>
      </c>
      <c r="E58" s="122"/>
      <c r="F58" s="142">
        <f>IF(ISBLANK(C58),"",ROUND(C58*E58,2))</f>
        <v>0</v>
      </c>
      <c r="G58" s="129">
        <f>SUM(F58)</f>
        <v>0</v>
      </c>
    </row>
    <row r="59" spans="1:7" ht="11.25" customHeight="1" x14ac:dyDescent="0.2">
      <c r="A59" s="119"/>
      <c r="B59" s="120"/>
      <c r="C59" s="142"/>
      <c r="D59" s="143"/>
      <c r="E59" s="122"/>
      <c r="F59" s="142"/>
      <c r="G59" s="129"/>
    </row>
    <row r="60" spans="1:7" ht="26.25" customHeight="1" x14ac:dyDescent="0.2">
      <c r="A60" s="119" t="s">
        <v>95</v>
      </c>
      <c r="B60" s="120" t="s">
        <v>96</v>
      </c>
      <c r="C60" s="142"/>
      <c r="D60" s="143"/>
      <c r="E60" s="122"/>
      <c r="F60" s="142"/>
      <c r="G60" s="129"/>
    </row>
    <row r="61" spans="1:7" ht="19.5" customHeight="1" x14ac:dyDescent="0.2">
      <c r="A61" s="119" t="s">
        <v>97</v>
      </c>
      <c r="B61" s="120" t="s">
        <v>44</v>
      </c>
      <c r="C61" s="142"/>
      <c r="D61" s="143"/>
      <c r="E61" s="122"/>
      <c r="F61" s="142"/>
      <c r="G61" s="129"/>
    </row>
    <row r="62" spans="1:7" ht="25.5" customHeight="1" x14ac:dyDescent="0.2">
      <c r="A62" s="124" t="s">
        <v>98</v>
      </c>
      <c r="B62" s="121" t="s">
        <v>46</v>
      </c>
      <c r="C62" s="142">
        <v>277.95</v>
      </c>
      <c r="D62" s="143" t="s">
        <v>14</v>
      </c>
      <c r="E62" s="122"/>
      <c r="F62" s="142">
        <f t="shared" ref="F62:F63" si="10">+C62*E62</f>
        <v>0</v>
      </c>
      <c r="G62" s="129"/>
    </row>
    <row r="63" spans="1:7" ht="25.5" customHeight="1" x14ac:dyDescent="0.2">
      <c r="A63" s="124" t="s">
        <v>99</v>
      </c>
      <c r="B63" s="121" t="s">
        <v>48</v>
      </c>
      <c r="C63" s="142">
        <v>143.31</v>
      </c>
      <c r="D63" s="143" t="s">
        <v>14</v>
      </c>
      <c r="E63" s="122"/>
      <c r="F63" s="142">
        <f t="shared" si="10"/>
        <v>0</v>
      </c>
      <c r="G63" s="129">
        <f>SUM(F62:F63)</f>
        <v>0</v>
      </c>
    </row>
    <row r="64" spans="1:7" ht="13.5" customHeight="1" x14ac:dyDescent="0.2">
      <c r="A64" s="124"/>
      <c r="B64" s="121"/>
      <c r="C64" s="142"/>
      <c r="D64" s="143"/>
      <c r="E64" s="122"/>
      <c r="F64" s="142"/>
      <c r="G64" s="129"/>
    </row>
    <row r="65" spans="1:7" ht="43.5" customHeight="1" x14ac:dyDescent="0.2">
      <c r="A65" s="119" t="s">
        <v>100</v>
      </c>
      <c r="B65" s="120" t="s">
        <v>101</v>
      </c>
      <c r="C65" s="142"/>
      <c r="D65" s="143"/>
      <c r="E65" s="122"/>
      <c r="F65" s="142"/>
      <c r="G65" s="129"/>
    </row>
    <row r="66" spans="1:7" ht="25.5" customHeight="1" x14ac:dyDescent="0.2">
      <c r="A66" s="124" t="s">
        <v>102</v>
      </c>
      <c r="B66" s="121" t="s">
        <v>46</v>
      </c>
      <c r="C66" s="142">
        <v>277.95</v>
      </c>
      <c r="D66" s="143" t="s">
        <v>14</v>
      </c>
      <c r="E66" s="122"/>
      <c r="F66" s="142">
        <f t="shared" ref="F66:F67" si="11">+C66*E66</f>
        <v>0</v>
      </c>
      <c r="G66" s="129"/>
    </row>
    <row r="67" spans="1:7" ht="25.5" customHeight="1" x14ac:dyDescent="0.2">
      <c r="A67" s="124" t="s">
        <v>103</v>
      </c>
      <c r="B67" s="121" t="s">
        <v>48</v>
      </c>
      <c r="C67" s="142">
        <v>143.31</v>
      </c>
      <c r="D67" s="143" t="s">
        <v>14</v>
      </c>
      <c r="E67" s="122"/>
      <c r="F67" s="142">
        <f t="shared" si="11"/>
        <v>0</v>
      </c>
      <c r="G67" s="129">
        <f>SUM(F66:F67)</f>
        <v>0</v>
      </c>
    </row>
    <row r="68" spans="1:7" ht="14.25" customHeight="1" x14ac:dyDescent="0.2">
      <c r="A68" s="124"/>
      <c r="B68" s="121"/>
      <c r="C68" s="142"/>
      <c r="D68" s="143"/>
      <c r="E68" s="122"/>
      <c r="F68" s="142"/>
      <c r="G68" s="129"/>
    </row>
    <row r="69" spans="1:7" ht="40.5" customHeight="1" x14ac:dyDescent="0.2">
      <c r="A69" s="119" t="s">
        <v>104</v>
      </c>
      <c r="B69" s="146" t="s">
        <v>105</v>
      </c>
      <c r="C69" s="136">
        <v>1</v>
      </c>
      <c r="D69" s="143" t="s">
        <v>53</v>
      </c>
      <c r="E69" s="122"/>
      <c r="F69" s="136">
        <f>SUM(C69*E69)</f>
        <v>0</v>
      </c>
      <c r="G69" s="161">
        <f>SUM(F69)</f>
        <v>0</v>
      </c>
    </row>
    <row r="70" spans="1:7" ht="12" customHeight="1" x14ac:dyDescent="0.2">
      <c r="A70" s="124"/>
      <c r="B70" s="121"/>
      <c r="C70" s="142"/>
      <c r="D70" s="143"/>
      <c r="E70" s="150"/>
      <c r="F70" s="142"/>
      <c r="G70" s="129"/>
    </row>
    <row r="71" spans="1:7" ht="24.75" customHeight="1" thickBot="1" x14ac:dyDescent="0.25">
      <c r="A71" s="162" t="s">
        <v>106</v>
      </c>
      <c r="B71" s="163" t="s">
        <v>107</v>
      </c>
      <c r="C71" s="164">
        <v>260.7</v>
      </c>
      <c r="D71" s="156" t="s">
        <v>108</v>
      </c>
      <c r="E71" s="165"/>
      <c r="F71" s="164">
        <f>SUM(C71*E71)</f>
        <v>0</v>
      </c>
      <c r="G71" s="166">
        <f>SUM(F71)</f>
        <v>0</v>
      </c>
    </row>
    <row r="72" spans="1:7" ht="24.75" customHeight="1" thickTop="1" x14ac:dyDescent="0.3">
      <c r="A72" s="124"/>
      <c r="B72" s="167"/>
      <c r="C72" s="168"/>
      <c r="D72" s="169"/>
      <c r="E72" s="170"/>
      <c r="F72" s="171"/>
      <c r="G72" s="172"/>
    </row>
    <row r="73" spans="1:7" ht="38.25" customHeight="1" x14ac:dyDescent="0.2">
      <c r="A73" s="173" t="s">
        <v>109</v>
      </c>
      <c r="B73" s="22" t="s">
        <v>110</v>
      </c>
      <c r="C73" s="136"/>
      <c r="D73" s="174"/>
      <c r="E73" s="175"/>
      <c r="F73" s="137"/>
      <c r="G73" s="176"/>
    </row>
    <row r="74" spans="1:7" ht="51.75" customHeight="1" x14ac:dyDescent="0.2">
      <c r="A74" s="177" t="s">
        <v>111</v>
      </c>
      <c r="B74" s="23" t="s">
        <v>112</v>
      </c>
      <c r="C74" s="136">
        <v>5</v>
      </c>
      <c r="D74" s="174" t="s">
        <v>53</v>
      </c>
      <c r="E74" s="175"/>
      <c r="F74" s="137">
        <f t="shared" ref="F74:F75" si="12">+C74*E74</f>
        <v>0</v>
      </c>
      <c r="G74" s="176"/>
    </row>
    <row r="75" spans="1:7" ht="24.75" customHeight="1" x14ac:dyDescent="0.2">
      <c r="A75" s="178" t="s">
        <v>113</v>
      </c>
      <c r="B75" s="140" t="s">
        <v>114</v>
      </c>
      <c r="C75" s="136">
        <v>6</v>
      </c>
      <c r="D75" s="141" t="s">
        <v>53</v>
      </c>
      <c r="E75" s="136"/>
      <c r="F75" s="137">
        <f t="shared" si="12"/>
        <v>0</v>
      </c>
      <c r="G75" s="161"/>
    </row>
    <row r="76" spans="1:7" ht="38.25" customHeight="1" x14ac:dyDescent="0.2">
      <c r="A76" s="177" t="s">
        <v>115</v>
      </c>
      <c r="B76" s="140" t="s">
        <v>116</v>
      </c>
      <c r="C76" s="136">
        <v>2</v>
      </c>
      <c r="D76" s="141" t="s">
        <v>53</v>
      </c>
      <c r="E76" s="137"/>
      <c r="F76" s="137">
        <f>C76*E76</f>
        <v>0</v>
      </c>
      <c r="G76" s="151"/>
    </row>
    <row r="77" spans="1:7" ht="21.75" customHeight="1" x14ac:dyDescent="0.2">
      <c r="A77" s="177" t="s">
        <v>117</v>
      </c>
      <c r="B77" s="140" t="s">
        <v>118</v>
      </c>
      <c r="C77" s="136">
        <v>2</v>
      </c>
      <c r="D77" s="174" t="s">
        <v>53</v>
      </c>
      <c r="E77" s="24"/>
      <c r="F77" s="137">
        <f t="shared" ref="F77:F78" si="13">+C77*E77</f>
        <v>0</v>
      </c>
      <c r="G77" s="176"/>
    </row>
    <row r="78" spans="1:7" ht="70.5" customHeight="1" x14ac:dyDescent="0.2">
      <c r="A78" s="177" t="s">
        <v>119</v>
      </c>
      <c r="B78" s="23" t="s">
        <v>120</v>
      </c>
      <c r="C78" s="142">
        <v>10</v>
      </c>
      <c r="D78" s="174" t="s">
        <v>121</v>
      </c>
      <c r="E78" s="175"/>
      <c r="F78" s="137">
        <f t="shared" si="13"/>
        <v>0</v>
      </c>
      <c r="G78" s="176">
        <f>SUM(F74:F78)</f>
        <v>0</v>
      </c>
    </row>
    <row r="79" spans="1:7" ht="9" customHeight="1" thickBot="1" x14ac:dyDescent="0.25">
      <c r="A79" s="179"/>
      <c r="B79" s="120"/>
      <c r="C79" s="180"/>
      <c r="D79" s="143"/>
      <c r="E79" s="130"/>
      <c r="F79" s="142"/>
      <c r="G79" s="158"/>
    </row>
    <row r="80" spans="1:7" ht="26.25" customHeight="1" thickTop="1" thickBot="1" x14ac:dyDescent="0.35">
      <c r="A80" s="25"/>
      <c r="B80" s="26" t="s">
        <v>122</v>
      </c>
      <c r="C80" s="26"/>
      <c r="D80" s="27"/>
      <c r="E80" s="28"/>
      <c r="F80" s="29"/>
      <c r="G80" s="30">
        <f>SUM(G8:G78)</f>
        <v>0</v>
      </c>
    </row>
    <row r="81" spans="1:7" ht="8.25" customHeight="1" thickTop="1" x14ac:dyDescent="0.3">
      <c r="A81" s="31"/>
      <c r="B81" s="32"/>
      <c r="C81" s="33"/>
      <c r="D81" s="169"/>
      <c r="E81" s="181"/>
      <c r="F81" s="171"/>
      <c r="G81" s="182"/>
    </row>
    <row r="82" spans="1:7" ht="45" customHeight="1" x14ac:dyDescent="0.2">
      <c r="A82" s="7" t="s">
        <v>123</v>
      </c>
      <c r="B82" s="183" t="s">
        <v>124</v>
      </c>
      <c r="C82" s="184"/>
      <c r="D82" s="112"/>
      <c r="E82" s="113"/>
      <c r="F82" s="113"/>
      <c r="G82" s="114"/>
    </row>
    <row r="83" spans="1:7" ht="13.5" customHeight="1" x14ac:dyDescent="0.2">
      <c r="A83" s="179"/>
      <c r="B83" s="120"/>
      <c r="C83" s="180"/>
      <c r="D83" s="143"/>
      <c r="E83" s="130"/>
      <c r="F83" s="142"/>
      <c r="G83" s="129"/>
    </row>
    <row r="84" spans="1:7" ht="15.75" customHeight="1" x14ac:dyDescent="0.2">
      <c r="A84" s="185" t="s">
        <v>10</v>
      </c>
      <c r="B84" s="186" t="s">
        <v>125</v>
      </c>
      <c r="C84" s="136" t="s">
        <v>126</v>
      </c>
      <c r="D84" s="174"/>
      <c r="E84" s="187"/>
      <c r="F84" s="188"/>
      <c r="G84" s="189"/>
    </row>
    <row r="85" spans="1:7" ht="18" customHeight="1" x14ac:dyDescent="0.2">
      <c r="A85" s="190" t="s">
        <v>12</v>
      </c>
      <c r="B85" s="35" t="s">
        <v>127</v>
      </c>
      <c r="C85" s="136">
        <v>14.4</v>
      </c>
      <c r="D85" s="174" t="s">
        <v>24</v>
      </c>
      <c r="E85" s="34"/>
      <c r="F85" s="188">
        <f t="shared" ref="F85:F90" si="14">ROUND(C85*E85,2)</f>
        <v>0</v>
      </c>
      <c r="G85" s="189"/>
    </row>
    <row r="86" spans="1:7" ht="18.75" customHeight="1" x14ac:dyDescent="0.3">
      <c r="A86" s="190" t="s">
        <v>15</v>
      </c>
      <c r="B86" s="191" t="s">
        <v>28</v>
      </c>
      <c r="C86" s="136">
        <v>1.2</v>
      </c>
      <c r="D86" s="174" t="s">
        <v>24</v>
      </c>
      <c r="E86" s="144"/>
      <c r="F86" s="188">
        <f t="shared" si="14"/>
        <v>0</v>
      </c>
      <c r="G86" s="189"/>
    </row>
    <row r="87" spans="1:7" ht="21" customHeight="1" x14ac:dyDescent="0.3">
      <c r="A87" s="190" t="s">
        <v>128</v>
      </c>
      <c r="B87" s="191" t="s">
        <v>129</v>
      </c>
      <c r="C87" s="136">
        <v>13.11</v>
      </c>
      <c r="D87" s="174" t="s">
        <v>24</v>
      </c>
      <c r="E87" s="144"/>
      <c r="F87" s="188">
        <f t="shared" si="14"/>
        <v>0</v>
      </c>
      <c r="G87" s="189"/>
    </row>
    <row r="88" spans="1:7" ht="17.25" customHeight="1" x14ac:dyDescent="0.3">
      <c r="A88" s="190" t="s">
        <v>130</v>
      </c>
      <c r="B88" s="191" t="s">
        <v>131</v>
      </c>
      <c r="C88" s="136">
        <v>13.11</v>
      </c>
      <c r="D88" s="174" t="s">
        <v>24</v>
      </c>
      <c r="E88" s="144"/>
      <c r="F88" s="188">
        <f t="shared" si="14"/>
        <v>0</v>
      </c>
      <c r="G88" s="192"/>
    </row>
    <row r="89" spans="1:7" ht="21.75" customHeight="1" x14ac:dyDescent="0.3">
      <c r="A89" s="190" t="s">
        <v>132</v>
      </c>
      <c r="B89" s="191" t="s">
        <v>38</v>
      </c>
      <c r="C89" s="136">
        <v>18.72</v>
      </c>
      <c r="D89" s="174" t="s">
        <v>24</v>
      </c>
      <c r="E89" s="144"/>
      <c r="F89" s="188">
        <f t="shared" si="14"/>
        <v>0</v>
      </c>
      <c r="G89" s="192"/>
    </row>
    <row r="90" spans="1:7" ht="18.75" customHeight="1" x14ac:dyDescent="0.2">
      <c r="A90" s="190" t="s">
        <v>133</v>
      </c>
      <c r="B90" s="191" t="s">
        <v>134</v>
      </c>
      <c r="C90" s="136">
        <v>40</v>
      </c>
      <c r="D90" s="174" t="s">
        <v>14</v>
      </c>
      <c r="E90" s="130"/>
      <c r="F90" s="188">
        <f t="shared" si="14"/>
        <v>0</v>
      </c>
      <c r="G90" s="176">
        <f>SUM(F85:F90)</f>
        <v>0</v>
      </c>
    </row>
    <row r="91" spans="1:7" ht="11.25" customHeight="1" x14ac:dyDescent="0.2">
      <c r="A91" s="148"/>
      <c r="B91" s="193"/>
      <c r="C91" s="136" t="s">
        <v>126</v>
      </c>
      <c r="D91" s="153"/>
      <c r="E91" s="194"/>
      <c r="F91" s="195"/>
      <c r="G91" s="114"/>
    </row>
    <row r="92" spans="1:7" ht="39.75" customHeight="1" x14ac:dyDescent="0.2">
      <c r="A92" s="185" t="s">
        <v>18</v>
      </c>
      <c r="B92" s="196" t="s">
        <v>135</v>
      </c>
      <c r="C92" s="136"/>
      <c r="D92" s="174"/>
      <c r="E92" s="187"/>
      <c r="F92" s="188"/>
      <c r="G92" s="192"/>
    </row>
    <row r="93" spans="1:7" ht="21" customHeight="1" x14ac:dyDescent="0.2">
      <c r="A93" s="185" t="s">
        <v>20</v>
      </c>
      <c r="B93" s="197" t="s">
        <v>136</v>
      </c>
      <c r="C93" s="136"/>
      <c r="D93" s="174"/>
      <c r="E93" s="130"/>
      <c r="F93" s="188"/>
      <c r="G93" s="192"/>
    </row>
    <row r="94" spans="1:7" ht="36" customHeight="1" x14ac:dyDescent="0.2">
      <c r="A94" s="36" t="s">
        <v>22</v>
      </c>
      <c r="B94" s="37" t="s">
        <v>137</v>
      </c>
      <c r="C94" s="136">
        <v>20</v>
      </c>
      <c r="D94" s="38" t="s">
        <v>14</v>
      </c>
      <c r="E94" s="130"/>
      <c r="F94" s="39">
        <f>ROUND(C94*E94,2)</f>
        <v>0</v>
      </c>
      <c r="G94" s="40"/>
    </row>
    <row r="95" spans="1:7" ht="15.75" customHeight="1" x14ac:dyDescent="0.2">
      <c r="A95" s="185" t="s">
        <v>27</v>
      </c>
      <c r="B95" s="197" t="s">
        <v>138</v>
      </c>
      <c r="C95" s="136"/>
      <c r="D95" s="174"/>
      <c r="E95" s="130"/>
      <c r="F95" s="188"/>
      <c r="G95" s="192"/>
    </row>
    <row r="96" spans="1:7" ht="16.5" customHeight="1" x14ac:dyDescent="0.2">
      <c r="A96" s="36" t="s">
        <v>139</v>
      </c>
      <c r="B96" s="41" t="s">
        <v>140</v>
      </c>
      <c r="C96" s="136">
        <v>1</v>
      </c>
      <c r="D96" s="38" t="s">
        <v>53</v>
      </c>
      <c r="E96" s="130"/>
      <c r="F96" s="39">
        <f>ROUND(C96*E96,2)</f>
        <v>0</v>
      </c>
      <c r="G96" s="40"/>
    </row>
    <row r="97" spans="1:7" ht="19.5" customHeight="1" x14ac:dyDescent="0.2">
      <c r="A97" s="185" t="s">
        <v>141</v>
      </c>
      <c r="B97" s="197" t="s">
        <v>142</v>
      </c>
      <c r="C97" s="136"/>
      <c r="D97" s="174"/>
      <c r="E97" s="130"/>
      <c r="F97" s="188"/>
      <c r="G97" s="192"/>
    </row>
    <row r="98" spans="1:7" ht="20.25" customHeight="1" x14ac:dyDescent="0.2">
      <c r="A98" s="36" t="s">
        <v>143</v>
      </c>
      <c r="B98" s="41" t="s">
        <v>144</v>
      </c>
      <c r="C98" s="136">
        <v>1</v>
      </c>
      <c r="D98" s="38" t="s">
        <v>53</v>
      </c>
      <c r="E98" s="130"/>
      <c r="F98" s="39">
        <f>ROUND(C98*E98,2)</f>
        <v>0</v>
      </c>
      <c r="G98" s="40"/>
    </row>
    <row r="99" spans="1:7" ht="15.75" customHeight="1" x14ac:dyDescent="0.2">
      <c r="A99" s="185" t="s">
        <v>145</v>
      </c>
      <c r="B99" s="197" t="s">
        <v>146</v>
      </c>
      <c r="C99" s="136"/>
      <c r="D99" s="174"/>
      <c r="E99" s="130"/>
      <c r="F99" s="188"/>
      <c r="G99" s="192"/>
    </row>
    <row r="100" spans="1:7" ht="15.75" customHeight="1" x14ac:dyDescent="0.2">
      <c r="A100" s="36" t="s">
        <v>147</v>
      </c>
      <c r="B100" s="41" t="s">
        <v>148</v>
      </c>
      <c r="C100" s="136">
        <v>1</v>
      </c>
      <c r="D100" s="38" t="s">
        <v>53</v>
      </c>
      <c r="E100" s="130"/>
      <c r="F100" s="39">
        <f>ROUND(C100*E100,2)</f>
        <v>0</v>
      </c>
      <c r="G100" s="40"/>
    </row>
    <row r="101" spans="1:7" ht="34.5" customHeight="1" x14ac:dyDescent="0.2">
      <c r="A101" s="185" t="s">
        <v>149</v>
      </c>
      <c r="B101" s="133" t="s">
        <v>150</v>
      </c>
      <c r="C101" s="136"/>
      <c r="D101" s="174"/>
      <c r="E101" s="130"/>
      <c r="F101" s="188"/>
      <c r="G101" s="192"/>
    </row>
    <row r="102" spans="1:7" ht="15.75" customHeight="1" x14ac:dyDescent="0.2">
      <c r="A102" s="36" t="s">
        <v>151</v>
      </c>
      <c r="B102" s="41" t="s">
        <v>152</v>
      </c>
      <c r="C102" s="136">
        <v>2</v>
      </c>
      <c r="D102" s="38" t="s">
        <v>53</v>
      </c>
      <c r="E102" s="130"/>
      <c r="F102" s="39">
        <f>ROUND(C102*E102,2)</f>
        <v>0</v>
      </c>
      <c r="G102" s="40"/>
    </row>
    <row r="103" spans="1:7" ht="15.75" customHeight="1" x14ac:dyDescent="0.2">
      <c r="A103" s="185" t="s">
        <v>153</v>
      </c>
      <c r="B103" s="133" t="s">
        <v>154</v>
      </c>
      <c r="C103" s="136"/>
      <c r="D103" s="174"/>
      <c r="E103" s="130"/>
      <c r="F103" s="188"/>
      <c r="G103" s="40"/>
    </row>
    <row r="104" spans="1:7" ht="21" customHeight="1" x14ac:dyDescent="0.2">
      <c r="A104" s="36" t="s">
        <v>155</v>
      </c>
      <c r="B104" s="41" t="s">
        <v>152</v>
      </c>
      <c r="C104" s="136">
        <v>2</v>
      </c>
      <c r="D104" s="38" t="s">
        <v>53</v>
      </c>
      <c r="E104" s="130"/>
      <c r="F104" s="39">
        <f t="shared" ref="F104:F109" si="15">ROUND(C104*E104,2)</f>
        <v>0</v>
      </c>
      <c r="G104" s="192"/>
    </row>
    <row r="105" spans="1:7" ht="22.5" customHeight="1" thickBot="1" x14ac:dyDescent="0.25">
      <c r="A105" s="42" t="s">
        <v>156</v>
      </c>
      <c r="B105" s="43" t="s">
        <v>157</v>
      </c>
      <c r="C105" s="164">
        <v>1</v>
      </c>
      <c r="D105" s="44" t="s">
        <v>53</v>
      </c>
      <c r="E105" s="165"/>
      <c r="F105" s="45">
        <f t="shared" si="15"/>
        <v>0</v>
      </c>
      <c r="G105" s="46"/>
    </row>
    <row r="106" spans="1:7" ht="20.25" customHeight="1" thickTop="1" x14ac:dyDescent="0.2">
      <c r="A106" s="185" t="s">
        <v>158</v>
      </c>
      <c r="B106" s="186" t="s">
        <v>159</v>
      </c>
      <c r="C106" s="136">
        <v>2</v>
      </c>
      <c r="D106" s="174" t="s">
        <v>160</v>
      </c>
      <c r="E106" s="130"/>
      <c r="F106" s="188">
        <f t="shared" si="15"/>
        <v>0</v>
      </c>
      <c r="G106" s="47"/>
    </row>
    <row r="107" spans="1:7" ht="18.75" customHeight="1" x14ac:dyDescent="0.2">
      <c r="A107" s="48" t="s">
        <v>161</v>
      </c>
      <c r="B107" s="49" t="s">
        <v>162</v>
      </c>
      <c r="C107" s="136">
        <v>1</v>
      </c>
      <c r="D107" s="38" t="s">
        <v>53</v>
      </c>
      <c r="E107" s="130"/>
      <c r="F107" s="39">
        <f t="shared" si="15"/>
        <v>0</v>
      </c>
      <c r="G107" s="47"/>
    </row>
    <row r="108" spans="1:7" ht="36.75" customHeight="1" x14ac:dyDescent="0.2">
      <c r="A108" s="48" t="s">
        <v>163</v>
      </c>
      <c r="B108" s="50" t="s">
        <v>164</v>
      </c>
      <c r="C108" s="136">
        <v>1</v>
      </c>
      <c r="D108" s="38" t="s">
        <v>53</v>
      </c>
      <c r="E108" s="130"/>
      <c r="F108" s="39">
        <f t="shared" si="15"/>
        <v>0</v>
      </c>
      <c r="G108" s="47"/>
    </row>
    <row r="109" spans="1:7" ht="21" customHeight="1" x14ac:dyDescent="0.2">
      <c r="A109" s="48" t="s">
        <v>165</v>
      </c>
      <c r="B109" s="50" t="s">
        <v>166</v>
      </c>
      <c r="C109" s="136">
        <v>1</v>
      </c>
      <c r="D109" s="38" t="s">
        <v>53</v>
      </c>
      <c r="E109" s="130"/>
      <c r="F109" s="39">
        <f t="shared" si="15"/>
        <v>0</v>
      </c>
      <c r="G109" s="47"/>
    </row>
    <row r="110" spans="1:7" ht="58.5" customHeight="1" x14ac:dyDescent="0.2">
      <c r="A110" s="48" t="s">
        <v>167</v>
      </c>
      <c r="B110" s="50" t="s">
        <v>168</v>
      </c>
      <c r="C110" s="136">
        <v>1</v>
      </c>
      <c r="D110" s="38" t="s">
        <v>53</v>
      </c>
      <c r="E110" s="130"/>
      <c r="F110" s="39">
        <f>C110*E110</f>
        <v>0</v>
      </c>
      <c r="G110" s="47"/>
    </row>
    <row r="111" spans="1:7" ht="21" customHeight="1" x14ac:dyDescent="0.2">
      <c r="A111" s="48" t="s">
        <v>169</v>
      </c>
      <c r="B111" s="49" t="s">
        <v>170</v>
      </c>
      <c r="C111" s="136"/>
      <c r="D111" s="38"/>
      <c r="E111" s="130"/>
      <c r="F111" s="39"/>
      <c r="G111" s="47"/>
    </row>
    <row r="112" spans="1:7" ht="39.75" customHeight="1" x14ac:dyDescent="0.3">
      <c r="A112" s="36" t="s">
        <v>171</v>
      </c>
      <c r="B112" s="23" t="s">
        <v>172</v>
      </c>
      <c r="C112" s="136">
        <v>1</v>
      </c>
      <c r="D112" s="174" t="s">
        <v>53</v>
      </c>
      <c r="E112" s="130"/>
      <c r="F112" s="137">
        <f t="shared" ref="F112:F113" si="16">ROUND(C112*E112,2)</f>
        <v>0</v>
      </c>
      <c r="G112" s="172"/>
    </row>
    <row r="113" spans="1:7" ht="39.75" customHeight="1" x14ac:dyDescent="0.3">
      <c r="A113" s="36" t="s">
        <v>173</v>
      </c>
      <c r="B113" s="23" t="s">
        <v>174</v>
      </c>
      <c r="C113" s="136">
        <v>1</v>
      </c>
      <c r="D113" s="174" t="s">
        <v>53</v>
      </c>
      <c r="E113" s="130"/>
      <c r="F113" s="137">
        <f t="shared" si="16"/>
        <v>0</v>
      </c>
      <c r="G113" s="172"/>
    </row>
    <row r="114" spans="1:7" ht="18" customHeight="1" x14ac:dyDescent="0.2">
      <c r="A114" s="36" t="s">
        <v>175</v>
      </c>
      <c r="B114" s="51" t="s">
        <v>73</v>
      </c>
      <c r="C114" s="136">
        <v>2</v>
      </c>
      <c r="D114" s="174" t="s">
        <v>53</v>
      </c>
      <c r="E114" s="130"/>
      <c r="F114" s="137">
        <f>+C114*E114</f>
        <v>0</v>
      </c>
      <c r="G114" s="47">
        <f>SUM(F93:F114)</f>
        <v>0</v>
      </c>
    </row>
    <row r="115" spans="1:7" ht="10.5" customHeight="1" x14ac:dyDescent="0.3">
      <c r="A115" s="198"/>
      <c r="B115" s="167"/>
      <c r="C115" s="136"/>
      <c r="D115" s="169"/>
      <c r="E115" s="130"/>
      <c r="F115" s="171"/>
      <c r="G115" s="172"/>
    </row>
    <row r="116" spans="1:7" ht="21.75" customHeight="1" x14ac:dyDescent="0.2">
      <c r="A116" s="179" t="s">
        <v>41</v>
      </c>
      <c r="B116" s="199" t="s">
        <v>176</v>
      </c>
      <c r="C116" s="136">
        <v>1</v>
      </c>
      <c r="D116" s="153" t="s">
        <v>17</v>
      </c>
      <c r="E116" s="130"/>
      <c r="F116" s="195">
        <f>ROUND(C116*E116,2)</f>
        <v>0</v>
      </c>
      <c r="G116" s="151">
        <f>SUM(F116)</f>
        <v>0</v>
      </c>
    </row>
    <row r="117" spans="1:7" ht="11.25" customHeight="1" x14ac:dyDescent="0.2">
      <c r="A117" s="179"/>
      <c r="B117" s="200"/>
      <c r="C117" s="136"/>
      <c r="D117" s="153"/>
      <c r="E117" s="130"/>
      <c r="F117" s="195"/>
      <c r="G117" s="151"/>
    </row>
    <row r="118" spans="1:7" ht="20.25" customHeight="1" x14ac:dyDescent="0.2">
      <c r="A118" s="179" t="s">
        <v>74</v>
      </c>
      <c r="B118" s="199" t="s">
        <v>177</v>
      </c>
      <c r="C118" s="136">
        <v>1</v>
      </c>
      <c r="D118" s="153" t="s">
        <v>17</v>
      </c>
      <c r="E118" s="130"/>
      <c r="F118" s="195">
        <f>ROUND(C118*E118,2)</f>
        <v>0</v>
      </c>
      <c r="G118" s="151">
        <f>SUM(F118)</f>
        <v>0</v>
      </c>
    </row>
    <row r="119" spans="1:7" ht="12.75" customHeight="1" x14ac:dyDescent="0.2">
      <c r="A119" s="179"/>
      <c r="B119" s="199"/>
      <c r="C119" s="136"/>
      <c r="D119" s="153"/>
      <c r="E119" s="130"/>
      <c r="F119" s="195"/>
      <c r="G119" s="151"/>
    </row>
    <row r="120" spans="1:7" ht="73.5" customHeight="1" x14ac:dyDescent="0.2">
      <c r="A120" s="179" t="s">
        <v>88</v>
      </c>
      <c r="B120" s="52" t="s">
        <v>178</v>
      </c>
      <c r="C120" s="136"/>
      <c r="D120" s="153"/>
      <c r="E120" s="130"/>
      <c r="F120" s="195"/>
      <c r="G120" s="151"/>
    </row>
    <row r="121" spans="1:7" ht="5.25" customHeight="1" x14ac:dyDescent="0.2">
      <c r="A121" s="179"/>
      <c r="B121" s="52"/>
      <c r="C121" s="136"/>
      <c r="D121" s="153"/>
      <c r="E121" s="130"/>
      <c r="F121" s="195"/>
      <c r="G121" s="151"/>
    </row>
    <row r="122" spans="1:7" ht="26.25" customHeight="1" x14ac:dyDescent="0.3">
      <c r="A122" s="201" t="s">
        <v>179</v>
      </c>
      <c r="B122" s="146" t="s">
        <v>13</v>
      </c>
      <c r="C122" s="136">
        <v>1</v>
      </c>
      <c r="D122" s="141" t="s">
        <v>17</v>
      </c>
      <c r="E122" s="130"/>
      <c r="F122" s="137">
        <f t="shared" ref="F122:F139" si="17">IF(ISBLANK(C122),"",ROUND(C122*E122,2))</f>
        <v>0</v>
      </c>
      <c r="G122" s="192"/>
    </row>
    <row r="123" spans="1:7" ht="15.75" customHeight="1" x14ac:dyDescent="0.2">
      <c r="A123" s="185" t="s">
        <v>180</v>
      </c>
      <c r="B123" s="146" t="s">
        <v>181</v>
      </c>
      <c r="C123" s="136"/>
      <c r="D123" s="141"/>
      <c r="E123" s="130"/>
      <c r="F123" s="137" t="str">
        <f t="shared" si="17"/>
        <v/>
      </c>
      <c r="G123" s="192"/>
    </row>
    <row r="124" spans="1:7" ht="21.75" customHeight="1" x14ac:dyDescent="0.3">
      <c r="A124" s="202" t="s">
        <v>182</v>
      </c>
      <c r="B124" s="203" t="s">
        <v>183</v>
      </c>
      <c r="C124" s="136">
        <v>3.27</v>
      </c>
      <c r="D124" s="141" t="s">
        <v>24</v>
      </c>
      <c r="E124" s="130"/>
      <c r="F124" s="137">
        <f t="shared" si="17"/>
        <v>0</v>
      </c>
      <c r="G124" s="204"/>
    </row>
    <row r="125" spans="1:7" ht="24.75" customHeight="1" x14ac:dyDescent="0.3">
      <c r="A125" s="190" t="s">
        <v>184</v>
      </c>
      <c r="B125" s="205" t="s">
        <v>185</v>
      </c>
      <c r="C125" s="136">
        <v>1.89</v>
      </c>
      <c r="D125" s="141" t="s">
        <v>24</v>
      </c>
      <c r="E125" s="130"/>
      <c r="F125" s="137">
        <f t="shared" si="17"/>
        <v>0</v>
      </c>
      <c r="G125" s="204"/>
    </row>
    <row r="126" spans="1:7" ht="18.75" customHeight="1" x14ac:dyDescent="0.3">
      <c r="A126" s="202" t="s">
        <v>186</v>
      </c>
      <c r="B126" s="205" t="s">
        <v>187</v>
      </c>
      <c r="C126" s="136">
        <v>4.59</v>
      </c>
      <c r="D126" s="141" t="s">
        <v>24</v>
      </c>
      <c r="E126" s="130"/>
      <c r="F126" s="137">
        <f t="shared" si="17"/>
        <v>0</v>
      </c>
      <c r="G126" s="204"/>
    </row>
    <row r="127" spans="1:7" ht="21.75" customHeight="1" x14ac:dyDescent="0.3">
      <c r="A127" s="185" t="s">
        <v>188</v>
      </c>
      <c r="B127" s="146" t="s">
        <v>189</v>
      </c>
      <c r="C127" s="136"/>
      <c r="D127" s="141"/>
      <c r="E127" s="130"/>
      <c r="F127" s="137" t="str">
        <f t="shared" si="17"/>
        <v/>
      </c>
      <c r="G127" s="204"/>
    </row>
    <row r="128" spans="1:7" ht="21.75" customHeight="1" x14ac:dyDescent="0.3">
      <c r="A128" s="202" t="s">
        <v>190</v>
      </c>
      <c r="B128" s="205" t="s">
        <v>191</v>
      </c>
      <c r="C128" s="136">
        <v>1.1200000000000001</v>
      </c>
      <c r="D128" s="141" t="s">
        <v>24</v>
      </c>
      <c r="E128" s="130"/>
      <c r="F128" s="137">
        <f t="shared" si="17"/>
        <v>0</v>
      </c>
      <c r="G128" s="204"/>
    </row>
    <row r="129" spans="1:7" ht="23.25" customHeight="1" x14ac:dyDescent="0.3">
      <c r="A129" s="190" t="s">
        <v>192</v>
      </c>
      <c r="B129" s="205" t="s">
        <v>193</v>
      </c>
      <c r="C129" s="136">
        <v>0.2</v>
      </c>
      <c r="D129" s="141" t="s">
        <v>24</v>
      </c>
      <c r="E129" s="130"/>
      <c r="F129" s="137">
        <f t="shared" si="17"/>
        <v>0</v>
      </c>
      <c r="G129" s="204"/>
    </row>
    <row r="130" spans="1:7" ht="18" customHeight="1" x14ac:dyDescent="0.3">
      <c r="A130" s="201" t="s">
        <v>194</v>
      </c>
      <c r="B130" s="146" t="str">
        <f>PROPER("MUROS DE BLOCK DE:")</f>
        <v>Muros De Block De:</v>
      </c>
      <c r="C130" s="136"/>
      <c r="D130" s="141"/>
      <c r="E130" s="130"/>
      <c r="F130" s="137" t="str">
        <f t="shared" si="17"/>
        <v/>
      </c>
      <c r="G130" s="204"/>
    </row>
    <row r="131" spans="1:7" ht="17.25" customHeight="1" x14ac:dyDescent="0.3">
      <c r="A131" s="202" t="s">
        <v>195</v>
      </c>
      <c r="B131" s="205" t="s">
        <v>196</v>
      </c>
      <c r="C131" s="136">
        <v>3.6</v>
      </c>
      <c r="D131" s="141" t="s">
        <v>108</v>
      </c>
      <c r="E131" s="130"/>
      <c r="F131" s="137">
        <f t="shared" si="17"/>
        <v>0</v>
      </c>
      <c r="G131" s="204"/>
    </row>
    <row r="132" spans="1:7" ht="15.75" customHeight="1" x14ac:dyDescent="0.3">
      <c r="A132" s="201" t="s">
        <v>197</v>
      </c>
      <c r="B132" s="146" t="s">
        <v>198</v>
      </c>
      <c r="C132" s="136"/>
      <c r="D132" s="141"/>
      <c r="E132" s="130"/>
      <c r="F132" s="137" t="str">
        <f t="shared" si="17"/>
        <v/>
      </c>
      <c r="G132" s="204"/>
    </row>
    <row r="133" spans="1:7" ht="15.75" customHeight="1" x14ac:dyDescent="0.3">
      <c r="A133" s="202" t="s">
        <v>199</v>
      </c>
      <c r="B133" s="205" t="s">
        <v>200</v>
      </c>
      <c r="C133" s="136">
        <v>1.32</v>
      </c>
      <c r="D133" s="141" t="s">
        <v>108</v>
      </c>
      <c r="E133" s="130"/>
      <c r="F133" s="137">
        <f t="shared" si="17"/>
        <v>0</v>
      </c>
      <c r="G133" s="204"/>
    </row>
    <row r="134" spans="1:7" ht="15.75" customHeight="1" x14ac:dyDescent="0.3">
      <c r="A134" s="202" t="s">
        <v>201</v>
      </c>
      <c r="B134" s="206" t="s">
        <v>202</v>
      </c>
      <c r="C134" s="136">
        <v>3.6</v>
      </c>
      <c r="D134" s="141" t="s">
        <v>108</v>
      </c>
      <c r="E134" s="130"/>
      <c r="F134" s="137">
        <f t="shared" si="17"/>
        <v>0</v>
      </c>
      <c r="G134" s="204"/>
    </row>
    <row r="135" spans="1:7" ht="20.25" customHeight="1" x14ac:dyDescent="0.3">
      <c r="A135" s="202" t="s">
        <v>203</v>
      </c>
      <c r="B135" s="206" t="s">
        <v>204</v>
      </c>
      <c r="C135" s="136">
        <v>3.12</v>
      </c>
      <c r="D135" s="141" t="s">
        <v>108</v>
      </c>
      <c r="E135" s="130"/>
      <c r="F135" s="137">
        <f t="shared" si="17"/>
        <v>0</v>
      </c>
      <c r="G135" s="204"/>
    </row>
    <row r="136" spans="1:7" ht="21.75" customHeight="1" x14ac:dyDescent="0.3">
      <c r="A136" s="185" t="s">
        <v>205</v>
      </c>
      <c r="B136" s="146" t="s">
        <v>206</v>
      </c>
      <c r="C136" s="136"/>
      <c r="D136" s="141"/>
      <c r="E136" s="130"/>
      <c r="F136" s="137" t="str">
        <f t="shared" si="17"/>
        <v/>
      </c>
      <c r="G136" s="207"/>
    </row>
    <row r="137" spans="1:7" ht="23.25" customHeight="1" x14ac:dyDescent="0.3">
      <c r="A137" s="202" t="s">
        <v>207</v>
      </c>
      <c r="B137" s="205" t="s">
        <v>208</v>
      </c>
      <c r="C137" s="136">
        <v>1</v>
      </c>
      <c r="D137" s="141" t="s">
        <v>17</v>
      </c>
      <c r="E137" s="130"/>
      <c r="F137" s="137">
        <f t="shared" si="17"/>
        <v>0</v>
      </c>
      <c r="G137" s="207"/>
    </row>
    <row r="138" spans="1:7" ht="17.25" customHeight="1" x14ac:dyDescent="0.3">
      <c r="A138" s="202" t="s">
        <v>209</v>
      </c>
      <c r="B138" s="205" t="s">
        <v>210</v>
      </c>
      <c r="C138" s="136">
        <v>1</v>
      </c>
      <c r="D138" s="141" t="s">
        <v>53</v>
      </c>
      <c r="E138" s="130"/>
      <c r="F138" s="137">
        <f t="shared" si="17"/>
        <v>0</v>
      </c>
      <c r="G138" s="204"/>
    </row>
    <row r="139" spans="1:7" ht="18" customHeight="1" x14ac:dyDescent="0.3">
      <c r="A139" s="202" t="s">
        <v>211</v>
      </c>
      <c r="B139" s="205" t="s">
        <v>212</v>
      </c>
      <c r="C139" s="136">
        <v>1</v>
      </c>
      <c r="D139" s="141" t="s">
        <v>17</v>
      </c>
      <c r="E139" s="130"/>
      <c r="F139" s="137">
        <f t="shared" si="17"/>
        <v>0</v>
      </c>
      <c r="G139" s="151">
        <f>SUM(F122:F139)</f>
        <v>0</v>
      </c>
    </row>
    <row r="140" spans="1:7" ht="8.25" customHeight="1" x14ac:dyDescent="0.3">
      <c r="A140" s="179"/>
      <c r="B140" s="52"/>
      <c r="C140" s="136"/>
      <c r="D140" s="153"/>
      <c r="E140" s="130"/>
      <c r="F140" s="195"/>
      <c r="G140" s="204"/>
    </row>
    <row r="141" spans="1:7" ht="21" customHeight="1" x14ac:dyDescent="0.2">
      <c r="A141" s="179" t="s">
        <v>91</v>
      </c>
      <c r="B141" s="200" t="s">
        <v>213</v>
      </c>
      <c r="C141" s="136"/>
      <c r="D141" s="153"/>
      <c r="E141" s="130"/>
      <c r="F141" s="195"/>
      <c r="G141" s="151"/>
    </row>
    <row r="142" spans="1:7" ht="20.25" customHeight="1" x14ac:dyDescent="0.2">
      <c r="A142" s="53" t="s">
        <v>214</v>
      </c>
      <c r="B142" s="35" t="s">
        <v>215</v>
      </c>
      <c r="C142" s="136">
        <v>1.2</v>
      </c>
      <c r="D142" s="54" t="s">
        <v>108</v>
      </c>
      <c r="E142" s="130"/>
      <c r="F142" s="55">
        <f t="shared" ref="F142:F143" si="18">ROUND(C142*E142,2)</f>
        <v>0</v>
      </c>
      <c r="G142" s="192"/>
    </row>
    <row r="143" spans="1:7" ht="20.25" customHeight="1" x14ac:dyDescent="0.2">
      <c r="A143" s="53" t="s">
        <v>216</v>
      </c>
      <c r="B143" s="35" t="s">
        <v>217</v>
      </c>
      <c r="C143" s="136">
        <v>1</v>
      </c>
      <c r="D143" s="54" t="s">
        <v>14</v>
      </c>
      <c r="E143" s="130"/>
      <c r="F143" s="55">
        <f t="shared" si="18"/>
        <v>0</v>
      </c>
      <c r="G143" s="56">
        <f>SUM(F142:F143)</f>
        <v>0</v>
      </c>
    </row>
    <row r="144" spans="1:7" ht="5.25" customHeight="1" x14ac:dyDescent="0.2">
      <c r="A144" s="148"/>
      <c r="B144" s="149"/>
      <c r="C144" s="136"/>
      <c r="D144" s="153"/>
      <c r="E144" s="130"/>
      <c r="F144" s="195"/>
      <c r="G144" s="151"/>
    </row>
    <row r="145" spans="1:7" ht="33.75" customHeight="1" thickBot="1" x14ac:dyDescent="0.35">
      <c r="A145" s="57" t="s">
        <v>93</v>
      </c>
      <c r="B145" s="58" t="s">
        <v>107</v>
      </c>
      <c r="C145" s="164">
        <v>12</v>
      </c>
      <c r="D145" s="59" t="s">
        <v>108</v>
      </c>
      <c r="E145" s="165"/>
      <c r="F145" s="60">
        <f>ROUND(C145*E145,2)</f>
        <v>0</v>
      </c>
      <c r="G145" s="61">
        <f>SUM(F145)</f>
        <v>0</v>
      </c>
    </row>
    <row r="146" spans="1:7" ht="12.75" customHeight="1" thickTop="1" x14ac:dyDescent="0.3">
      <c r="A146" s="198"/>
      <c r="B146" s="167"/>
      <c r="C146" s="136"/>
      <c r="D146" s="169"/>
      <c r="E146" s="130"/>
      <c r="F146" s="171"/>
      <c r="G146" s="172"/>
    </row>
    <row r="147" spans="1:7" ht="43.5" customHeight="1" x14ac:dyDescent="0.3">
      <c r="A147" s="62" t="s">
        <v>95</v>
      </c>
      <c r="B147" s="196" t="s">
        <v>218</v>
      </c>
      <c r="C147" s="136"/>
      <c r="D147" s="141"/>
      <c r="E147" s="130"/>
      <c r="F147" s="137"/>
      <c r="G147" s="208"/>
    </row>
    <row r="148" spans="1:7" ht="17.25" customHeight="1" x14ac:dyDescent="0.3">
      <c r="A148" s="190" t="s">
        <v>97</v>
      </c>
      <c r="B148" s="191" t="s">
        <v>219</v>
      </c>
      <c r="C148" s="142">
        <v>2</v>
      </c>
      <c r="D148" s="174" t="s">
        <v>53</v>
      </c>
      <c r="E148" s="130"/>
      <c r="F148" s="137">
        <f t="shared" ref="F148:F150" si="19">+C148*E148</f>
        <v>0</v>
      </c>
      <c r="G148" s="208"/>
    </row>
    <row r="149" spans="1:7" ht="21" customHeight="1" x14ac:dyDescent="0.3">
      <c r="A149" s="190" t="s">
        <v>220</v>
      </c>
      <c r="B149" s="191" t="s">
        <v>221</v>
      </c>
      <c r="C149" s="142">
        <v>2</v>
      </c>
      <c r="D149" s="174" t="s">
        <v>53</v>
      </c>
      <c r="E149" s="130"/>
      <c r="F149" s="137">
        <f t="shared" si="19"/>
        <v>0</v>
      </c>
      <c r="G149" s="208"/>
    </row>
    <row r="150" spans="1:7" ht="75.75" customHeight="1" x14ac:dyDescent="0.2">
      <c r="A150" s="190" t="s">
        <v>222</v>
      </c>
      <c r="B150" s="140" t="s">
        <v>223</v>
      </c>
      <c r="C150" s="142">
        <v>3</v>
      </c>
      <c r="D150" s="174" t="s">
        <v>121</v>
      </c>
      <c r="E150" s="130"/>
      <c r="F150" s="137">
        <f t="shared" si="19"/>
        <v>0</v>
      </c>
      <c r="G150" s="209">
        <f>SUM(F148:F150)</f>
        <v>0</v>
      </c>
    </row>
    <row r="151" spans="1:7" ht="15.75" customHeight="1" thickBot="1" x14ac:dyDescent="0.25">
      <c r="A151" s="63"/>
      <c r="B151" s="140"/>
      <c r="C151" s="136"/>
      <c r="D151" s="174"/>
      <c r="E151" s="130"/>
      <c r="F151" s="137"/>
      <c r="G151" s="209"/>
    </row>
    <row r="152" spans="1:7" ht="26.25" customHeight="1" thickTop="1" thickBot="1" x14ac:dyDescent="0.35">
      <c r="A152" s="25"/>
      <c r="B152" s="26" t="s">
        <v>224</v>
      </c>
      <c r="C152" s="26"/>
      <c r="D152" s="27"/>
      <c r="E152" s="28"/>
      <c r="F152" s="29"/>
      <c r="G152" s="30">
        <f>SUM(G89:G150)</f>
        <v>0</v>
      </c>
    </row>
    <row r="153" spans="1:7" ht="15" customHeight="1" thickTop="1" x14ac:dyDescent="0.2">
      <c r="A153" s="63"/>
      <c r="B153" s="140"/>
      <c r="C153" s="136"/>
      <c r="D153" s="174"/>
      <c r="E153" s="130"/>
      <c r="F153" s="137"/>
      <c r="G153" s="209"/>
    </row>
    <row r="154" spans="1:7" ht="45" customHeight="1" x14ac:dyDescent="0.2">
      <c r="A154" s="7" t="s">
        <v>225</v>
      </c>
      <c r="B154" s="183" t="s">
        <v>226</v>
      </c>
      <c r="C154" s="184"/>
      <c r="D154" s="112"/>
      <c r="E154" s="113"/>
      <c r="F154" s="113"/>
      <c r="G154" s="114"/>
    </row>
    <row r="155" spans="1:7" ht="13.5" customHeight="1" x14ac:dyDescent="0.2">
      <c r="A155" s="179"/>
      <c r="B155" s="120"/>
      <c r="C155" s="180"/>
      <c r="D155" s="143"/>
      <c r="E155" s="130"/>
      <c r="F155" s="142"/>
      <c r="G155" s="129"/>
    </row>
    <row r="156" spans="1:7" ht="15.75" customHeight="1" x14ac:dyDescent="0.2">
      <c r="A156" s="185" t="s">
        <v>10</v>
      </c>
      <c r="B156" s="186" t="s">
        <v>125</v>
      </c>
      <c r="C156" s="136" t="s">
        <v>126</v>
      </c>
      <c r="D156" s="174"/>
      <c r="E156" s="187"/>
      <c r="F156" s="188"/>
      <c r="G156" s="189"/>
    </row>
    <row r="157" spans="1:7" ht="18" customHeight="1" x14ac:dyDescent="0.2">
      <c r="A157" s="190" t="s">
        <v>12</v>
      </c>
      <c r="B157" s="35" t="s">
        <v>127</v>
      </c>
      <c r="C157" s="136">
        <v>14.4</v>
      </c>
      <c r="D157" s="174" t="s">
        <v>24</v>
      </c>
      <c r="E157" s="34"/>
      <c r="F157" s="188">
        <f t="shared" ref="F157:F162" si="20">ROUND(C157*E157,2)</f>
        <v>0</v>
      </c>
      <c r="G157" s="189"/>
    </row>
    <row r="158" spans="1:7" ht="18.75" customHeight="1" x14ac:dyDescent="0.3">
      <c r="A158" s="190" t="s">
        <v>15</v>
      </c>
      <c r="B158" s="191" t="s">
        <v>28</v>
      </c>
      <c r="C158" s="136">
        <v>1.2</v>
      </c>
      <c r="D158" s="174" t="s">
        <v>24</v>
      </c>
      <c r="E158" s="144"/>
      <c r="F158" s="188">
        <f t="shared" si="20"/>
        <v>0</v>
      </c>
      <c r="G158" s="189"/>
    </row>
    <row r="159" spans="1:7" ht="21" customHeight="1" x14ac:dyDescent="0.3">
      <c r="A159" s="190" t="s">
        <v>128</v>
      </c>
      <c r="B159" s="191" t="s">
        <v>129</v>
      </c>
      <c r="C159" s="136">
        <v>13.11</v>
      </c>
      <c r="D159" s="174" t="s">
        <v>24</v>
      </c>
      <c r="E159" s="144"/>
      <c r="F159" s="188">
        <f t="shared" si="20"/>
        <v>0</v>
      </c>
      <c r="G159" s="189"/>
    </row>
    <row r="160" spans="1:7" ht="17.25" customHeight="1" x14ac:dyDescent="0.3">
      <c r="A160" s="190" t="s">
        <v>130</v>
      </c>
      <c r="B160" s="191" t="s">
        <v>131</v>
      </c>
      <c r="C160" s="136">
        <v>13.11</v>
      </c>
      <c r="D160" s="174" t="s">
        <v>24</v>
      </c>
      <c r="E160" s="144"/>
      <c r="F160" s="188">
        <f t="shared" si="20"/>
        <v>0</v>
      </c>
      <c r="G160" s="192"/>
    </row>
    <row r="161" spans="1:7" ht="21.75" customHeight="1" x14ac:dyDescent="0.3">
      <c r="A161" s="190" t="s">
        <v>132</v>
      </c>
      <c r="B161" s="191" t="s">
        <v>38</v>
      </c>
      <c r="C161" s="136">
        <v>18.72</v>
      </c>
      <c r="D161" s="174" t="s">
        <v>24</v>
      </c>
      <c r="E161" s="144"/>
      <c r="F161" s="188">
        <f t="shared" si="20"/>
        <v>0</v>
      </c>
      <c r="G161" s="192"/>
    </row>
    <row r="162" spans="1:7" ht="18.75" customHeight="1" x14ac:dyDescent="0.2">
      <c r="A162" s="190" t="s">
        <v>133</v>
      </c>
      <c r="B162" s="191" t="s">
        <v>134</v>
      </c>
      <c r="C162" s="136">
        <v>40</v>
      </c>
      <c r="D162" s="174" t="s">
        <v>14</v>
      </c>
      <c r="E162" s="130"/>
      <c r="F162" s="188">
        <f t="shared" si="20"/>
        <v>0</v>
      </c>
      <c r="G162" s="176">
        <f>SUM(F157:F162)</f>
        <v>0</v>
      </c>
    </row>
    <row r="163" spans="1:7" ht="11.25" customHeight="1" x14ac:dyDescent="0.2">
      <c r="A163" s="148"/>
      <c r="B163" s="193"/>
      <c r="C163" s="136" t="s">
        <v>126</v>
      </c>
      <c r="D163" s="153"/>
      <c r="E163" s="194"/>
      <c r="F163" s="195"/>
      <c r="G163" s="114"/>
    </row>
    <row r="164" spans="1:7" ht="34.5" customHeight="1" x14ac:dyDescent="0.2">
      <c r="A164" s="185" t="s">
        <v>18</v>
      </c>
      <c r="B164" s="196" t="s">
        <v>135</v>
      </c>
      <c r="C164" s="136"/>
      <c r="D164" s="174"/>
      <c r="E164" s="187"/>
      <c r="F164" s="188"/>
      <c r="G164" s="192"/>
    </row>
    <row r="165" spans="1:7" ht="21" customHeight="1" x14ac:dyDescent="0.2">
      <c r="A165" s="185" t="s">
        <v>20</v>
      </c>
      <c r="B165" s="197" t="s">
        <v>136</v>
      </c>
      <c r="C165" s="136"/>
      <c r="D165" s="174"/>
      <c r="E165" s="130"/>
      <c r="F165" s="188"/>
      <c r="G165" s="192"/>
    </row>
    <row r="166" spans="1:7" ht="36" customHeight="1" x14ac:dyDescent="0.2">
      <c r="A166" s="36" t="s">
        <v>22</v>
      </c>
      <c r="B166" s="37" t="s">
        <v>137</v>
      </c>
      <c r="C166" s="136">
        <v>20</v>
      </c>
      <c r="D166" s="38" t="s">
        <v>14</v>
      </c>
      <c r="E166" s="130"/>
      <c r="F166" s="39">
        <f>ROUND(C166*E166,2)</f>
        <v>0</v>
      </c>
      <c r="G166" s="40"/>
    </row>
    <row r="167" spans="1:7" ht="15.75" customHeight="1" x14ac:dyDescent="0.2">
      <c r="A167" s="185" t="s">
        <v>27</v>
      </c>
      <c r="B167" s="197" t="s">
        <v>138</v>
      </c>
      <c r="C167" s="136"/>
      <c r="D167" s="174"/>
      <c r="E167" s="130"/>
      <c r="F167" s="188"/>
      <c r="G167" s="192"/>
    </row>
    <row r="168" spans="1:7" ht="16.5" customHeight="1" x14ac:dyDescent="0.2">
      <c r="A168" s="36" t="s">
        <v>139</v>
      </c>
      <c r="B168" s="41" t="s">
        <v>227</v>
      </c>
      <c r="C168" s="136">
        <v>1</v>
      </c>
      <c r="D168" s="38" t="s">
        <v>53</v>
      </c>
      <c r="E168" s="130"/>
      <c r="F168" s="39">
        <f>ROUND(C168*E168,2)</f>
        <v>0</v>
      </c>
      <c r="G168" s="40"/>
    </row>
    <row r="169" spans="1:7" ht="19.5" customHeight="1" x14ac:dyDescent="0.2">
      <c r="A169" s="185" t="s">
        <v>141</v>
      </c>
      <c r="B169" s="197" t="s">
        <v>142</v>
      </c>
      <c r="C169" s="136"/>
      <c r="D169" s="174"/>
      <c r="E169" s="130"/>
      <c r="F169" s="188"/>
      <c r="G169" s="192"/>
    </row>
    <row r="170" spans="1:7" ht="20.25" customHeight="1" x14ac:dyDescent="0.2">
      <c r="A170" s="36" t="s">
        <v>143</v>
      </c>
      <c r="B170" s="41" t="s">
        <v>228</v>
      </c>
      <c r="C170" s="136">
        <v>2</v>
      </c>
      <c r="D170" s="38" t="s">
        <v>53</v>
      </c>
      <c r="E170" s="130"/>
      <c r="F170" s="39">
        <f>ROUND(C170*E170,2)</f>
        <v>0</v>
      </c>
      <c r="G170" s="40"/>
    </row>
    <row r="171" spans="1:7" ht="15.75" customHeight="1" x14ac:dyDescent="0.2">
      <c r="A171" s="185" t="s">
        <v>145</v>
      </c>
      <c r="B171" s="197" t="s">
        <v>229</v>
      </c>
      <c r="C171" s="136"/>
      <c r="D171" s="174"/>
      <c r="E171" s="130"/>
      <c r="F171" s="188"/>
      <c r="G171" s="192"/>
    </row>
    <row r="172" spans="1:7" ht="15.75" customHeight="1" x14ac:dyDescent="0.2">
      <c r="A172" s="36" t="s">
        <v>147</v>
      </c>
      <c r="B172" s="41" t="s">
        <v>228</v>
      </c>
      <c r="C172" s="136">
        <v>1</v>
      </c>
      <c r="D172" s="38" t="s">
        <v>53</v>
      </c>
      <c r="E172" s="130"/>
      <c r="F172" s="39">
        <f>ROUND(C172*E172,2)</f>
        <v>0</v>
      </c>
      <c r="G172" s="40"/>
    </row>
    <row r="173" spans="1:7" ht="34.5" customHeight="1" x14ac:dyDescent="0.2">
      <c r="A173" s="185" t="s">
        <v>149</v>
      </c>
      <c r="B173" s="133" t="s">
        <v>150</v>
      </c>
      <c r="C173" s="136"/>
      <c r="D173" s="174"/>
      <c r="E173" s="130"/>
      <c r="F173" s="188"/>
      <c r="G173" s="192"/>
    </row>
    <row r="174" spans="1:7" ht="15.75" customHeight="1" x14ac:dyDescent="0.2">
      <c r="A174" s="36" t="s">
        <v>151</v>
      </c>
      <c r="B174" s="41" t="s">
        <v>152</v>
      </c>
      <c r="C174" s="136">
        <v>2</v>
      </c>
      <c r="D174" s="38" t="s">
        <v>53</v>
      </c>
      <c r="E174" s="130"/>
      <c r="F174" s="39">
        <f>ROUND(C174*E174,2)</f>
        <v>0</v>
      </c>
      <c r="G174" s="40"/>
    </row>
    <row r="175" spans="1:7" ht="15.75" customHeight="1" x14ac:dyDescent="0.2">
      <c r="A175" s="185" t="s">
        <v>153</v>
      </c>
      <c r="B175" s="133" t="s">
        <v>154</v>
      </c>
      <c r="C175" s="136"/>
      <c r="D175" s="174"/>
      <c r="E175" s="130"/>
      <c r="F175" s="188"/>
      <c r="G175" s="40"/>
    </row>
    <row r="176" spans="1:7" ht="21" customHeight="1" x14ac:dyDescent="0.2">
      <c r="A176" s="36" t="s">
        <v>155</v>
      </c>
      <c r="B176" s="41" t="s">
        <v>152</v>
      </c>
      <c r="C176" s="136">
        <v>2</v>
      </c>
      <c r="D176" s="38" t="s">
        <v>53</v>
      </c>
      <c r="E176" s="130"/>
      <c r="F176" s="39">
        <f t="shared" ref="F176:F181" si="21">ROUND(C176*E176,2)</f>
        <v>0</v>
      </c>
      <c r="G176" s="192"/>
    </row>
    <row r="177" spans="1:7" ht="15.75" customHeight="1" x14ac:dyDescent="0.2">
      <c r="A177" s="185" t="s">
        <v>230</v>
      </c>
      <c r="B177" s="49" t="s">
        <v>157</v>
      </c>
      <c r="C177" s="136">
        <v>1</v>
      </c>
      <c r="D177" s="38" t="s">
        <v>53</v>
      </c>
      <c r="E177" s="130"/>
      <c r="F177" s="39">
        <f t="shared" si="21"/>
        <v>0</v>
      </c>
      <c r="G177" s="40"/>
    </row>
    <row r="178" spans="1:7" ht="20.25" customHeight="1" x14ac:dyDescent="0.2">
      <c r="A178" s="185" t="s">
        <v>158</v>
      </c>
      <c r="B178" s="186" t="s">
        <v>159</v>
      </c>
      <c r="C178" s="136">
        <v>2</v>
      </c>
      <c r="D178" s="174" t="s">
        <v>160</v>
      </c>
      <c r="E178" s="130"/>
      <c r="F178" s="188">
        <f t="shared" si="21"/>
        <v>0</v>
      </c>
      <c r="G178" s="47"/>
    </row>
    <row r="179" spans="1:7" ht="22.5" customHeight="1" x14ac:dyDescent="0.2">
      <c r="A179" s="48" t="s">
        <v>161</v>
      </c>
      <c r="B179" s="49" t="s">
        <v>162</v>
      </c>
      <c r="C179" s="136">
        <v>1</v>
      </c>
      <c r="D179" s="38" t="s">
        <v>53</v>
      </c>
      <c r="E179" s="130"/>
      <c r="F179" s="39">
        <f t="shared" si="21"/>
        <v>0</v>
      </c>
      <c r="G179" s="47"/>
    </row>
    <row r="180" spans="1:7" ht="39" customHeight="1" x14ac:dyDescent="0.2">
      <c r="A180" s="48" t="s">
        <v>163</v>
      </c>
      <c r="B180" s="50" t="s">
        <v>164</v>
      </c>
      <c r="C180" s="136">
        <v>1</v>
      </c>
      <c r="D180" s="38" t="s">
        <v>53</v>
      </c>
      <c r="E180" s="130"/>
      <c r="F180" s="39">
        <f t="shared" si="21"/>
        <v>0</v>
      </c>
      <c r="G180" s="47"/>
    </row>
    <row r="181" spans="1:7" ht="22.5" customHeight="1" thickBot="1" x14ac:dyDescent="0.25">
      <c r="A181" s="42" t="s">
        <v>165</v>
      </c>
      <c r="B181" s="64" t="s">
        <v>166</v>
      </c>
      <c r="C181" s="164">
        <v>1</v>
      </c>
      <c r="D181" s="44" t="s">
        <v>53</v>
      </c>
      <c r="E181" s="165"/>
      <c r="F181" s="45">
        <f t="shared" si="21"/>
        <v>0</v>
      </c>
      <c r="G181" s="65"/>
    </row>
    <row r="182" spans="1:7" ht="66" customHeight="1" thickTop="1" x14ac:dyDescent="0.2">
      <c r="A182" s="48" t="s">
        <v>167</v>
      </c>
      <c r="B182" s="50" t="s">
        <v>168</v>
      </c>
      <c r="C182" s="136">
        <v>1</v>
      </c>
      <c r="D182" s="38" t="s">
        <v>53</v>
      </c>
      <c r="E182" s="130"/>
      <c r="F182" s="39">
        <f>C182*E182</f>
        <v>0</v>
      </c>
      <c r="G182" s="47"/>
    </row>
    <row r="183" spans="1:7" ht="21" customHeight="1" x14ac:dyDescent="0.2">
      <c r="A183" s="48" t="s">
        <v>169</v>
      </c>
      <c r="B183" s="49" t="s">
        <v>170</v>
      </c>
      <c r="C183" s="136"/>
      <c r="D183" s="38"/>
      <c r="E183" s="130"/>
      <c r="F183" s="39"/>
      <c r="G183" s="47"/>
    </row>
    <row r="184" spans="1:7" ht="39.75" customHeight="1" x14ac:dyDescent="0.3">
      <c r="A184" s="36" t="s">
        <v>171</v>
      </c>
      <c r="B184" s="23" t="s">
        <v>174</v>
      </c>
      <c r="C184" s="136">
        <v>2</v>
      </c>
      <c r="D184" s="174" t="s">
        <v>53</v>
      </c>
      <c r="E184" s="130"/>
      <c r="F184" s="137">
        <f>ROUND(C184*E184,2)</f>
        <v>0</v>
      </c>
      <c r="G184" s="172"/>
    </row>
    <row r="185" spans="1:7" ht="23.25" customHeight="1" x14ac:dyDescent="0.2">
      <c r="A185" s="36" t="s">
        <v>173</v>
      </c>
      <c r="B185" s="51" t="s">
        <v>73</v>
      </c>
      <c r="C185" s="136">
        <f>SUM(C183:C184)</f>
        <v>2</v>
      </c>
      <c r="D185" s="174" t="s">
        <v>53</v>
      </c>
      <c r="E185" s="130"/>
      <c r="F185" s="137">
        <f>+C185*E185</f>
        <v>0</v>
      </c>
      <c r="G185" s="47">
        <f>SUM(F165:F185)</f>
        <v>0</v>
      </c>
    </row>
    <row r="186" spans="1:7" ht="10.5" customHeight="1" x14ac:dyDescent="0.3">
      <c r="A186" s="198"/>
      <c r="B186" s="167"/>
      <c r="C186" s="136"/>
      <c r="D186" s="169"/>
      <c r="E186" s="130"/>
      <c r="F186" s="171"/>
      <c r="G186" s="172"/>
    </row>
    <row r="187" spans="1:7" ht="21.75" customHeight="1" x14ac:dyDescent="0.2">
      <c r="A187" s="179" t="s">
        <v>41</v>
      </c>
      <c r="B187" s="199" t="s">
        <v>176</v>
      </c>
      <c r="C187" s="136">
        <v>1</v>
      </c>
      <c r="D187" s="153" t="s">
        <v>17</v>
      </c>
      <c r="E187" s="130"/>
      <c r="F187" s="195">
        <f>ROUND(C187*E187,2)</f>
        <v>0</v>
      </c>
      <c r="G187" s="151">
        <f>SUM(F187)</f>
        <v>0</v>
      </c>
    </row>
    <row r="188" spans="1:7" ht="12.75" customHeight="1" x14ac:dyDescent="0.2">
      <c r="A188" s="179"/>
      <c r="B188" s="200"/>
      <c r="C188" s="136"/>
      <c r="D188" s="153"/>
      <c r="E188" s="130"/>
      <c r="F188" s="195"/>
      <c r="G188" s="151"/>
    </row>
    <row r="189" spans="1:7" ht="27" customHeight="1" x14ac:dyDescent="0.2">
      <c r="A189" s="179" t="s">
        <v>74</v>
      </c>
      <c r="B189" s="199" t="s">
        <v>177</v>
      </c>
      <c r="C189" s="136">
        <v>1</v>
      </c>
      <c r="D189" s="153" t="s">
        <v>17</v>
      </c>
      <c r="E189" s="130"/>
      <c r="F189" s="195">
        <f>ROUND(C189*E189,2)</f>
        <v>0</v>
      </c>
      <c r="G189" s="151">
        <f>SUM(F189)</f>
        <v>0</v>
      </c>
    </row>
    <row r="190" spans="1:7" ht="11.25" customHeight="1" x14ac:dyDescent="0.2">
      <c r="A190" s="179"/>
      <c r="B190" s="199"/>
      <c r="C190" s="136"/>
      <c r="D190" s="153"/>
      <c r="E190" s="130"/>
      <c r="F190" s="195"/>
      <c r="G190" s="151"/>
    </row>
    <row r="191" spans="1:7" ht="73.5" customHeight="1" x14ac:dyDescent="0.2">
      <c r="A191" s="179" t="s">
        <v>88</v>
      </c>
      <c r="B191" s="52" t="s">
        <v>178</v>
      </c>
      <c r="C191" s="136"/>
      <c r="D191" s="153"/>
      <c r="E191" s="130"/>
      <c r="F191" s="195"/>
      <c r="G191" s="151"/>
    </row>
    <row r="192" spans="1:7" ht="14.25" customHeight="1" x14ac:dyDescent="0.2">
      <c r="A192" s="179"/>
      <c r="B192" s="52"/>
      <c r="C192" s="136"/>
      <c r="D192" s="153"/>
      <c r="E192" s="130"/>
      <c r="F192" s="195"/>
      <c r="G192" s="151"/>
    </row>
    <row r="193" spans="1:7" ht="26.25" customHeight="1" x14ac:dyDescent="0.3">
      <c r="A193" s="201" t="s">
        <v>179</v>
      </c>
      <c r="B193" s="146" t="s">
        <v>13</v>
      </c>
      <c r="C193" s="136">
        <v>1</v>
      </c>
      <c r="D193" s="141" t="s">
        <v>17</v>
      </c>
      <c r="E193" s="130"/>
      <c r="F193" s="137">
        <f t="shared" ref="F193:F210" si="22">IF(ISBLANK(C193),"",ROUND(C193*E193,2))</f>
        <v>0</v>
      </c>
      <c r="G193" s="192"/>
    </row>
    <row r="194" spans="1:7" ht="15.75" customHeight="1" x14ac:dyDescent="0.2">
      <c r="A194" s="185" t="s">
        <v>180</v>
      </c>
      <c r="B194" s="146" t="s">
        <v>181</v>
      </c>
      <c r="C194" s="136"/>
      <c r="D194" s="141"/>
      <c r="E194" s="130"/>
      <c r="F194" s="137" t="str">
        <f t="shared" si="22"/>
        <v/>
      </c>
      <c r="G194" s="192"/>
    </row>
    <row r="195" spans="1:7" ht="21.75" customHeight="1" x14ac:dyDescent="0.3">
      <c r="A195" s="202" t="s">
        <v>182</v>
      </c>
      <c r="B195" s="203" t="s">
        <v>183</v>
      </c>
      <c r="C195" s="136">
        <v>3.27</v>
      </c>
      <c r="D195" s="141" t="s">
        <v>24</v>
      </c>
      <c r="E195" s="130"/>
      <c r="F195" s="137">
        <f t="shared" si="22"/>
        <v>0</v>
      </c>
      <c r="G195" s="204"/>
    </row>
    <row r="196" spans="1:7" ht="24.75" customHeight="1" x14ac:dyDescent="0.3">
      <c r="A196" s="190" t="s">
        <v>184</v>
      </c>
      <c r="B196" s="205" t="s">
        <v>185</v>
      </c>
      <c r="C196" s="136">
        <v>1.89</v>
      </c>
      <c r="D196" s="141" t="s">
        <v>24</v>
      </c>
      <c r="E196" s="130"/>
      <c r="F196" s="137">
        <f t="shared" si="22"/>
        <v>0</v>
      </c>
      <c r="G196" s="204"/>
    </row>
    <row r="197" spans="1:7" ht="18.75" customHeight="1" x14ac:dyDescent="0.3">
      <c r="A197" s="202" t="s">
        <v>186</v>
      </c>
      <c r="B197" s="205" t="s">
        <v>187</v>
      </c>
      <c r="C197" s="136">
        <v>4.59</v>
      </c>
      <c r="D197" s="141" t="s">
        <v>24</v>
      </c>
      <c r="E197" s="130"/>
      <c r="F197" s="137">
        <f t="shared" si="22"/>
        <v>0</v>
      </c>
      <c r="G197" s="204"/>
    </row>
    <row r="198" spans="1:7" ht="21.75" customHeight="1" x14ac:dyDescent="0.3">
      <c r="A198" s="185" t="s">
        <v>188</v>
      </c>
      <c r="B198" s="146" t="s">
        <v>189</v>
      </c>
      <c r="C198" s="136"/>
      <c r="D198" s="141"/>
      <c r="E198" s="130"/>
      <c r="F198" s="137" t="str">
        <f t="shared" si="22"/>
        <v/>
      </c>
      <c r="G198" s="204"/>
    </row>
    <row r="199" spans="1:7" ht="21.75" customHeight="1" x14ac:dyDescent="0.3">
      <c r="A199" s="202" t="s">
        <v>190</v>
      </c>
      <c r="B199" s="205" t="s">
        <v>191</v>
      </c>
      <c r="C199" s="136">
        <v>1.1200000000000001</v>
      </c>
      <c r="D199" s="141" t="s">
        <v>24</v>
      </c>
      <c r="E199" s="130"/>
      <c r="F199" s="137">
        <f t="shared" si="22"/>
        <v>0</v>
      </c>
      <c r="G199" s="204"/>
    </row>
    <row r="200" spans="1:7" ht="23.25" customHeight="1" x14ac:dyDescent="0.3">
      <c r="A200" s="190" t="s">
        <v>192</v>
      </c>
      <c r="B200" s="205" t="s">
        <v>193</v>
      </c>
      <c r="C200" s="136">
        <v>0.2</v>
      </c>
      <c r="D200" s="141" t="s">
        <v>24</v>
      </c>
      <c r="E200" s="130"/>
      <c r="F200" s="137">
        <f t="shared" si="22"/>
        <v>0</v>
      </c>
      <c r="G200" s="204"/>
    </row>
    <row r="201" spans="1:7" ht="18" customHeight="1" x14ac:dyDescent="0.3">
      <c r="A201" s="201" t="s">
        <v>194</v>
      </c>
      <c r="B201" s="146" t="str">
        <f>PROPER("MUROS DE BLOCK DE:")</f>
        <v>Muros De Block De:</v>
      </c>
      <c r="C201" s="136"/>
      <c r="D201" s="141"/>
      <c r="E201" s="130"/>
      <c r="F201" s="137" t="str">
        <f t="shared" si="22"/>
        <v/>
      </c>
      <c r="G201" s="204"/>
    </row>
    <row r="202" spans="1:7" ht="17.25" customHeight="1" x14ac:dyDescent="0.3">
      <c r="A202" s="202" t="s">
        <v>195</v>
      </c>
      <c r="B202" s="205" t="s">
        <v>196</v>
      </c>
      <c r="C202" s="136">
        <v>3.6</v>
      </c>
      <c r="D202" s="141" t="s">
        <v>108</v>
      </c>
      <c r="E202" s="130"/>
      <c r="F202" s="137">
        <f t="shared" si="22"/>
        <v>0</v>
      </c>
      <c r="G202" s="204"/>
    </row>
    <row r="203" spans="1:7" ht="15.75" customHeight="1" x14ac:dyDescent="0.3">
      <c r="A203" s="201" t="s">
        <v>197</v>
      </c>
      <c r="B203" s="146" t="s">
        <v>198</v>
      </c>
      <c r="C203" s="136"/>
      <c r="D203" s="141"/>
      <c r="E203" s="130"/>
      <c r="F203" s="137" t="str">
        <f t="shared" si="22"/>
        <v/>
      </c>
      <c r="G203" s="204"/>
    </row>
    <row r="204" spans="1:7" ht="15.75" customHeight="1" x14ac:dyDescent="0.3">
      <c r="A204" s="202" t="s">
        <v>199</v>
      </c>
      <c r="B204" s="205" t="s">
        <v>200</v>
      </c>
      <c r="C204" s="136">
        <v>1.32</v>
      </c>
      <c r="D204" s="141" t="s">
        <v>108</v>
      </c>
      <c r="E204" s="130"/>
      <c r="F204" s="137">
        <f t="shared" si="22"/>
        <v>0</v>
      </c>
      <c r="G204" s="204"/>
    </row>
    <row r="205" spans="1:7" ht="15.75" customHeight="1" x14ac:dyDescent="0.3">
      <c r="A205" s="202" t="s">
        <v>201</v>
      </c>
      <c r="B205" s="206" t="s">
        <v>202</v>
      </c>
      <c r="C205" s="136">
        <v>3.6</v>
      </c>
      <c r="D205" s="141" t="s">
        <v>108</v>
      </c>
      <c r="E205" s="130"/>
      <c r="F205" s="137">
        <f t="shared" si="22"/>
        <v>0</v>
      </c>
      <c r="G205" s="204"/>
    </row>
    <row r="206" spans="1:7" ht="20.25" customHeight="1" x14ac:dyDescent="0.3">
      <c r="A206" s="202" t="s">
        <v>203</v>
      </c>
      <c r="B206" s="206" t="s">
        <v>204</v>
      </c>
      <c r="C206" s="136">
        <v>3.12</v>
      </c>
      <c r="D206" s="141" t="s">
        <v>108</v>
      </c>
      <c r="E206" s="130"/>
      <c r="F206" s="137">
        <f t="shared" si="22"/>
        <v>0</v>
      </c>
      <c r="G206" s="204"/>
    </row>
    <row r="207" spans="1:7" ht="21.75" customHeight="1" x14ac:dyDescent="0.3">
      <c r="A207" s="185" t="s">
        <v>205</v>
      </c>
      <c r="B207" s="146" t="s">
        <v>206</v>
      </c>
      <c r="C207" s="136"/>
      <c r="D207" s="141"/>
      <c r="E207" s="130"/>
      <c r="F207" s="137" t="str">
        <f t="shared" si="22"/>
        <v/>
      </c>
      <c r="G207" s="207"/>
    </row>
    <row r="208" spans="1:7" ht="23.25" customHeight="1" x14ac:dyDescent="0.3">
      <c r="A208" s="202" t="s">
        <v>207</v>
      </c>
      <c r="B208" s="205" t="s">
        <v>208</v>
      </c>
      <c r="C208" s="136">
        <v>1</v>
      </c>
      <c r="D208" s="141" t="s">
        <v>17</v>
      </c>
      <c r="E208" s="130"/>
      <c r="F208" s="137">
        <f t="shared" si="22"/>
        <v>0</v>
      </c>
      <c r="G208" s="207"/>
    </row>
    <row r="209" spans="1:7" ht="17.25" customHeight="1" x14ac:dyDescent="0.3">
      <c r="A209" s="202" t="s">
        <v>209</v>
      </c>
      <c r="B209" s="205" t="s">
        <v>210</v>
      </c>
      <c r="C209" s="136">
        <v>1</v>
      </c>
      <c r="D209" s="141" t="s">
        <v>53</v>
      </c>
      <c r="E209" s="130"/>
      <c r="F209" s="137">
        <f t="shared" si="22"/>
        <v>0</v>
      </c>
      <c r="G209" s="204"/>
    </row>
    <row r="210" spans="1:7" ht="18" customHeight="1" x14ac:dyDescent="0.3">
      <c r="A210" s="202" t="s">
        <v>211</v>
      </c>
      <c r="B210" s="205" t="s">
        <v>212</v>
      </c>
      <c r="C210" s="136">
        <v>1</v>
      </c>
      <c r="D210" s="141" t="s">
        <v>17</v>
      </c>
      <c r="E210" s="130"/>
      <c r="F210" s="137">
        <f t="shared" si="22"/>
        <v>0</v>
      </c>
      <c r="G210" s="151">
        <f>SUM(F193:F210)</f>
        <v>0</v>
      </c>
    </row>
    <row r="211" spans="1:7" ht="12" customHeight="1" x14ac:dyDescent="0.3">
      <c r="A211" s="179"/>
      <c r="B211" s="52"/>
      <c r="C211" s="136"/>
      <c r="D211" s="153"/>
      <c r="E211" s="130"/>
      <c r="F211" s="195"/>
      <c r="G211" s="204"/>
    </row>
    <row r="212" spans="1:7" ht="21" customHeight="1" x14ac:dyDescent="0.2">
      <c r="A212" s="179" t="s">
        <v>91</v>
      </c>
      <c r="B212" s="200" t="s">
        <v>213</v>
      </c>
      <c r="C212" s="136"/>
      <c r="D212" s="153"/>
      <c r="E212" s="130"/>
      <c r="F212" s="195"/>
      <c r="G212" s="151"/>
    </row>
    <row r="213" spans="1:7" ht="20.25" customHeight="1" x14ac:dyDescent="0.2">
      <c r="A213" s="53" t="s">
        <v>214</v>
      </c>
      <c r="B213" s="35" t="s">
        <v>215</v>
      </c>
      <c r="C213" s="136">
        <v>1.2</v>
      </c>
      <c r="D213" s="54" t="s">
        <v>108</v>
      </c>
      <c r="E213" s="130"/>
      <c r="F213" s="55">
        <f t="shared" ref="F213:F214" si="23">ROUND(C213*E213,2)</f>
        <v>0</v>
      </c>
      <c r="G213" s="192"/>
    </row>
    <row r="214" spans="1:7" ht="20.25" customHeight="1" x14ac:dyDescent="0.2">
      <c r="A214" s="53" t="s">
        <v>216</v>
      </c>
      <c r="B214" s="35" t="s">
        <v>217</v>
      </c>
      <c r="C214" s="136">
        <v>1</v>
      </c>
      <c r="D214" s="54" t="s">
        <v>14</v>
      </c>
      <c r="E214" s="130"/>
      <c r="F214" s="55">
        <f t="shared" si="23"/>
        <v>0</v>
      </c>
      <c r="G214" s="56">
        <f>SUM(F213:F214)</f>
        <v>0</v>
      </c>
    </row>
    <row r="215" spans="1:7" ht="5.25" customHeight="1" x14ac:dyDescent="0.2">
      <c r="A215" s="148"/>
      <c r="B215" s="149"/>
      <c r="C215" s="136"/>
      <c r="D215" s="153"/>
      <c r="E215" s="130"/>
      <c r="F215" s="195"/>
      <c r="G215" s="151"/>
    </row>
    <row r="216" spans="1:7" ht="24" customHeight="1" thickBot="1" x14ac:dyDescent="0.35">
      <c r="A216" s="57" t="s">
        <v>93</v>
      </c>
      <c r="B216" s="58" t="s">
        <v>107</v>
      </c>
      <c r="C216" s="164">
        <v>12</v>
      </c>
      <c r="D216" s="59" t="s">
        <v>108</v>
      </c>
      <c r="E216" s="165"/>
      <c r="F216" s="60">
        <f>ROUND(C216*E216,2)</f>
        <v>0</v>
      </c>
      <c r="G216" s="61">
        <f>SUM(F216)</f>
        <v>0</v>
      </c>
    </row>
    <row r="217" spans="1:7" ht="12.75" customHeight="1" thickTop="1" x14ac:dyDescent="0.3">
      <c r="A217" s="198"/>
      <c r="B217" s="167"/>
      <c r="C217" s="136"/>
      <c r="D217" s="169"/>
      <c r="E217" s="130"/>
      <c r="F217" s="171"/>
      <c r="G217" s="172"/>
    </row>
    <row r="218" spans="1:7" ht="43.5" customHeight="1" x14ac:dyDescent="0.3">
      <c r="A218" s="62" t="s">
        <v>95</v>
      </c>
      <c r="B218" s="196" t="s">
        <v>218</v>
      </c>
      <c r="C218" s="136"/>
      <c r="D218" s="141"/>
      <c r="E218" s="130"/>
      <c r="F218" s="137"/>
      <c r="G218" s="208"/>
    </row>
    <row r="219" spans="1:7" ht="17.25" customHeight="1" x14ac:dyDescent="0.3">
      <c r="A219" s="190" t="s">
        <v>97</v>
      </c>
      <c r="B219" s="191" t="s">
        <v>219</v>
      </c>
      <c r="C219" s="142">
        <v>2</v>
      </c>
      <c r="D219" s="174" t="s">
        <v>53</v>
      </c>
      <c r="E219" s="130"/>
      <c r="F219" s="137">
        <f t="shared" ref="F219:F221" si="24">+C219*E219</f>
        <v>0</v>
      </c>
      <c r="G219" s="208"/>
    </row>
    <row r="220" spans="1:7" ht="21" customHeight="1" x14ac:dyDescent="0.3">
      <c r="A220" s="190" t="s">
        <v>220</v>
      </c>
      <c r="B220" s="191" t="s">
        <v>221</v>
      </c>
      <c r="C220" s="142">
        <v>2</v>
      </c>
      <c r="D220" s="174" t="s">
        <v>53</v>
      </c>
      <c r="E220" s="130"/>
      <c r="F220" s="137">
        <f t="shared" si="24"/>
        <v>0</v>
      </c>
      <c r="G220" s="208"/>
    </row>
    <row r="221" spans="1:7" ht="75.75" customHeight="1" x14ac:dyDescent="0.2">
      <c r="A221" s="190" t="s">
        <v>222</v>
      </c>
      <c r="B221" s="140" t="s">
        <v>223</v>
      </c>
      <c r="C221" s="142">
        <v>3</v>
      </c>
      <c r="D221" s="174" t="s">
        <v>121</v>
      </c>
      <c r="E221" s="130"/>
      <c r="F221" s="137">
        <f t="shared" si="24"/>
        <v>0</v>
      </c>
      <c r="G221" s="209">
        <f>SUM(F219:F221)</f>
        <v>0</v>
      </c>
    </row>
    <row r="222" spans="1:7" ht="9.75" customHeight="1" thickBot="1" x14ac:dyDescent="0.25">
      <c r="A222" s="179"/>
      <c r="B222" s="120"/>
      <c r="C222" s="180"/>
      <c r="D222" s="143"/>
      <c r="E222" s="130"/>
      <c r="F222" s="142"/>
      <c r="G222" s="129"/>
    </row>
    <row r="223" spans="1:7" ht="21.75" customHeight="1" thickTop="1" thickBot="1" x14ac:dyDescent="0.35">
      <c r="A223" s="25"/>
      <c r="B223" s="26" t="s">
        <v>231</v>
      </c>
      <c r="C223" s="26"/>
      <c r="D223" s="27"/>
      <c r="E223" s="28"/>
      <c r="F223" s="29"/>
      <c r="G223" s="30">
        <f>SUM(G161:G221)</f>
        <v>0</v>
      </c>
    </row>
    <row r="224" spans="1:7" ht="28.5" customHeight="1" thickTop="1" thickBot="1" x14ac:dyDescent="0.35">
      <c r="A224" s="25"/>
      <c r="B224" s="66" t="s">
        <v>232</v>
      </c>
      <c r="C224" s="67"/>
      <c r="D224" s="27"/>
      <c r="E224" s="28"/>
      <c r="F224" s="29"/>
      <c r="G224" s="30">
        <f>SUM(G80+G152+G223)</f>
        <v>0</v>
      </c>
    </row>
    <row r="225" spans="1:7" ht="27.75" customHeight="1" thickTop="1" thickBot="1" x14ac:dyDescent="0.35">
      <c r="A225" s="25"/>
      <c r="B225" s="225" t="s">
        <v>233</v>
      </c>
      <c r="C225" s="226"/>
      <c r="D225" s="27"/>
      <c r="E225" s="28"/>
      <c r="F225" s="29"/>
      <c r="G225" s="30">
        <f>SUM(G81+G224)</f>
        <v>0</v>
      </c>
    </row>
    <row r="226" spans="1:7" ht="10.5" customHeight="1" thickTop="1" x14ac:dyDescent="0.2">
      <c r="A226" s="124"/>
      <c r="B226" s="121"/>
      <c r="C226" s="142"/>
      <c r="D226" s="143"/>
      <c r="E226" s="122"/>
      <c r="F226" s="142"/>
      <c r="G226" s="129"/>
    </row>
    <row r="227" spans="1:7" ht="21.75" customHeight="1" x14ac:dyDescent="0.2">
      <c r="A227" s="177"/>
      <c r="B227" s="68" t="s">
        <v>234</v>
      </c>
      <c r="C227" s="210"/>
      <c r="D227" s="211">
        <v>0.1</v>
      </c>
      <c r="E227" s="212"/>
      <c r="F227" s="213">
        <f>SUM(D227*G225)</f>
        <v>0</v>
      </c>
      <c r="G227" s="176"/>
    </row>
    <row r="228" spans="1:7" ht="22.5" customHeight="1" x14ac:dyDescent="0.2">
      <c r="A228" s="214"/>
      <c r="B228" s="215" t="s">
        <v>235</v>
      </c>
      <c r="C228" s="210"/>
      <c r="D228" s="216">
        <v>2.5000000000000001E-2</v>
      </c>
      <c r="E228" s="69"/>
      <c r="F228" s="70">
        <f>SUM(D228*G225)</f>
        <v>0</v>
      </c>
      <c r="G228" s="129"/>
    </row>
    <row r="229" spans="1:7" ht="18.75" customHeight="1" x14ac:dyDescent="0.2">
      <c r="A229" s="177"/>
      <c r="B229" s="71" t="s">
        <v>236</v>
      </c>
      <c r="C229" s="210"/>
      <c r="D229" s="211">
        <v>0.02</v>
      </c>
      <c r="E229" s="72"/>
      <c r="F229" s="73">
        <f>SUM(D229*G225)</f>
        <v>0</v>
      </c>
      <c r="G229" s="217"/>
    </row>
    <row r="230" spans="1:7" ht="20.25" customHeight="1" x14ac:dyDescent="0.2">
      <c r="A230" s="214"/>
      <c r="B230" s="71" t="s">
        <v>237</v>
      </c>
      <c r="C230" s="213"/>
      <c r="D230" s="218">
        <v>5.3499999999999999E-2</v>
      </c>
      <c r="E230" s="74"/>
      <c r="F230" s="73">
        <f>SUM(D230*G225)</f>
        <v>0</v>
      </c>
      <c r="G230" s="176"/>
    </row>
    <row r="231" spans="1:7" ht="21" customHeight="1" x14ac:dyDescent="0.2">
      <c r="A231" s="177"/>
      <c r="B231" s="219" t="s">
        <v>238</v>
      </c>
      <c r="C231" s="210"/>
      <c r="D231" s="211">
        <v>0.01</v>
      </c>
      <c r="E231" s="75"/>
      <c r="F231" s="213">
        <f>SUM(D231*G225)</f>
        <v>0</v>
      </c>
      <c r="G231" s="176"/>
    </row>
    <row r="232" spans="1:7" ht="21" customHeight="1" x14ac:dyDescent="0.2">
      <c r="A232" s="177"/>
      <c r="B232" s="68" t="s">
        <v>239</v>
      </c>
      <c r="C232" s="210"/>
      <c r="D232" s="211">
        <v>0.05</v>
      </c>
      <c r="E232" s="212"/>
      <c r="F232" s="213">
        <f>SUM(D232*G225)</f>
        <v>0</v>
      </c>
      <c r="G232" s="176" t="s">
        <v>126</v>
      </c>
    </row>
    <row r="233" spans="1:7" ht="9" customHeight="1" thickBot="1" x14ac:dyDescent="0.25">
      <c r="A233" s="220"/>
      <c r="B233" s="221"/>
      <c r="C233" s="222"/>
      <c r="D233" s="211"/>
      <c r="E233" s="221"/>
      <c r="F233" s="223"/>
      <c r="G233" s="151"/>
    </row>
    <row r="234" spans="1:7" ht="24" customHeight="1" thickTop="1" thickBot="1" x14ac:dyDescent="0.25">
      <c r="A234" s="76"/>
      <c r="B234" s="26" t="s">
        <v>240</v>
      </c>
      <c r="C234" s="77"/>
      <c r="D234" s="78"/>
      <c r="E234" s="78"/>
      <c r="F234" s="78"/>
      <c r="G234" s="79">
        <f>SUM(F227:F232)</f>
        <v>0</v>
      </c>
    </row>
    <row r="235" spans="1:7" ht="22.5" customHeight="1" thickTop="1" thickBot="1" x14ac:dyDescent="0.25">
      <c r="A235" s="76"/>
      <c r="B235" s="26" t="s">
        <v>241</v>
      </c>
      <c r="C235" s="77"/>
      <c r="D235" s="78"/>
      <c r="E235" s="78"/>
      <c r="F235" s="78"/>
      <c r="G235" s="79">
        <f>SUM(G225+G234)</f>
        <v>0</v>
      </c>
    </row>
    <row r="236" spans="1:7" ht="9.75" customHeight="1" thickTop="1" x14ac:dyDescent="0.2">
      <c r="A236" s="80"/>
      <c r="B236" s="81"/>
      <c r="C236" s="82"/>
      <c r="D236" s="83"/>
      <c r="E236" s="83"/>
      <c r="F236" s="83"/>
      <c r="G236" s="84"/>
    </row>
    <row r="237" spans="1:7" ht="58.5" customHeight="1" x14ac:dyDescent="0.2">
      <c r="A237" s="85"/>
      <c r="B237" s="86" t="s">
        <v>242</v>
      </c>
      <c r="C237" s="87"/>
      <c r="D237" s="211">
        <v>0.03</v>
      </c>
      <c r="E237" s="221"/>
      <c r="F237" s="88"/>
      <c r="G237" s="89">
        <f>+D237*G234</f>
        <v>0</v>
      </c>
    </row>
    <row r="238" spans="1:7" ht="22.5" customHeight="1" x14ac:dyDescent="0.2">
      <c r="A238" s="90"/>
      <c r="B238" s="91" t="s">
        <v>243</v>
      </c>
      <c r="C238" s="92"/>
      <c r="D238" s="93">
        <v>0.06</v>
      </c>
      <c r="E238" s="91"/>
      <c r="F238" s="91"/>
      <c r="G238" s="94">
        <f>+D238*G225</f>
        <v>0</v>
      </c>
    </row>
    <row r="239" spans="1:7" ht="19.5" customHeight="1" x14ac:dyDescent="0.2">
      <c r="A239" s="90"/>
      <c r="B239" s="95" t="s">
        <v>244</v>
      </c>
      <c r="C239" s="92"/>
      <c r="D239" s="93">
        <v>0.05</v>
      </c>
      <c r="E239" s="91"/>
      <c r="F239" s="91"/>
      <c r="G239" s="94">
        <f>SUM(D239*G225)</f>
        <v>0</v>
      </c>
    </row>
    <row r="240" spans="1:7" ht="37.5" customHeight="1" x14ac:dyDescent="0.2">
      <c r="A240" s="90"/>
      <c r="B240" s="96" t="s">
        <v>245</v>
      </c>
      <c r="C240" s="92"/>
      <c r="D240" s="93">
        <v>0.18</v>
      </c>
      <c r="E240" s="97"/>
      <c r="F240" s="98"/>
      <c r="G240" s="94">
        <f>SUM(D240*F227)</f>
        <v>0</v>
      </c>
    </row>
    <row r="241" spans="1:7" ht="21" customHeight="1" x14ac:dyDescent="0.3">
      <c r="A241" s="99"/>
      <c r="B241" s="91" t="s">
        <v>246</v>
      </c>
      <c r="C241" s="91"/>
      <c r="D241" s="100">
        <v>1E-3</v>
      </c>
      <c r="E241" s="101"/>
      <c r="F241" s="101"/>
      <c r="G241" s="94">
        <f>SUM(D241*G225)</f>
        <v>0</v>
      </c>
    </row>
    <row r="242" spans="1:7" ht="58.5" customHeight="1" x14ac:dyDescent="0.2">
      <c r="A242" s="90"/>
      <c r="B242" s="96" t="s">
        <v>247</v>
      </c>
      <c r="C242" s="91"/>
      <c r="D242" s="98">
        <v>1</v>
      </c>
      <c r="E242" s="102" t="s">
        <v>17</v>
      </c>
      <c r="F242" s="98"/>
      <c r="G242" s="94">
        <f t="shared" ref="G242:G243" si="25">SUM(F242)</f>
        <v>0</v>
      </c>
    </row>
    <row r="243" spans="1:7" ht="40.5" customHeight="1" x14ac:dyDescent="0.2">
      <c r="A243" s="90"/>
      <c r="B243" s="96" t="s">
        <v>248</v>
      </c>
      <c r="C243" s="91"/>
      <c r="D243" s="98">
        <v>1</v>
      </c>
      <c r="E243" s="102" t="s">
        <v>17</v>
      </c>
      <c r="F243" s="98"/>
      <c r="G243" s="94">
        <f t="shared" si="25"/>
        <v>0</v>
      </c>
    </row>
    <row r="244" spans="1:7" ht="7.5" customHeight="1" thickBot="1" x14ac:dyDescent="0.25">
      <c r="A244" s="220"/>
      <c r="B244" s="103"/>
      <c r="C244" s="221"/>
      <c r="D244" s="223"/>
      <c r="E244" s="224"/>
      <c r="F244" s="223"/>
      <c r="G244" s="151"/>
    </row>
    <row r="245" spans="1:7" ht="26.25" customHeight="1" thickTop="1" thickBot="1" x14ac:dyDescent="0.25">
      <c r="A245" s="76"/>
      <c r="B245" s="26" t="s">
        <v>249</v>
      </c>
      <c r="C245" s="77"/>
      <c r="D245" s="104"/>
      <c r="E245" s="78"/>
      <c r="F245" s="78"/>
      <c r="G245" s="79">
        <f>SUM(G235:G243)</f>
        <v>0</v>
      </c>
    </row>
    <row r="246" spans="1:7" ht="26.25" customHeight="1" thickTop="1" thickBot="1" x14ac:dyDescent="0.25">
      <c r="A246" s="76"/>
      <c r="B246" s="26" t="s">
        <v>249</v>
      </c>
      <c r="C246" s="77"/>
      <c r="D246" s="104"/>
      <c r="E246" s="78"/>
      <c r="F246" s="78"/>
      <c r="G246" s="79">
        <f>SUM(G245)</f>
        <v>0</v>
      </c>
    </row>
    <row r="247" spans="1:7" ht="11.25" customHeight="1" thickTop="1" x14ac:dyDescent="0.3">
      <c r="A247" s="105"/>
      <c r="B247" s="106"/>
      <c r="C247" s="107"/>
      <c r="D247" s="108"/>
      <c r="E247" s="105"/>
      <c r="F247" s="105"/>
      <c r="G247" s="109"/>
    </row>
    <row r="248" spans="1:7" ht="15.75" customHeight="1" x14ac:dyDescent="0.2">
      <c r="A248" s="1"/>
      <c r="B248" s="1"/>
      <c r="C248" s="1"/>
      <c r="D248" s="1"/>
      <c r="E248" s="6"/>
      <c r="F248" s="1"/>
      <c r="G248" s="1"/>
    </row>
    <row r="249" spans="1:7" ht="15.75" customHeight="1" x14ac:dyDescent="0.2">
      <c r="A249" s="1"/>
      <c r="B249" s="1"/>
      <c r="C249" s="1"/>
      <c r="D249" s="1"/>
      <c r="E249" s="6"/>
      <c r="F249" s="1"/>
      <c r="G249" s="1"/>
    </row>
  </sheetData>
  <mergeCells count="3">
    <mergeCell ref="B225:C225"/>
    <mergeCell ref="A1:G1"/>
    <mergeCell ref="B2:G2"/>
  </mergeCells>
  <pageMargins left="0.70866141732283472" right="0.70866141732283472" top="0.74803149606299213" bottom="0.74803149606299213" header="0" footer="0"/>
  <pageSetup paperSize="9" scale="63" orientation="portrait" r:id="rId1"/>
  <headerFooter>
    <oddHeader>&amp;RFECHA DE IMPRESION:</oddHeader>
    <oddFooter>&amp;RPAGINAS :&amp;P/</oddFooter>
  </headerFooter>
  <rowBreaks count="6" manualBreakCount="6">
    <brk id="145" man="1"/>
    <brk id="245" man="1"/>
    <brk id="38" man="1"/>
    <brk id="71" man="1"/>
    <brk id="216" man="1"/>
    <brk id="10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528551E9F02344B66DF9097B28FAB5" ma:contentTypeVersion="11" ma:contentTypeDescription="Crear nuevo documento." ma:contentTypeScope="" ma:versionID="e364a3c33efd3c5fc305c78a7912a0db">
  <xsd:schema xmlns:xsd="http://www.w3.org/2001/XMLSchema" xmlns:xs="http://www.w3.org/2001/XMLSchema" xmlns:p="http://schemas.microsoft.com/office/2006/metadata/properties" xmlns:ns2="9e4c6cea-659a-417e-b103-04db308b2605" xmlns:ns3="0bbc58b1-49b8-4305-bb5c-e7f4d28d0c3c" targetNamespace="http://schemas.microsoft.com/office/2006/metadata/properties" ma:root="true" ma:fieldsID="ff6f913bb87935c9aa6aa6e73cfc05a9" ns2:_="" ns3:_="">
    <xsd:import namespace="9e4c6cea-659a-417e-b103-04db308b2605"/>
    <xsd:import namespace="0bbc58b1-49b8-4305-bb5c-e7f4d28d0c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c6cea-659a-417e-b103-04db308b2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16138d3-48b3-4cd3-b825-834a57c038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c58b1-49b8-4305-bb5c-e7f4d28d0c3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65ce59c-f3ea-4978-a8c3-afb54ba5f4fe}" ma:internalName="TaxCatchAll" ma:showField="CatchAllData" ma:web="0bbc58b1-49b8-4305-bb5c-e7f4d28d0c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4c6cea-659a-417e-b103-04db308b2605">
      <Terms xmlns="http://schemas.microsoft.com/office/infopath/2007/PartnerControls"/>
    </lcf76f155ced4ddcb4097134ff3c332f>
    <TaxCatchAll xmlns="0bbc58b1-49b8-4305-bb5c-e7f4d28d0c3c" xsi:nil="true"/>
  </documentManagement>
</p:properties>
</file>

<file path=customXml/itemProps1.xml><?xml version="1.0" encoding="utf-8"?>
<ds:datastoreItem xmlns:ds="http://schemas.openxmlformats.org/officeDocument/2006/customXml" ds:itemID="{EECEFF29-6580-499E-8F42-54F2A7FF0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c6cea-659a-417e-b103-04db308b2605"/>
    <ds:schemaRef ds:uri="0bbc58b1-49b8-4305-bb5c-e7f4d28d0c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E699E-EFBE-49A2-B8CD-13BF48020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96BF0-9D3F-4448-ADB2-28AA743D3A1A}">
  <ds:schemaRefs>
    <ds:schemaRef ds:uri="http://purl.org/dc/terms/"/>
    <ds:schemaRef ds:uri="0bbc58b1-49b8-4305-bb5c-e7f4d28d0c3c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9e4c6cea-659a-417e-b103-04db308b2605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PRESUP.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Yanela Mazara Thomas</cp:lastModifiedBy>
  <cp:revision>2</cp:revision>
  <cp:lastPrinted>2022-07-25T20:38:18Z</cp:lastPrinted>
  <dcterms:created xsi:type="dcterms:W3CDTF">1997-10-10T10:07:02Z</dcterms:created>
  <dcterms:modified xsi:type="dcterms:W3CDTF">2022-07-25T20:38:41Z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0x01010079528551E9F02344B66DF9097B28FAB5</vt:lpwstr>
  </property>
  <property fmtid="{D5CDD505-2E9C-101B-9397-08002B2CF9AE}" pid="9" name="MediaServiceImageTags">
    <vt:lpwstr/>
  </property>
</Properties>
</file>