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aasdgovdo-my.sharepoint.com/personal/melisa_hernandez_caasd_gob_do/Documents/Escritorio/OAI/REGISTRO DE SOLICITUD DE INFORMACION Y DENUNCIAS/2022/PORTAL SAIP/"/>
    </mc:Choice>
  </mc:AlternateContent>
  <xr:revisionPtr revIDLastSave="1060" documentId="14_{BECF9E75-4B93-423E-8A92-89AF13694067}" xr6:coauthVersionLast="47" xr6:coauthVersionMax="47" xr10:uidLastSave="{3FA7A0EF-AE7D-4230-9F59-3135DDBB55CA}"/>
  <bookViews>
    <workbookView xWindow="-120" yWindow="-120" windowWidth="20730" windowHeight="11160" firstSheet="4" activeTab="6" xr2:uid="{EEF8D883-91E0-4F86-981E-A875CDAAE4B3}"/>
  </bookViews>
  <sheets>
    <sheet name="Lista Desplegable" sheetId="30" state="hidden" r:id="rId1"/>
    <sheet name="PORTAL SAIP" sheetId="3" state="hidden" r:id="rId2"/>
    <sheet name="INFORME SEMESTRAL (ESPECIAL)" sheetId="31" r:id="rId3"/>
    <sheet name="Gráficos Octubre 2022" sheetId="23" r:id="rId4"/>
    <sheet name="Gráficos Noviembre 2022" sheetId="24" r:id="rId5"/>
    <sheet name="Gráficos Diciembre 2022" sheetId="25" r:id="rId6"/>
    <sheet name="ESTADISTICA OAI T4" sheetId="28" r:id="rId7"/>
    <sheet name="DATA DE ESTADISTICA SIMPLE" sheetId="32" r:id="rId8"/>
  </sheets>
  <definedNames>
    <definedName name="_Hlk56589621" localSheetId="1">'PORTAL SAIP'!#REF!</definedName>
    <definedName name="_Hlk65492210" localSheetId="1">'PORTAL SAIP'!$M$28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31" l="1"/>
  <c r="H16" i="31"/>
  <c r="H15" i="31"/>
  <c r="H14" i="31"/>
  <c r="H11" i="31"/>
  <c r="H10" i="31"/>
  <c r="E18" i="31"/>
  <c r="D18" i="31"/>
  <c r="C18" i="31"/>
  <c r="B18" i="31"/>
  <c r="G18" i="31"/>
  <c r="F18" i="31"/>
  <c r="H18" i="31" l="1"/>
  <c r="I10" i="24" l="1"/>
  <c r="C10" i="23" l="1"/>
  <c r="C22" i="28"/>
  <c r="H22" i="28"/>
  <c r="F22" i="28"/>
  <c r="E22" i="28"/>
  <c r="D22" i="28"/>
  <c r="H40" i="25" l="1"/>
  <c r="H42" i="25"/>
  <c r="H41" i="25"/>
  <c r="H43" i="25" l="1"/>
  <c r="H35" i="24" l="1"/>
  <c r="H33" i="24"/>
  <c r="H32" i="24"/>
  <c r="H31" i="24"/>
  <c r="G22" i="28" l="1"/>
  <c r="H5" i="31" l="1"/>
  <c r="H6" i="31"/>
  <c r="H7" i="31"/>
  <c r="H8" i="31"/>
  <c r="H9" i="31"/>
  <c r="H12" i="31"/>
  <c r="H13" i="31"/>
  <c r="H4" i="31"/>
</calcChain>
</file>

<file path=xl/sharedStrings.xml><?xml version="1.0" encoding="utf-8"?>
<sst xmlns="http://schemas.openxmlformats.org/spreadsheetml/2006/main" count="963" uniqueCount="480">
  <si>
    <t>MES</t>
  </si>
  <si>
    <t>NO. DE SECUENCIA</t>
  </si>
  <si>
    <t>FECHA CIERRE</t>
  </si>
  <si>
    <t>FECHA CREACION</t>
  </si>
  <si>
    <t>TIEMPO DE RESPUESTA (DIAS)</t>
  </si>
  <si>
    <t xml:space="preserve">ESTATUS </t>
  </si>
  <si>
    <t>NOMBRE</t>
  </si>
  <si>
    <t>INFORMACION SOLICITADA</t>
  </si>
  <si>
    <t>TIPO DE INFORMACION SOLICITADA</t>
  </si>
  <si>
    <t>TELEFONO</t>
  </si>
  <si>
    <t>CORREO</t>
  </si>
  <si>
    <t>ESTATUS</t>
  </si>
  <si>
    <t>Auditoria</t>
  </si>
  <si>
    <t>Certificaciones</t>
  </si>
  <si>
    <t>Compras y Contraciones</t>
  </si>
  <si>
    <t>Contratos</t>
  </si>
  <si>
    <t>Distribución de Agua</t>
  </si>
  <si>
    <t>Estadísticas</t>
  </si>
  <si>
    <t>Finanzas</t>
  </si>
  <si>
    <t>Informacion Comercial</t>
  </si>
  <si>
    <t>Información General de la Institución</t>
  </si>
  <si>
    <t>Laboratorio-Calidad de las Aguas</t>
  </si>
  <si>
    <t>Planos</t>
  </si>
  <si>
    <t xml:space="preserve">Planta de Tratamiento de Aguas Residuales </t>
  </si>
  <si>
    <t>Presupuesto</t>
  </si>
  <si>
    <t xml:space="preserve">Procesos Operativos </t>
  </si>
  <si>
    <t>Proyectos</t>
  </si>
  <si>
    <t>Publicidad</t>
  </si>
  <si>
    <t>Recursos Humanos</t>
  </si>
  <si>
    <t>Red de distribución de agua potable</t>
  </si>
  <si>
    <t>Red de distribucion de aguas negras y pluviales</t>
  </si>
  <si>
    <t>Servicios</t>
  </si>
  <si>
    <t xml:space="preserve">Sistemas de Aguas Potables </t>
  </si>
  <si>
    <t xml:space="preserve">Sistemas de Aguas Residuales </t>
  </si>
  <si>
    <t>Visita a Planta de Tratamiento</t>
  </si>
  <si>
    <t>Topografía</t>
  </si>
  <si>
    <t>TIPO DE SOLICITUD</t>
  </si>
  <si>
    <t>STATUS DE SOLICITUD</t>
  </si>
  <si>
    <t>TIEMPO DE RESPUESTA</t>
  </si>
  <si>
    <t xml:space="preserve">TIPO DE INFORMACION SOLICITADA </t>
  </si>
  <si>
    <t>FECHA</t>
  </si>
  <si>
    <t>Solicitudes Recibidas</t>
  </si>
  <si>
    <t>Físicas</t>
  </si>
  <si>
    <t>Correo Electrónico</t>
  </si>
  <si>
    <t>Saip</t>
  </si>
  <si>
    <t>Completadas</t>
  </si>
  <si>
    <t>Rechazadas</t>
  </si>
  <si>
    <t>En Proceso</t>
  </si>
  <si>
    <t>Menos de 5 días</t>
  </si>
  <si>
    <t>De 6 a 10 días</t>
  </si>
  <si>
    <t>De 11 a 15 días</t>
  </si>
  <si>
    <r>
      <rPr>
        <b/>
        <sz val="9"/>
        <color theme="1"/>
        <rFont val="Maiandra GD"/>
        <family val="2"/>
      </rPr>
      <t xml:space="preserve">Prórroga </t>
    </r>
    <r>
      <rPr>
        <sz val="9"/>
        <color theme="1"/>
        <rFont val="Maiandra GD"/>
        <family val="2"/>
      </rPr>
      <t xml:space="preserve"> (Hasta 10 días Adicionales)</t>
    </r>
  </si>
  <si>
    <t>Auditoría</t>
  </si>
  <si>
    <t xml:space="preserve">Certifiaciones </t>
  </si>
  <si>
    <t>Red de Distribución de Agua Potable</t>
  </si>
  <si>
    <t>Información Comercial</t>
  </si>
  <si>
    <t>Respuesta</t>
  </si>
  <si>
    <t>Resueltas</t>
  </si>
  <si>
    <t xml:space="preserve">Rechazadas </t>
  </si>
  <si>
    <t xml:space="preserve">Medio de solicitud </t>
  </si>
  <si>
    <t xml:space="preserve">Recibidas </t>
  </si>
  <si>
    <t xml:space="preserve">Pendientes </t>
  </si>
  <si>
    <t>&lt; 5 dias</t>
  </si>
  <si>
    <t>5 dias &gt;</t>
  </si>
  <si>
    <t>Portal SAIP</t>
  </si>
  <si>
    <t>Portal 311</t>
  </si>
  <si>
    <t>Denuncias Web</t>
  </si>
  <si>
    <t>Total</t>
  </si>
  <si>
    <t xml:space="preserve">Preparado por: </t>
  </si>
  <si>
    <t xml:space="preserve">                          </t>
  </si>
  <si>
    <t>Lic. Melisa Hernández</t>
  </si>
  <si>
    <t>Analista de Datos</t>
  </si>
  <si>
    <t xml:space="preserve">Revisado por: </t>
  </si>
  <si>
    <t>FRECUENCIA DE RESPUESTA</t>
  </si>
  <si>
    <t>TIPO DE INFORMACION</t>
  </si>
  <si>
    <t>Enero</t>
  </si>
  <si>
    <t>Febrero</t>
  </si>
  <si>
    <t>Marzo</t>
  </si>
  <si>
    <t>Abril</t>
  </si>
  <si>
    <t>Mayo</t>
  </si>
  <si>
    <t>Junio</t>
  </si>
  <si>
    <t>Julio</t>
  </si>
  <si>
    <t>Agosto</t>
  </si>
  <si>
    <t>Septiembre</t>
  </si>
  <si>
    <t>Octubre</t>
  </si>
  <si>
    <t>Noviembre</t>
  </si>
  <si>
    <t>Diciembre</t>
  </si>
  <si>
    <t>PRORROGA</t>
  </si>
  <si>
    <t>✔</t>
  </si>
  <si>
    <t>Cerrada</t>
  </si>
  <si>
    <t>X</t>
  </si>
  <si>
    <t xml:space="preserve">Georeferencia Cartográfica </t>
  </si>
  <si>
    <t>TOTAL</t>
  </si>
  <si>
    <t>Cantidad</t>
  </si>
  <si>
    <t>-</t>
  </si>
  <si>
    <t>Tipo de solicitud</t>
  </si>
  <si>
    <t xml:space="preserve">Tipo de Solicitud </t>
  </si>
  <si>
    <t xml:space="preserve"> </t>
  </si>
  <si>
    <t xml:space="preserve">Certificaciones </t>
  </si>
  <si>
    <t xml:space="preserve">VIA DE RESPUESTA </t>
  </si>
  <si>
    <t>Correo/ Evidencia colgada en SAIP</t>
  </si>
  <si>
    <t>Lic. Henry Mora</t>
  </si>
  <si>
    <t xml:space="preserve"> Encargado Div. Acceso a la Información y Comunicación Pública</t>
  </si>
  <si>
    <t>Estadísticas de la OAI</t>
  </si>
  <si>
    <t>Reglamentos</t>
  </si>
  <si>
    <t>NO. SOLICITUD</t>
  </si>
  <si>
    <t>NO. MEMO</t>
  </si>
  <si>
    <t>Hidrogeología</t>
  </si>
  <si>
    <t>Proyectos Privados</t>
  </si>
  <si>
    <t>Denuncia Lavadero Improvisado</t>
  </si>
  <si>
    <t xml:space="preserve">Cubicaciones </t>
  </si>
  <si>
    <t xml:space="preserve">Geografía Cartográfica </t>
  </si>
  <si>
    <t>Geografía Cartográfica</t>
  </si>
  <si>
    <t>en proceso</t>
  </si>
  <si>
    <t>oct</t>
  </si>
  <si>
    <t xml:space="preserve">proyectos Privados </t>
  </si>
  <si>
    <t>Hidrogeologia</t>
  </si>
  <si>
    <t>DIC</t>
  </si>
  <si>
    <t xml:space="preserve">Geografia Cartografica </t>
  </si>
  <si>
    <t>menos de 5 dias</t>
  </si>
  <si>
    <t>de 6 a 10 dias</t>
  </si>
  <si>
    <t xml:space="preserve">GRUPO MAGNUM </t>
  </si>
  <si>
    <t>829-571-1080</t>
  </si>
  <si>
    <t>GRUPOMAGNUMSRL@GMAIL.COM</t>
  </si>
  <si>
    <t xml:space="preserve">SAURI MONTERO </t>
  </si>
  <si>
    <t>809-775-5932</t>
  </si>
  <si>
    <t>SAURIMONTEROM@GMAIL.COM</t>
  </si>
  <si>
    <t xml:space="preserve">NERFI A. PEREZ CASTILLO </t>
  </si>
  <si>
    <t>809-221-9111</t>
  </si>
  <si>
    <t xml:space="preserve">N.PEREZ@BANCENTRAL.GOV.DO </t>
  </si>
  <si>
    <t xml:space="preserve">JUAN MOJICA </t>
  </si>
  <si>
    <t>829-835-3668</t>
  </si>
  <si>
    <t xml:space="preserve">JUANMOJICA1556@GMAIL.COM </t>
  </si>
  <si>
    <t>Fisica / Evidencia colgada en SAIP</t>
  </si>
  <si>
    <t xml:space="preserve">Solicitudes Fisicas </t>
  </si>
  <si>
    <t xml:space="preserve">Solicitudes Correo Electronico </t>
  </si>
  <si>
    <t>SILVANAGALVEZ@HOTMAIL.COM</t>
  </si>
  <si>
    <t xml:space="preserve">SOLICITUD DE INFORMACION SOBRE FECHA INICIAL PLANIFICADA DEL PROYECTO - FECHA FINAL PLANIFICADA DEL PROYECTO - VALOR % DE EJECUCIÓN PLANIFICADA A OCTUBRE 2021 - VALOR % DE EJECUCIÓN COMPLETADA A OCTUBRE 2021 - SI EXISTE DESVIACIÓN EN LA EJECUCIÓN DE LA OBRA INDICAR LAS CAUSAS Y ACCIONES DE ESTA - SI EXISTE DESVIACIÓN, INDICAR LA NUEVA FECHA ESTIMADA PARA LA CONCLUSIÓN - PRESUPUESTO INICIAL DE LAS PARTIDAS CONTEMPLADAS EN EL CONTRATO DE LA OBRA - PRESUPUESTO EJECUTADO A OCTUBRE 2021 - SI EXISTE DESVIACIÓN EN LA EJECUCIÓN DEL PRESUPUESTO, INDICAR EL PORCENTAJE DE DESVIACIÓN DE ESTE - CONTRATO DE LA OBRA SANEAMIENMTO PLUVIAL Y SANITARIO CAÑADA CAFÉ DE HERRERA - INFORMES TÉCNICOS DE LA OBRA POR LA CAASD O POR EL CONTRATISTA - PAGOS REALIZADOS A LA EMPRESA CONSTRUCTORA. </t>
  </si>
  <si>
    <t xml:space="preserve">INDHIRA SEVERINO PEREZ </t>
  </si>
  <si>
    <t>809-381-4744</t>
  </si>
  <si>
    <t xml:space="preserve">ISEVERINO@DEFENSORDELPUEBLO.GOB.DO </t>
  </si>
  <si>
    <t>YANKEL JOSE MONTERO YAPORT</t>
  </si>
  <si>
    <t>809-805-0658</t>
  </si>
  <si>
    <t>FRALMOFELSRL@GMAIL.COM</t>
  </si>
  <si>
    <t xml:space="preserve">SOLICITUD DE INFORMACION SOBRE RECAUDOS CAASD DESDE ENERO 2021 HASTA NOVIEMBRE 2021, METROS CUBICOS CONSUMIDOS TOTALES- FACTURACION DE LOS SERVICIOS POR CONCEPTO FACTURADO - RECAUDACION DE LOS SERVICIOS POR CONCEPTO RECAUDADO </t>
  </si>
  <si>
    <t>SAIP-60126</t>
  </si>
  <si>
    <t>02/2022</t>
  </si>
  <si>
    <t>SOLICITUD DE CERTIFICACION INSTITUCIONAL DE TRABAJOS RECIBIDOS CONFORME A LOS PARAMETROS ESTABLECIDOS. OSA-192-2021</t>
  </si>
  <si>
    <t>SAIP-60128</t>
  </si>
  <si>
    <t>03/2022</t>
  </si>
  <si>
    <t>SOLICITUD DE CERTIFICACION INSTITUCIONAL DE TRABAJOS RECIBIDOS CONFORME A LOS PARAMETROS ESTABLECIDOS. OSA-197-2021</t>
  </si>
  <si>
    <t>829-571-1081</t>
  </si>
  <si>
    <t>SAIP-60337</t>
  </si>
  <si>
    <t>04/2022</t>
  </si>
  <si>
    <t xml:space="preserve">BARBARA MORILLO </t>
  </si>
  <si>
    <t xml:space="preserve">SOLICITUD DE CONTRATO DE LA ENTIDAD ENCARGADA DE DISTRIBUIR Y ENTREGA DE FACTURAS DE CONSUMO DE AGUA POTABLE </t>
  </si>
  <si>
    <t>809-250-6196</t>
  </si>
  <si>
    <t>BARBARA.M.TRABAJO@OUTLOOK.COM</t>
  </si>
  <si>
    <t>SAIP-60547</t>
  </si>
  <si>
    <t xml:space="preserve">SOLICITUD DE COPIA DE DOCUMENTOS DE LA LICITACION PARA LA EJECUSION DEL PROYECTO (LINEA DE REFUERZO DE 4¨) EN LA AVENIDA INDEPENDENCIA SECTOR SAVICA DE LOS ALCARRIZOS. </t>
  </si>
  <si>
    <t xml:space="preserve">Comemtario para Prorroga (En caso que lo Amerite) </t>
  </si>
  <si>
    <t xml:space="preserve">N/A </t>
  </si>
  <si>
    <t>SAIP-60762</t>
  </si>
  <si>
    <t>07/2022</t>
  </si>
  <si>
    <t xml:space="preserve">SOLICITUD DE COPIA DE LISTADO DE EMPLEADOS Y SUS CARGOS QUE RECIBEN BONOS DE GASOLINA, CUANTO GASTO LA CAASD POR ESE CONCEPTO EN EL 2021, (GASOLINERA BENEFICIADA Y SU UBICACION) </t>
  </si>
  <si>
    <t>SAIP-60853</t>
  </si>
  <si>
    <t>08/2022</t>
  </si>
  <si>
    <t>10/2022</t>
  </si>
  <si>
    <t>3/2/2022</t>
  </si>
  <si>
    <t>SAIP-61377</t>
  </si>
  <si>
    <t>09/2022</t>
  </si>
  <si>
    <t xml:space="preserve">INVERSIONES YANG SRL </t>
  </si>
  <si>
    <t xml:space="preserve">SOLICITUD SOBRE LA UBICACIÓN DE POZOS EN SANTO DOMINGO ESTE, IMÁGENES, CAPACIDAD DE POZOS Y TIPO DE POZO. </t>
  </si>
  <si>
    <t xml:space="preserve">SOLICITUD SOBRE LOS PAGOS DE LAS FACTURAS NO. B1500000349 DE FECHA 22/12/2022 Y B1500000367 DE FECHA 18/1/2022 EMITIDAS A RAIZ DEL PROCESO DE LICITACION PUBLICA NACIONAL NO. CAASD-CCC-LPN-2021-0006, PARA LA ADQUISICION DE INIFORMES Y EQUIPOS DE SEGURIDAD PARA EL PERSONAL DE LA INSTITUCION, FACTURAS CUYAS COPIAS SE ANEXAN EN EL DOCUMENTO. </t>
  </si>
  <si>
    <t>809-476-0963</t>
  </si>
  <si>
    <t>INVERSIONESYANG.Y@GMAIL.COM</t>
  </si>
  <si>
    <t>SAIP-61485</t>
  </si>
  <si>
    <t>11/2022</t>
  </si>
  <si>
    <t>SOLICITUD DE CERTIFICACION INSTITUCIONAL DE TRABAJOS RECIBIDOS CONFORME A LOS PARAMETROS ESTABLECIDOS. OSA-255-2021</t>
  </si>
  <si>
    <t xml:space="preserve">ROSANNA ROA PUJOLS </t>
  </si>
  <si>
    <t xml:space="preserve">SOLICITUD DE REHABILITACION DE PLANTA DE TRATAMIENTO DE AGUAS RESIDUALES DEL MUNICIPIO LOS ALCARRIZOS, PROVINCIA SANTO DOMINGO,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</si>
  <si>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809-995-0155</t>
  </si>
  <si>
    <t xml:space="preserve">ROSANNA.ROA@ECONOMIA.GOB.DO </t>
  </si>
  <si>
    <t>SAIP-61927</t>
  </si>
  <si>
    <t>SAIP-61929</t>
  </si>
  <si>
    <t xml:space="preserve">SOLICITUD DE CONSTRUCCION DE LA PRIMERA ETAPA DEL SUBSISTEMA DE RECOLECCION Y TRANSMISION DE AGJUAS RESIDUALES DE LA ZURZA, PROVINCIA SANTO DOMINGO -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</si>
  <si>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SAIP-61930</t>
  </si>
  <si>
    <t xml:space="preserve">SOLICITUD DE REHABILITACION PLANTA DE TRATAMIENTO DE AGUAS RESIDUALES VILLA LIBERACION, PROVINCIA SANTO DOMINGO -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</si>
  <si>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SAIP-61932</t>
  </si>
  <si>
    <t xml:space="preserve">SOLICITUD DE REHABILITACION PLANTA DE TRATAMIENTO DE PUERTA DE HIERRO, DISTRITO NACIONAL  -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</si>
  <si>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SAIP-61933</t>
  </si>
  <si>
    <t xml:space="preserve">SOLICITUD DE CONSTRUCCION SISTEMA SANEAMIENTO SANITARIO Y PLUVIAL DE LA CAÑADA DE GUAJIMIA EN SANTO DOMINGO OESTE -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</si>
  <si>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SAIP-61934</t>
  </si>
  <si>
    <t xml:space="preserve">SOLICITUD DE AMPLIACION DE LA COBERTURA DEL ALCANTARILLADO SANITARIO EN 5 SECTORES DE LOS MUNICIPIOS SANTO DOMINGO ESTE Y NORTE DE LA PROVINCIA DE SANTO DOMINGO - CUALES SON LAS OBRAS QUE COMPRENDE EL PROYECTO - INDICAR CUALES SON LAS COMUNIDADES BENEFICIARIAS DEL PROYECTO - GEOREFERENCIACION DE LAS PRINCIPALES OBRAS  DEL PROYECTO - ADJUNTAR INFORMES RELATIVOS AL STATUS Y/O NIVEL DE ALCANCE DEL PROYECTO - INDICAR SI ALGUNA DE LAS OBRAS COMPRENDE EL PROYECTO HA SIDO INAGURADA - FOTOGRAFIAS - OTRA INFORMACION DISPONIBLE DE LA QUE DISPONGA Y/O REFERENCIA DE UN SITIO DESDE DONDE SE PUEDA REALIZAR LA DESCARGA. </t>
  </si>
  <si>
    <t>12/2022</t>
  </si>
  <si>
    <t>13/2022</t>
  </si>
  <si>
    <t>14/2022</t>
  </si>
  <si>
    <t>15/2022</t>
  </si>
  <si>
    <t>16/2022</t>
  </si>
  <si>
    <t>17/2022</t>
  </si>
  <si>
    <t>SAIP-62072</t>
  </si>
  <si>
    <t>18/2022</t>
  </si>
  <si>
    <t xml:space="preserve">DISTRIBUIDORA GAS ELENA SRL. </t>
  </si>
  <si>
    <t xml:space="preserve">SOLICITUD DE CERTIFICACION DONDE HAGA CONSTAR QUE LA DISTRIBUIDORA GAS ELENA SRL NUNCA SE HA RECIBIDO COMO CONTRATISTA </t>
  </si>
  <si>
    <t>829-720-3772</t>
  </si>
  <si>
    <t>LUISRAMIREZ0890@HOTMAIL.COM</t>
  </si>
  <si>
    <t>SAIP-62146</t>
  </si>
  <si>
    <t xml:space="preserve">SILVANA GALVEZ </t>
  </si>
  <si>
    <t>SAIP-62783</t>
  </si>
  <si>
    <t>20/2022</t>
  </si>
  <si>
    <t xml:space="preserve">LUIS SANTOS </t>
  </si>
  <si>
    <t xml:space="preserve">SOLICITUD SOBRE LISTA ACTUALIZADA DE PLANTAS DE TRATAMIENTOS DE AGUAS RESIDUALES EN FUNCIONAMIENTO ASIGNADAS A ESTA INSTITUCION. </t>
  </si>
  <si>
    <t>829-363-9959</t>
  </si>
  <si>
    <t xml:space="preserve">LUISTIFA@HOTMAIL.COM </t>
  </si>
  <si>
    <t>SAIP-63099</t>
  </si>
  <si>
    <t>22/2022</t>
  </si>
  <si>
    <t>SAIP-63303</t>
  </si>
  <si>
    <t>NOHELY BENCOSME</t>
  </si>
  <si>
    <t xml:space="preserve">SOLICITUD DE INFORMACION SOBRE VIAS DEL ACUEDUCTO PRINCIPAL EN LA ZONA DE SANTO DOMINGO OESTE Y DISTRITO NACIONAL  </t>
  </si>
  <si>
    <t>809-379-2156</t>
  </si>
  <si>
    <t>ASISTENTEBRL@DISFARMACO.COM.DO</t>
  </si>
  <si>
    <t>24/2022</t>
  </si>
  <si>
    <t>SAIP-63568</t>
  </si>
  <si>
    <t>25/2022</t>
  </si>
  <si>
    <t xml:space="preserve">SOLICITUD DE INFORMACION SOBRE L A ESTRUCTURA DE SEGMENTACION DE CLIENTES POR TIPO Y CATEGORIA, CONSUMO ESTIMADO, PRECIOS DEL AGUA POR METRO CUBICO Y LA ESCALA TARIFARIA VIGENTE DEL SERVICIO DE AGUA POTABLE EN LOS MUNICIPIOS QUE CONFORMAN EL AREA DE LA COBERTURA DE ESA INSITUCION. </t>
  </si>
  <si>
    <t>SAIP-64068</t>
  </si>
  <si>
    <t>26/2022</t>
  </si>
  <si>
    <t>SOLICITUD DE CERTIFICACION INSTITUCIONAL DE TRABAJOS RECIBIDOS CONFORME A LOS PARAMETROS ESTABLECIDOS. OSA-004-2022</t>
  </si>
  <si>
    <t xml:space="preserve">ESTE CASO ES DEL AREA COMERCIAL, Y NO TENIAN LA INFORMACION EN EL MOMENTO DEL VENCIMIENTO DEL PLAZO DETERMINADO, LA INFORMCAION ME LA ENVIARON EL DIA 21/4/2022 Y DE INMEDIATO SE LE REMBIO AL SOLICITANTE (USUARIO)
</t>
  </si>
  <si>
    <t>SAIP-64438</t>
  </si>
  <si>
    <t>27/2022</t>
  </si>
  <si>
    <t xml:space="preserve">PEDRO FORTUNATO ADON </t>
  </si>
  <si>
    <t xml:space="preserve">SOLICITUD SOBRE LA CANTIDAD DE USUARIOS ACTIVOS O NUMEROS DE FACTURAS EMITIDAS EN EL DISTRITO NACIONAL, SO. DGO. OESTE, PEDRO BRAND Y LOS ALCARRIZOS EN EL MES DE MARZO DE 2022 Y FEBRERO 2022. </t>
  </si>
  <si>
    <t>FORTUNATOP968@GMAIL.COM</t>
  </si>
  <si>
    <t>28/2022</t>
  </si>
  <si>
    <t xml:space="preserve">SOLICITUD PARA SABER SI LA CAÑADA DE LOS GIRASOLES FUE SANEADA, YA QUE LOS MORADORES DEL SECTOR QUIEREN SABER LAS CONDICIONES EN LA QUE SE ENCUENTRA . </t>
  </si>
  <si>
    <t>SAIP-64566</t>
  </si>
  <si>
    <t>SAIP-64663</t>
  </si>
  <si>
    <t>30/2022</t>
  </si>
  <si>
    <t xml:space="preserve">SOLICITUD SOBRE EL REQUERIMIENTO DE AGUA PARA EL RESIDENCIAL DON GREGORIO I, D.P. PANTOJA, MUNICIPIO LOS ALCARRIZOS.  </t>
  </si>
  <si>
    <t>809-381-4745</t>
  </si>
  <si>
    <t>SAIP-65339</t>
  </si>
  <si>
    <t>31/2022</t>
  </si>
  <si>
    <t xml:space="preserve">MARIA HIDALGO </t>
  </si>
  <si>
    <t xml:space="preserve">SOLICITUD SOBRE CANTIDAD DE AGUAS RESIDUALES GENERADAS EN SANTO DOMINGO EN EL 2018- TIPOS DE TRATAMIENTOS RECIBIDOS Y DBO DE DESCARGA - SABER SI LO TIENEN EN AÑOS ANTERIORES.  </t>
  </si>
  <si>
    <t>809-876-3092</t>
  </si>
  <si>
    <t>EVANGELINAHIDALGO@HOTMAIL.COM</t>
  </si>
  <si>
    <t>SAIP-65284</t>
  </si>
  <si>
    <t>32/2022</t>
  </si>
  <si>
    <t>ARIANNA JUSTINIANO</t>
  </si>
  <si>
    <t xml:space="preserve">SOLICITUD SOBRE PROYECTO DE APLIACION DE LA CAPTACION EN EL RIO HAINA. </t>
  </si>
  <si>
    <t>829-460-0216</t>
  </si>
  <si>
    <t xml:space="preserve">ADEMOYA@GA-LEGAL.COM </t>
  </si>
  <si>
    <t>SAIP-65598</t>
  </si>
  <si>
    <t>33/2022</t>
  </si>
  <si>
    <t xml:space="preserve">NATALI FAXAS </t>
  </si>
  <si>
    <t xml:space="preserve">SOLICITUD SOBRE DOCUMENTACION DE LAS TARIFAS MAS ACUALIZADAS DE SERVICIO DE AGUA- CAMBIOS O REAJUSTES REALISADOS EN ESTE 2022 CON DETALLES DE LAS WTARIFAS PREVIAS Y CAMBIOS INCLUIDOS - INGRESOS TOTALES DE INGRESOS POR PAGO DE SERVICIOS DE AGUA CORRESPONDIENTE A ENERO 2022 Y ABRIL 2022 ( INGRESOS DEL MES MAS ACTUALIZADOS). </t>
  </si>
  <si>
    <t>809-350-0395</t>
  </si>
  <si>
    <t>NFAXAS@ACENTO.COM.DO</t>
  </si>
  <si>
    <t>SAIP-65632</t>
  </si>
  <si>
    <t>34/2022</t>
  </si>
  <si>
    <t xml:space="preserve">CRISTIAN ALCANTARA </t>
  </si>
  <si>
    <t xml:space="preserve">SOLICITUD SOBRE DATOS DE POZOS EXISTENTES EN EL MUNICIPIO SAN ANTONIO DE GUERRA Y ZONAS ALEDAÑAS - CALIDAD DE AGUA Y FICHAS TECNICAS - DATOS AFORO - NIVEL DINAMICO - ESTATICO-PRODUCCION Y PROFUNDIDAD. </t>
  </si>
  <si>
    <t>829-726-0555</t>
  </si>
  <si>
    <t>CRISTIANWALLYALCM@GMAIL.COM</t>
  </si>
  <si>
    <t>SAIP-65777</t>
  </si>
  <si>
    <t>35/2022</t>
  </si>
  <si>
    <t>ODRE CEPOUDY</t>
  </si>
  <si>
    <t xml:space="preserve">SOLICITUD SOBRE RED DE DISTRIBUCION Y SISTEMAS DE ABASTECIMIENTO (PLANTA POZOS EXISTENTES) EN LA ZONA DEL CAFE DE HERRERA SANTODOMINGO OESTE. </t>
  </si>
  <si>
    <t>829-941-6467</t>
  </si>
  <si>
    <t>ODRECEPOUDY@GMAIL.COM</t>
  </si>
  <si>
    <t>SAIP-65903</t>
  </si>
  <si>
    <t>39/2022</t>
  </si>
  <si>
    <t xml:space="preserve">SOLICITUD SOBRE PUBLICIDAD Y/O BASES DE CONCURSO PÚBLICO NO. 001-99 - SOLICITUD SOBRE CONTRATO PARA EL SUMINISTRO E INSTALACIÓN DE MEDIDORES NO. D.I. 007/2000 - SOLICITUD SOBRE RESOLUCIÓN DEL CONSEJO DE DIRECTORES CAASD DE FECHA 19/05/2000-SOLICITUD DE ACTA DE ACUERDO EN FECHA 29/05/2000 
</t>
  </si>
  <si>
    <t>40/2022</t>
  </si>
  <si>
    <t>SAIP-66047</t>
  </si>
  <si>
    <t xml:space="preserve">YSABEL ROJAS </t>
  </si>
  <si>
    <t xml:space="preserve">SOLICITUD SOBRE CONTRATOS DE ADENDAS SOBRE ESTOS CONTRATOS HASTA SU FINALIZACION Y ENTREGA DE OBRA Y DEMAS ANEXOS AL FORMULARIO </t>
  </si>
  <si>
    <t>849-207-9410</t>
  </si>
  <si>
    <t>LAURADIANA9410@OUTLOOK.ES</t>
  </si>
  <si>
    <t xml:space="preserve">ESTE CASO ES DEL AREA COMERCIAL, Y NO TENIAN LA INFORMACION EN EL MOMENTO DEL VENCIMIENTO DEL PLAZO DETERMINADO, LA INFORMACION FUE ENTEGADA EL 14/6/2022 Y ENVIADA AL SOLICITANTE AL INSTANTE DE LA ENTREGA 
</t>
  </si>
  <si>
    <t>SOLICITTUD SOBRE LOS REPORTES DEL MONITORIO (ENSAYOS) DE LA CALIDAD DEL AGUA EN EL RES. CIUDAD REAL II DESDE ENERO 2021 A LA FECHA</t>
  </si>
  <si>
    <t xml:space="preserve">JUNTA DE VECINOS CIUDAD REAL 2 </t>
  </si>
  <si>
    <t>SAIP-66467</t>
  </si>
  <si>
    <t>41/2022</t>
  </si>
  <si>
    <t>809-287-8652</t>
  </si>
  <si>
    <t xml:space="preserve">INFRAESTRUCTURA@CIUDADREALII.ORG </t>
  </si>
  <si>
    <t>SAIP-66697</t>
  </si>
  <si>
    <t xml:space="preserve">GGM COMUNICACIONES INTEGRALES SRL </t>
  </si>
  <si>
    <t xml:space="preserve">SOLICITTUD SOBRE LA CARTA COMPROMISO - CONOCER LOS BENEFICIOS -  </t>
  </si>
  <si>
    <t>849-295-5055</t>
  </si>
  <si>
    <t xml:space="preserve">INFO@GGMCOMUNICA.COM </t>
  </si>
  <si>
    <t>SAIP-66904</t>
  </si>
  <si>
    <t>44/2022</t>
  </si>
  <si>
    <t xml:space="preserve">ENGELS RAFAEL TEJADA R </t>
  </si>
  <si>
    <t xml:space="preserve">SOLICITTUD SOBRE LA  RED DE SUMINISTRO DE AGUA DE URBANIZACION CARMEN RENTA III- SI CONTEMPLA RED DE TUBERIAS QUE LES PROPORCIONA AGUA A CADA UNA DE LAS VIVIENDAS Y LA INFORMACION DEL TANQUE  CON LA MISMA CAPACIDAD DEL MISMO. </t>
  </si>
  <si>
    <t>849-623-5110</t>
  </si>
  <si>
    <t>ET18-0641@UNPHU.EDU.DO</t>
  </si>
  <si>
    <t>SAIP-66926</t>
  </si>
  <si>
    <t>45/2022</t>
  </si>
  <si>
    <t xml:space="preserve">NEULIS FORTUNA </t>
  </si>
  <si>
    <t>SOLICITUD DE INFORMACIÓN SOBRE DOCUMENTOS, ESTADÍSTICAS, ESTUDIOS O INFORMACIÓN RELACIONADA CON LA CONTAMINACIÓN DE AGUAS SUBTERRÁNEAS EN EL GRAN SANTO DOMINGO. EJEMPLO: CANTIDAD DE AGUA CONTAMINADA, CAUSAS DE CONTAMINACIÓN, SECTORES MÁS AFECTADOS, MEDIDAS</t>
  </si>
  <si>
    <t>809-860-2712</t>
  </si>
  <si>
    <t xml:space="preserve">NEULISFORTUNA@GMAIL.COM </t>
  </si>
  <si>
    <t>ESTE CASO ES DEL AREA DE LEGAL- CORDIALMENTE SOLITO SEA PRORROGADA LA SOLICITUD DE INFORMACIÓN DE FECHA OCHO(8) DE JUNIO DEL AÑO 2022, CONFORME LO ESTABLECIDO EN EL ARTÍCULO 8 DE LA LEY 200-04. ” ……EL PLAZO SE PODRÁ PRORROGAR EN FORMA EXCEPCIONAL POR OTROS DIEZ (10) DÍAS HÁBILES EN LOS CASOS QUE MEDIEN CIRCUNSTANCIAS QUE HAGAN DIFÍCIL REUNIR LA INFORMACIÓN SOLICITADA….” ENTREGADA EL 1/7/2022 LA RECIBIO EL SR. ANTONIO DEL RISO RODAS- CED 402-2586129-9.</t>
  </si>
  <si>
    <t>Fisica/ Evidencia colgada en SAIP</t>
  </si>
  <si>
    <t>SAIP-67127</t>
  </si>
  <si>
    <t>49/2022</t>
  </si>
  <si>
    <t xml:space="preserve">SOLICITTUD SOBRE EL DISEÑO DEL TANQUE ELEVADO DEL PROYECTO CARMEN RENATA III - DISEÑO DE LA RED DE SUMINISTRO DE AGUA - DISEÑO DEL PRESUPUESTO DEL MISMO EN LA FECHA EN LA CUAL SE CONSTRUYERON. </t>
  </si>
  <si>
    <t>Correo / Evidencia colgada en SAIP</t>
  </si>
  <si>
    <t>SAIP-67634</t>
  </si>
  <si>
    <t>50/2022</t>
  </si>
  <si>
    <t xml:space="preserve">ANA BEATRIZ VALDEZ DUVAL </t>
  </si>
  <si>
    <t xml:space="preserve">SOLICITTUD SOBRE PALNOS DE DISTRIBUCION DE ABASTACEMIENTO DE AGUA POTABLE Y DRENAJE SANITARIO DE LA AVE. DEL PUERTO MELLA* SAN LORENZO - SAN MIGUEL -SAN ANTON- JOBO BONITO. </t>
  </si>
  <si>
    <t>809-696-9710</t>
  </si>
  <si>
    <t>ANAVALDEZ88@HOTMAIL.COM</t>
  </si>
  <si>
    <t>ESTE CASO ES DEL AREA DE LEGAL- CORDIALMENTE SOLITO SEA PRORROGADA LA SOLICITUD DE INFORMACIÓN DE FECHA SEIS(6) DE JUNIO DEL AÑO 2022, CONFORME LO ESTABLECIDO EN EL ARTÍCULO 8 DE LA LEY 200-04. ” ……EL PLAZO SE PODRÁ PRORROGAR EN FORMA EXCEPCIONAL POR OTROS DIEZ (10) DÍAS HÁBILES EN LOS CASOS QUE MEDIEN CIRCUNSTANCIAS QUE HAGAN DIFÍCIL REUNIR LA INFORMACIÓN SOLICITADA….” LA INFORMACION FUE ENVIADA EL 18/7/2022 AL SOLICITANTE.</t>
  </si>
  <si>
    <t>ESTA SOLICITUD ESTA EN EL AREA DE OPERACIONES- AUN ESTAN RECOPILANDO INFORMACION-RECIBI LA RESPUESTA EL 21 DE JULIO DEL 2022</t>
  </si>
  <si>
    <t>SAIP-67945</t>
  </si>
  <si>
    <t>52/2022</t>
  </si>
  <si>
    <t xml:space="preserve">RICARDO SANTONI </t>
  </si>
  <si>
    <t xml:space="preserve">SOLICITUD SOBRE INFORMACION DEL PROYECTO QUE SE ESTA LLEVANDO A CABO EN UNA CAÑADA EN EL SECTOR LOS PLATANITOS, UBICADOS EN EL ENSANCHE PARAISO, DN' (AV CHURCHILL CON KENEDY </t>
  </si>
  <si>
    <t>809-386-7857</t>
  </si>
  <si>
    <t xml:space="preserve">RICKISANTONI13@GMAIL.COM </t>
  </si>
  <si>
    <t>SAIP-68083</t>
  </si>
  <si>
    <t>53/2022</t>
  </si>
  <si>
    <t xml:space="preserve">DARYSLEIDA SOSA VALDEZ </t>
  </si>
  <si>
    <t xml:space="preserve">SOLICITUD SOBRE LISTA DE INTERVENCIONES DE CAÑADAS EN EL GRAN SANTO DOMINGO, DESDE LOS AÑOS 2000 (CAPAS SIG- TOPOGRAFIAS - RIOS Y CAÑADAS) AFLUENTES ORTOFOTOS - </t>
  </si>
  <si>
    <t>809-907-0840</t>
  </si>
  <si>
    <t>DARYSLIDA@GMAIL.COM</t>
  </si>
  <si>
    <t>SAIP-68399</t>
  </si>
  <si>
    <t>54/2022</t>
  </si>
  <si>
    <t xml:space="preserve">JOSE GREGORIO OLIVERO L. </t>
  </si>
  <si>
    <t xml:space="preserve">SOLICITUD SOBRE CUANTAS CISTERNAS HAY EN LA CIUDAD JUAN BOSH, PORQUE ESTA BAJO EL CONTROL  DE LACAASD- Y PORQUE SE TIENE PROHIBIDO COLOCAR TINACOS - SI EXISTEN 6 CISTERNAS Y UN TANQUE QUE ABASTECE EL PROYECTO. </t>
  </si>
  <si>
    <t>829-341-2626</t>
  </si>
  <si>
    <t>JPENA7787@GMAIL.COM</t>
  </si>
  <si>
    <t>SAIP-68645</t>
  </si>
  <si>
    <t>55/2022</t>
  </si>
  <si>
    <t xml:space="preserve">ESTA SOLICITUD ESTA EN LA DIRECCION GENERAL - AUN NO LE HAN DADO SALIDA, A LA ESPERA DE SU RESPUESTA - LA COMUNICACIÓN SE ESTRAVIO, Y SE CERRO POR VENCIMIENTO DEL PLAZO </t>
  </si>
  <si>
    <t xml:space="preserve">PLAZO VENCIDO </t>
  </si>
  <si>
    <t>SAIP-68952</t>
  </si>
  <si>
    <t>56/2022</t>
  </si>
  <si>
    <t xml:space="preserve">ELVIS GERMAN </t>
  </si>
  <si>
    <t xml:space="preserve">SOLICITTUD SOBRE LOS ULTIMOS ANALISIS TRIMESTRALES DE LA PLANTAS DE TRATAMIENTOS DE AGUAS RESISUALES - * LOS RIOS * LOS JARDINES * LA ZURZA * TANTO ENTRADA COMO SALIDA </t>
  </si>
  <si>
    <t>809-846-8957</t>
  </si>
  <si>
    <t>ELVIS.GR@OUTLOOK.COM</t>
  </si>
  <si>
    <t>57/2022</t>
  </si>
  <si>
    <t xml:space="preserve">SOLICITUD SOBRE CONTRATO NO. 40/2012- DE FECHA 4 DE MAYO DEL 2012 - ONTRATO NO. 48/2012- DE FECHA 31 DE JULIO DE 2012 - CONTRATO NO. 66/2011 DE FECHA 17 DE OCT. 2011 CONTRATO NO. 58/2012 DE FEHCA 20 DE AGOSTO DE 2012 </t>
  </si>
  <si>
    <t>SAIP-69358</t>
  </si>
  <si>
    <t>58/2022</t>
  </si>
  <si>
    <t xml:space="preserve">FAUSTO MARTINEZ </t>
  </si>
  <si>
    <t xml:space="preserve">SOLICITUD SOBRE COPIA DE APROBACION DE LOS POZOS DE AGUA POTABLE PARA USO DEL CONDOMINIO RESIDENCIAL GARDENCITY DE LA AVE. CHARLES DE GAULLE DEL SECTOR SARAH GABRIELA. </t>
  </si>
  <si>
    <t>829-380-6171</t>
  </si>
  <si>
    <t>FAUSTOMARTINEZ@GMAIL.COM</t>
  </si>
  <si>
    <t>SAIP-69509</t>
  </si>
  <si>
    <t>60/2022</t>
  </si>
  <si>
    <t xml:space="preserve">JULISSA ALT. GERALDO TORRES </t>
  </si>
  <si>
    <t xml:space="preserve">SOLICITUD SOBRE INFORMACIÓN ACERCA DE SI HAN COGIDO PRESTAMOS EN LOS ÚLTIMOS 3 AÑOS- CUÁL ES LA COMPOSICIÓN DE ESOS PRÉSTAMOS- CUÁL ES EL MONTO ACTUAL DE DEUDA A CORTO, MEDIANO Y LARGO PLAZO-A QUE ORGANISMOS DE INTERMEDIACIÓN FINANCIERA Y NO FINANCIERA HAN COGIDO PRESTAMOS -CUÁL ES EL ORIGEN DE LOS FONDOS ADECUADOS-CUÁL ES EL PORCENTAJE DE LIBRAMIENTO ADECUADO APLICADO AL GASTO PÚBLICO DE LA INSTITUCIÓN-QUÉ ESTRATEGIA TIENEN PARA APLICAR LOS FONDOS PÚBLICOS A LA PORCIÓN CORRIENTE DE LA DEUDA A LARGO PLAZO Y DEL GASTO NOMINAL
</t>
  </si>
  <si>
    <t>829-725-5455</t>
  </si>
  <si>
    <t xml:space="preserve">TAXATIONANDFINANCEDEPARTMENT@OUTLOOK.ES </t>
  </si>
  <si>
    <t>SAIP-70178</t>
  </si>
  <si>
    <t>62/2022</t>
  </si>
  <si>
    <t xml:space="preserve">ELIC FERNANDEZ CABRERA </t>
  </si>
  <si>
    <t xml:space="preserve">SOLICITUD SOBRE EL LISTADO DE TODOS LOS EMPLEADOS DE ESTA INSTITUCION DESVINCULADOS DESDE EL 16 DE AGOSTO DEL AÑO 2020 AL 30 DE AGOSTO DEL AÑO 2022 - LISTA DE LOS DESVINCULADOS QUE HAN RECIBIDO EL PAGO DE SUS PRESTACIONES LABORABLES - LISTA DE LOS DESVINCULADOS QUE AUN ESTAN PENDIENTES DEL PAGO DE SUS PRESTACIONES. </t>
  </si>
  <si>
    <t>809-753-1331</t>
  </si>
  <si>
    <t xml:space="preserve">ELICFERNANDEZ@HOTMAIL.COM </t>
  </si>
  <si>
    <t>SAIP-70329</t>
  </si>
  <si>
    <t xml:space="preserve">JUAN ROMERO </t>
  </si>
  <si>
    <t xml:space="preserve">SOLICITUD SOBRE EL CORTE DE SERVICIO DE AGUA , TALES COMO CONTRATOS - RESOLUCIONES O CUALQUIER OTRO MECANISMO QUE HAYA SIDO DISPUESTO PARA IMPLEMENTAR EL PROCEDIMIENTO DEL CORTE DE AGUA. </t>
  </si>
  <si>
    <t>63/2022</t>
  </si>
  <si>
    <t>SAIP-71033</t>
  </si>
  <si>
    <t>64/2022</t>
  </si>
  <si>
    <t xml:space="preserve">PERALTA FERNANDEZ INGENIEROS, SRL </t>
  </si>
  <si>
    <t xml:space="preserve">SOLICITUD SOBRE CERTIFICACION SOBRE OBRA COLOCACION RED COLECTORA ALCANTARILLADO SANITARIO EN LA OVANDO DESDE DUARTE HASTA FINALIZAR EN EL BARRIO SAN BOLIVAR. CONTRATADA DESDE 1996 CON EL ING. JOSE ISRAEL PERALTA.  </t>
  </si>
  <si>
    <t>829-966-1342</t>
  </si>
  <si>
    <t>INFO@PERALTADOM.COM</t>
  </si>
  <si>
    <t>SAIP-71256</t>
  </si>
  <si>
    <t>65/2022</t>
  </si>
  <si>
    <t xml:space="preserve">MARIA MORALES </t>
  </si>
  <si>
    <t xml:space="preserve">SOLICITUD SOBRE ESTADO DE PROUCTO QUE MEDIANTE DECRETO 703-21, DECLARO USO PUBLICO UNA PORCION DE UN TERRENO PRIVADO EN SANTO DOMINGO, A FIN DE CONSTRUIR UN TERRAPLEN PARA SUMINISTRAR AGUA AL RESTO DEL MUNICIPIO Y LA CIUDAD JUAN BOSCH, DESDE EL ACUEDUCTO DE BARRERA SALINIDAD. </t>
  </si>
  <si>
    <t>829-973-5575</t>
  </si>
  <si>
    <t>MAITEXM01@GMAIL.COM</t>
  </si>
  <si>
    <t>SAIP-71906</t>
  </si>
  <si>
    <t>66/2022</t>
  </si>
  <si>
    <t xml:space="preserve">SUPLIFAST INVESTMENT,SRL </t>
  </si>
  <si>
    <t xml:space="preserve">SOLICITUD SOBRE PLIEGO DE CONDICIONES PARA EL PROCEDIMIENTO CAASD- MAE-PEUR-2021-0003.  </t>
  </si>
  <si>
    <t>809-986-8445</t>
  </si>
  <si>
    <t>SUPLIFASTINVESTMENTSRL@GMAIL.COM</t>
  </si>
  <si>
    <t>jromerosc@gmail.com</t>
  </si>
  <si>
    <t xml:space="preserve">ESTA SOLICITUD FUE ENVIADA A LA UNIDAD EJECUTORA Y ELLOS LA ENVIARON A LA JURIDICA DE LA CAASD PARA SOLICITAR LA RESPUESTA- ESTA INFORMACION FUE ENTREGADA EL 17 DE OCTUBRE 2022  </t>
  </si>
  <si>
    <t>SAIP-72435</t>
  </si>
  <si>
    <t>67/2022</t>
  </si>
  <si>
    <t xml:space="preserve">SOLICITUD SOBRE EL PROCESO DE COMPARACIONES DE PRECIOS DEL PROCESO CAASD-CCC-CP-2020-0004 DEL RESIDENCIAL DON GREGORIO I - DEL MUNICIPIO DE PANTOJA </t>
  </si>
  <si>
    <t>SAIP-72509</t>
  </si>
  <si>
    <t xml:space="preserve">SOLICITUD SOBRE INFORMACION DE LA DISTRIBUCION DE LA INFRAESTRUCTURA SANITARIA (ACOMETIDAS DE AGUA POTABLE, AGUAS NEGRAS, DRENAJES PUBLIALES) CORRESPONDEINTE AL EMPLAZAMIENTO BALDIO UBICADO EN LAS SIGUEIBTES COODENADAS 18.464653 / 69.757076 </t>
  </si>
  <si>
    <t xml:space="preserve">DENYS_SOTO@HOTMAIL.COM </t>
  </si>
  <si>
    <t xml:space="preserve">DENYS ARIANY SOTO  </t>
  </si>
  <si>
    <t>68/69-2022</t>
  </si>
  <si>
    <t>70/2022</t>
  </si>
  <si>
    <t xml:space="preserve">JOEL GARCIA </t>
  </si>
  <si>
    <t xml:space="preserve">SOLICITUD SOBRE INFORMACION SOBRE LOS PROCESOS DE TRATAMIENTO DE AGUAS POTABLE DE LA PRESA DE VALDESIA </t>
  </si>
  <si>
    <t>849-863-5899</t>
  </si>
  <si>
    <t>JOEL.YSIDRO21@HOTMAIL.COM</t>
  </si>
  <si>
    <t>SAIP-72993</t>
  </si>
  <si>
    <t>SAIP-73125</t>
  </si>
  <si>
    <t xml:space="preserve">NASHELY FABIAN PERALTA </t>
  </si>
  <si>
    <t xml:space="preserve">SOLICITUD SOBRE INFORMACION SOBRE ABASTECIMIENTO Y PRODUCCION DE AGUA PARA USO DOMESTICO EN EL INVI DE LA CARRETERA SANCHEZ - SISTEMA DE ABASTECE LA ZONA Y EL HORARIO DE DISTRIBUCION DE AGUA.  </t>
  </si>
  <si>
    <t>809-804-8157</t>
  </si>
  <si>
    <t>NASHELYFABIANPERALTA@GMAIL.COM</t>
  </si>
  <si>
    <t>SAIP-73213</t>
  </si>
  <si>
    <t>71/2022</t>
  </si>
  <si>
    <t xml:space="preserve">CARLOS CORNIELLE </t>
  </si>
  <si>
    <t xml:space="preserve">SOLICITUD SOBRE EL CONTRATO MEDIANTE EL CUAL SE GENERA LA DEUDA QUE SE PRESUME ES DEL INMUEBLE MARCADO CON EL NUMERO 53 EN LA CALLE RESTAURACION DE LA ZONA COLONIAL DE SANTO DOMINGO. </t>
  </si>
  <si>
    <t>809-697-1824</t>
  </si>
  <si>
    <t>CARLOS_CORNIELLE@HOTMAIL.COM</t>
  </si>
  <si>
    <t>SAIP-73214</t>
  </si>
  <si>
    <t>72/2022</t>
  </si>
  <si>
    <t xml:space="preserve">SOLICITUD SOBRE MEDIANTE QUE LEY SE VERIFICA QUE LA DEUDA DE UNA PERSONA LA ADQUIERE EL INMUEBLE? - CERTIFICACION DE LA PRESUNT DEUDA DEL INMUEBLE UBICADA EN LA CALLE RESTAURACION NO. 53, ZONA COLONIAL. </t>
  </si>
  <si>
    <t>SAIP-73235</t>
  </si>
  <si>
    <t>73/2022</t>
  </si>
  <si>
    <t xml:space="preserve">BRUNO ASTACIO </t>
  </si>
  <si>
    <t xml:space="preserve">SOLICITUD SOBRE UN PROYECTO DONDE SE HAGA UN DISEÑO DE CAPTACION PLUVIAL POR MEDIO DE IMBORNALES, ESTE DISEÑO TIENE QUE TENER LA UBICACION DEL DISEÑO, LAS CALLES QUE ABARCA, LAS DIMENCIONES DE LAS CALLES, LAS DIMENSIONES DE LAS CUNETAS, MATERIAL DE ODOS LOS ELEMENTOS DE CAPTACION PLUVIAL, LAS COTAS O ELEVACIONES RESPECTO AL NIVEL DEL MAR DE LAS CALLES O ESQUINAS, UBICACION, CANTIDAD Y DIMENSION DE LOS INBORNALES DE DICHO DISEÑO DE CAPTACION PLUVIAL. </t>
  </si>
  <si>
    <t>809-779-1369</t>
  </si>
  <si>
    <t xml:space="preserve">BRUNOELIE09@GMAIL.COM </t>
  </si>
  <si>
    <t xml:space="preserve">ESTA SOLICITUD LE CORRESPINDE AL AYUNTAMIENTO NO A LA CAASD </t>
  </si>
  <si>
    <t>SAIP-73880</t>
  </si>
  <si>
    <t>74/2022</t>
  </si>
  <si>
    <t xml:space="preserve">YEIMY OSORIA </t>
  </si>
  <si>
    <t xml:space="preserve">SOLICITUD SOBRE ESTADISTICAS DE DISEÑO PARA LA CONSTRUCCION DE UNA CLOACA - COTA- Y  DEMAS DATOS </t>
  </si>
  <si>
    <t>829-602-1657</t>
  </si>
  <si>
    <t xml:space="preserve">OSORIA3003@GMAIL.COM </t>
  </si>
  <si>
    <t>SAIP-74031</t>
  </si>
  <si>
    <t>75/2022</t>
  </si>
  <si>
    <t xml:space="preserve">LUIS GERINALDO JIMENEZ </t>
  </si>
  <si>
    <t xml:space="preserve">SOLICITUD SOBRE DATOS DE LEVANTAMIENTO TOPOGRAFICOS CON VUELO DE IMÁGENES FOTORAMETRICAS, CON ELEVACIONES Y CURVAS DE NIVEL. - PERFILES DE CALLES O AVENIDAS EN LA AV. 30 DE MAYO ENTRE LA LUPERON Y LA NUÑEZ DE CACERES Y LA CAYETANO GERMOSEN ENTRE LUPERON Y NUÑES DE CACERES. </t>
  </si>
  <si>
    <t>809-224-5302</t>
  </si>
  <si>
    <t>LUISGERALDINOJ@GMAIL.COM</t>
  </si>
  <si>
    <t xml:space="preserve">Correo / No Corresponde a la CAASD </t>
  </si>
  <si>
    <t>SAIP-74039</t>
  </si>
  <si>
    <t>SAIP-74036</t>
  </si>
  <si>
    <t>SOLICITUD SOBRE EL PROYECTO DEL SECTOR CORAMBAR, YA TIENEN LAS TUBERIAS INSTALADAS Y LAS CAJITAS DE CONTROL Y AUN EL SERVICIO DEL AGUA NO ESTA FUNCIONANDO.</t>
  </si>
  <si>
    <t>SOLICITUD SOBRE INFORMACION DEL ACUERDO ENTRE LA CORPORACION COMERCIAL CANADIENSE Y LA CAASD, PARA EL SANAMIENTO DE LA CAÑADA DE GUAJIMIA.</t>
  </si>
  <si>
    <t xml:space="preserve">MARLENY ENCARNACION </t>
  </si>
  <si>
    <t>849-255-2417</t>
  </si>
  <si>
    <t>MARLENYENCARNACIONDELEON@HOTMAIL.COM</t>
  </si>
  <si>
    <t>829-655-1477</t>
  </si>
  <si>
    <t xml:space="preserve">CARLANARIASC@GMAIL.COM </t>
  </si>
  <si>
    <t xml:space="preserve">ESTA SOLICITUD FUE ENVIADA AL AREA COMERCIAL - ELLOS LE ENTREGARAN LA INFORMACION DE MANERA PERSONAL Y EN VISTA DE RESOLVER CON UNA AMNISTIA A LA HORA DE SALDAR LA DEUDA. </t>
  </si>
  <si>
    <t xml:space="preserve">ESTA SOLICITUD FUE ENVIADA AL AREA COMERCIAL- </t>
  </si>
  <si>
    <t>76/2022</t>
  </si>
  <si>
    <t>77/2022</t>
  </si>
  <si>
    <t xml:space="preserve">SAIP-74385 </t>
  </si>
  <si>
    <t>78/2023</t>
  </si>
  <si>
    <t xml:space="preserve">CARLA ARIAS </t>
  </si>
  <si>
    <t xml:space="preserve">SOLICITUD DE INFORMACION SOBRE EL PROYECTO SANEAMIENTO PLUVIAL Y SANEAMIWNTO CAÑADA CAFE DE HERRERA-  FECHA INICIAL PLANIFICADA DEL PROYECTO - FECHA FINAL PLANIFICADA DEL PROYECTO - VALOR % DE EJECUCIÓN FISICA DE LA OBRA A LA FEHCA (PUEDE ESTAR INDICADO EN EL CRONOGRAMA)- PRESUPUESTO ACTUALIZADO DONDE INDIQUE EL % DE EJECUSION FINANCIERA DE LA OBRA- EN CASO DE QUE LA MISMA ESTE SIENDO EJECUTADA POR UN CONTRATISTA - CONTRATO DE LA OBRA DE SANEAMIENTO PLUVIAL Y SANITARIO DE LA CAÑADA CAFE DE HERRERA. CUBICACIONES Y PAGOS REALIZADOS A LA EMPRESA ADJUDICATARIA DE LA OBRA -HAN SIDO REALIZADAS ADENDA A ESTE CONRATO? EN CASO DE SER AFIRMATIVO, POR EL MONTO Y/O CAUSA. - QUE REPRESENTA CADA ADENDA EN TERMINOS PORCENTUALES DEL TOTAL DE ESTA OBRA - CERTIFICACION DE DISPONIBILIDAD DE FONDOS UTILIZADAS PARA LA CONTRATACION DE LA OBRA - INFORMES TECNICOS DE LA OBRA REALIZADOS POR LA CAASD O POR EL CONTRATISTA DE LA OBRA - ESTUDIO DE IMPACTO AMBIENTAL DE LA OBRA, TODA VEZ QUE LAS AGUAS DE ESTA CAÑADA ESTARAN DESEMBOCANDO EN EL RIO HAINA. </t>
  </si>
  <si>
    <t>SAIP-74743</t>
  </si>
  <si>
    <t>VIEDSSI ESTHER AVILEZ VALOY</t>
  </si>
  <si>
    <t>SOLICITUD DE INFORMACION SOBRE LOS DIRECTORES GENERALES QUE HAN PASADO POR LA INSTITUION DESDE SU FUNDACION</t>
  </si>
  <si>
    <t>829-812-0504</t>
  </si>
  <si>
    <t>VIEDSSIAVILES@GMAIL.COM</t>
  </si>
  <si>
    <t>JULIO</t>
  </si>
  <si>
    <t>AGOSTO</t>
  </si>
  <si>
    <t>SEPTIEMBRE</t>
  </si>
  <si>
    <t>OCTUBRE</t>
  </si>
  <si>
    <t>NOVIEMBRE</t>
  </si>
  <si>
    <t>DICIEMBRE</t>
  </si>
  <si>
    <t xml:space="preserve"> 1 de Octubre - 31 de Diciembre, 2022</t>
  </si>
  <si>
    <t>Corporación del Acueducto y Alcantarillado de Santo Domingo</t>
  </si>
  <si>
    <t>Solicitudes</t>
  </si>
  <si>
    <t xml:space="preserve">solicitudes por correo </t>
  </si>
  <si>
    <t xml:space="preserve">Portal saip </t>
  </si>
  <si>
    <t xml:space="preserve">Denuncias Web </t>
  </si>
  <si>
    <t xml:space="preserve">portal 311 </t>
  </si>
  <si>
    <t>Rechazadas &gt; 5 dias</t>
  </si>
  <si>
    <t>Rechazadas &lt; 5 dias</t>
  </si>
  <si>
    <t>Resueltas &gt; 5 dias</t>
  </si>
  <si>
    <t>Resueltas &lt;  5 dias</t>
  </si>
  <si>
    <t xml:space="preserve">Recibidas Total </t>
  </si>
  <si>
    <t>DATA DE ESTADISTICAS Y BALANCES DE GESTION OAI  OCUTUBRE - DICIEMBRE</t>
  </si>
  <si>
    <t>RESPUESTA ENTREGADA EN FISICO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</si>
</sst>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Calibri"/>
      <family val="2"/>
      <scheme val="minor"/>
    </font>
    <font>
      <sz val="11"/>
      <name val="Calibri"/>
      <family val="2"/>
      <scheme val="minor"/>
    </font>
    <font>
      <b/>
      <sz val="11"/>
      <color theme="1"/>
      <name val="Calibri"/>
      <family val="2"/>
      <scheme val="minor"/>
    </font>
    <font>
      <b/>
      <sz val="16"/>
      <name val="Agency FB"/>
      <family val="2"/>
    </font>
    <font>
      <sz val="8"/>
      <name val="Calibri"/>
      <family val="2"/>
      <scheme val="minor"/>
    </font>
    <font>
      <sz val="11"/>
      <name val="Maiandra GD"/>
      <family val="2"/>
    </font>
    <font>
      <sz val="11"/>
      <color rgb="FFFF0000"/>
      <name val="Calibri"/>
      <family val="2"/>
      <scheme val="minor"/>
    </font>
    <font>
      <sz val="9"/>
      <color theme="1"/>
      <name val="Maiandra GD"/>
      <family val="2"/>
    </font>
    <font>
      <b/>
      <sz val="9"/>
      <color theme="1"/>
      <name val="Maiandra GD"/>
      <family val="2"/>
    </font>
    <font>
      <b/>
      <sz val="9"/>
      <name val="Maiandra GD"/>
      <family val="2"/>
    </font>
    <font>
      <sz val="9"/>
      <name val="Maiandra GD"/>
      <family val="2"/>
    </font>
    <font>
      <b/>
      <sz val="11"/>
      <color theme="1"/>
      <name val="Maiandra GD"/>
      <family val="2"/>
    </font>
    <font>
      <b/>
      <sz val="23"/>
      <color theme="1"/>
      <name val="Calibri"/>
      <family val="2"/>
      <scheme val="minor"/>
    </font>
    <font>
      <sz val="14"/>
      <color theme="1"/>
      <name val="Times New Roman"/>
      <family val="1"/>
    </font>
    <font>
      <u/>
      <sz val="14"/>
      <color theme="1"/>
      <name val="Times New Roman"/>
      <family val="1"/>
    </font>
    <font>
      <sz val="11"/>
      <color theme="1"/>
      <name val="Calibri Light"/>
      <family val="2"/>
      <scheme val="major"/>
    </font>
    <font>
      <sz val="11"/>
      <name val="Calibri Light"/>
      <family val="2"/>
      <scheme val="major"/>
    </font>
    <font>
      <b/>
      <sz val="11"/>
      <color theme="1"/>
      <name val="Agency FB"/>
      <family val="2"/>
    </font>
    <font>
      <sz val="11"/>
      <color theme="1"/>
      <name val="Agency FB"/>
      <family val="2"/>
    </font>
    <font>
      <sz val="13"/>
      <color theme="1"/>
      <name val="Agency FB"/>
      <family val="2"/>
    </font>
    <font>
      <sz val="13"/>
      <color theme="9" tint="-0.249977111117893"/>
      <name val="Agency FB"/>
      <family val="2"/>
    </font>
    <font>
      <sz val="13"/>
      <color theme="4" tint="-0.499984740745262"/>
      <name val="Agency FB"/>
      <family val="2"/>
    </font>
    <font>
      <sz val="13"/>
      <color rgb="FFD63E32"/>
      <name val="Agency FB"/>
      <family val="2"/>
    </font>
    <font>
      <b/>
      <sz val="13"/>
      <color theme="9" tint="-0.499984740745262"/>
      <name val="Agency FB"/>
      <family val="2"/>
    </font>
    <font>
      <b/>
      <sz val="13"/>
      <color theme="2" tint="-0.749992370372631"/>
      <name val="Agency FB"/>
      <family val="2"/>
    </font>
    <font>
      <sz val="13"/>
      <name val="Agency FB"/>
      <family val="2"/>
    </font>
    <font>
      <sz val="11"/>
      <color theme="9" tint="-0.499984740745262"/>
      <name val="Calibri"/>
      <family val="2"/>
      <scheme val="minor"/>
    </font>
    <font>
      <b/>
      <sz val="11"/>
      <color theme="9" tint="-0.499984740745262"/>
      <name val="Calibri Light"/>
      <family val="2"/>
      <scheme val="major"/>
    </font>
    <font>
      <sz val="11"/>
      <color theme="4" tint="-0.499984740745262"/>
      <name val="Calibri Light"/>
      <family val="2"/>
      <scheme val="major"/>
    </font>
    <font>
      <sz val="11"/>
      <color rgb="FFC00000"/>
      <name val="Calibri Light"/>
      <family val="2"/>
      <scheme val="major"/>
    </font>
    <font>
      <sz val="11"/>
      <color rgb="FFC00000"/>
      <name val="Calibri"/>
      <family val="2"/>
      <scheme val="minor"/>
    </font>
    <font>
      <b/>
      <sz val="14"/>
      <color rgb="FF002060"/>
      <name val="Agency FB"/>
      <family val="2"/>
    </font>
    <font>
      <b/>
      <sz val="14"/>
      <color theme="9"/>
      <name val="Agency FB"/>
      <family val="2"/>
    </font>
    <font>
      <u/>
      <sz val="11"/>
      <color theme="10"/>
      <name val="Calibri"/>
      <family val="2"/>
      <scheme val="minor"/>
    </font>
    <font>
      <sz val="11"/>
      <color theme="1"/>
      <name val="Calibri"/>
      <family val="2"/>
      <scheme val="minor"/>
    </font>
    <font>
      <b/>
      <sz val="11"/>
      <color theme="9" tint="-0.499984740745262"/>
      <name val="Calibri"/>
      <family val="2"/>
      <scheme val="minor"/>
    </font>
    <font>
      <sz val="12"/>
      <color theme="1"/>
      <name val="Agency FB"/>
      <family val="2"/>
    </font>
    <font>
      <b/>
      <sz val="14"/>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u/>
      <sz val="13"/>
      <color theme="1"/>
      <name val="Times New Roman"/>
      <family val="1"/>
    </font>
    <font>
      <b/>
      <sz val="13"/>
      <color theme="1"/>
      <name val="Calibri"/>
      <family val="2"/>
      <scheme val="minor"/>
    </font>
    <font>
      <sz val="13"/>
      <color theme="1"/>
      <name val="Calibri"/>
      <family val="2"/>
      <scheme val="minor"/>
    </font>
    <font>
      <b/>
      <sz val="16"/>
      <color rgb="FF002060"/>
      <name val="Agency FB"/>
      <family val="2"/>
    </font>
    <font>
      <i/>
      <sz val="16"/>
      <color theme="1"/>
      <name val="Agency FB"/>
      <family val="2"/>
    </font>
    <font>
      <b/>
      <sz val="11"/>
      <color rgb="FFCC0000"/>
      <name val="Calibri"/>
      <family val="2"/>
      <scheme val="minor"/>
    </font>
    <font>
      <sz val="14"/>
      <color theme="1"/>
      <name val="Calibri"/>
      <family val="2"/>
      <scheme val="minor"/>
    </font>
    <font>
      <b/>
      <sz val="12"/>
      <color theme="0"/>
      <name val="Cavolini"/>
      <family val="4"/>
    </font>
    <font>
      <b/>
      <sz val="12"/>
      <color theme="1"/>
      <name val="Cavolini"/>
      <family val="4"/>
    </font>
    <font>
      <sz val="12"/>
      <color theme="1"/>
      <name val="Cavolini"/>
      <family val="4"/>
    </font>
    <font>
      <sz val="9"/>
      <name val="Cavolini"/>
      <family val="4"/>
    </font>
    <font>
      <sz val="9"/>
      <color theme="1"/>
      <name val="Cavolini"/>
      <family val="4"/>
    </font>
    <font>
      <b/>
      <sz val="9"/>
      <color theme="9" tint="-0.499984740745262"/>
      <name val="Cavolini"/>
      <family val="4"/>
    </font>
    <font>
      <u/>
      <sz val="9"/>
      <color theme="10"/>
      <name val="Cavolini"/>
      <family val="4"/>
    </font>
    <font>
      <b/>
      <sz val="10"/>
      <color theme="9" tint="-0.499984740745262"/>
      <name val="Cavolini"/>
      <family val="4"/>
    </font>
    <font>
      <sz val="10"/>
      <name val="Cavolini"/>
      <family val="4"/>
    </font>
    <font>
      <sz val="10"/>
      <color theme="1"/>
      <name val="Cavolini"/>
      <family val="4"/>
    </font>
    <font>
      <sz val="10"/>
      <color rgb="FF002060"/>
      <name val="Cavolini"/>
      <family val="4"/>
    </font>
    <font>
      <sz val="10"/>
      <color rgb="FFC00000"/>
      <name val="Cavolini"/>
      <family val="4"/>
    </font>
    <font>
      <sz val="10"/>
      <color theme="4" tint="-0.499984740745262"/>
      <name val="Cavolini"/>
      <family val="4"/>
    </font>
    <font>
      <u/>
      <sz val="10"/>
      <color theme="10"/>
      <name val="Cavolini"/>
      <family val="4"/>
    </font>
    <font>
      <b/>
      <sz val="10"/>
      <color theme="9" tint="-0.249977111117893"/>
      <name val="Cavolini"/>
      <family val="4"/>
    </font>
    <font>
      <b/>
      <sz val="10"/>
      <color theme="7" tint="-0.499984740745262"/>
      <name val="Cavolini"/>
      <family val="4"/>
    </font>
    <font>
      <sz val="11"/>
      <color theme="1"/>
      <name val="Cavolini"/>
      <family val="4"/>
    </font>
    <font>
      <b/>
      <sz val="10"/>
      <color rgb="FFC00000"/>
      <name val="Cavolini"/>
      <family val="4"/>
    </font>
    <font>
      <b/>
      <sz val="10"/>
      <color rgb="FFFF0000"/>
      <name val="Cavolini"/>
      <family val="4"/>
    </font>
    <font>
      <sz val="9"/>
      <color theme="4" tint="-0.499984740745262"/>
      <name val="Cavolini"/>
      <family val="4"/>
    </font>
    <font>
      <sz val="9"/>
      <color rgb="FFC00000"/>
      <name val="Cavolini"/>
      <family val="4"/>
    </font>
    <font>
      <u/>
      <sz val="10"/>
      <color rgb="FF000000"/>
      <name val="Cavolini"/>
      <family val="4"/>
    </font>
    <font>
      <b/>
      <sz val="11"/>
      <color theme="7" tint="-0.499984740745262"/>
      <name val="Calibri Light"/>
      <family val="2"/>
      <scheme val="major"/>
    </font>
    <font>
      <sz val="11"/>
      <color theme="1"/>
      <name val="Maiandra GD"/>
      <family val="2"/>
    </font>
    <font>
      <b/>
      <sz val="14"/>
      <color theme="1"/>
      <name val="Candara"/>
      <family val="2"/>
    </font>
    <font>
      <u/>
      <sz val="18"/>
      <color theme="1"/>
      <name val="Aharoni"/>
    </font>
    <font>
      <b/>
      <sz val="24"/>
      <color theme="1"/>
      <name val="Times New Roman"/>
      <family val="1"/>
    </font>
    <font>
      <b/>
      <sz val="26"/>
      <color theme="1"/>
      <name val="Calibri"/>
      <family val="2"/>
      <scheme val="minor"/>
    </font>
  </fonts>
  <fills count="23">
    <fill>
      <patternFill patternType="none"/>
    </fill>
    <fill>
      <patternFill patternType="gray125"/>
    </fill>
    <fill>
      <patternFill patternType="solid">
        <fgColor theme="4" tint="0.59999389629810485"/>
        <bgColor indexed="64"/>
      </patternFill>
    </fill>
    <fill>
      <patternFill patternType="solid">
        <fgColor theme="6"/>
        <bgColor indexed="64"/>
      </patternFill>
    </fill>
    <fill>
      <patternFill patternType="solid">
        <fgColor rgb="FF87EDEF"/>
        <bgColor indexed="64"/>
      </patternFill>
    </fill>
    <fill>
      <patternFill patternType="solid">
        <fgColor theme="9"/>
        <bgColor indexed="64"/>
      </patternFill>
    </fill>
    <fill>
      <patternFill patternType="solid">
        <fgColor rgb="FFB4C6E7"/>
        <bgColor indexed="64"/>
      </patternFill>
    </fill>
    <fill>
      <patternFill patternType="solid">
        <fgColor theme="7" tint="0.79998168889431442"/>
        <bgColor indexed="64"/>
      </patternFill>
    </fill>
    <fill>
      <patternFill patternType="solid">
        <fgColor rgb="FFDE949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slantDashDot">
        <color theme="3" tint="-0.249977111117893"/>
      </right>
      <top/>
      <bottom/>
      <diagonal/>
    </border>
    <border>
      <left style="slantDashDot">
        <color theme="3" tint="-0.249977111117893"/>
      </left>
      <right style="slantDashDot">
        <color theme="3" tint="-0.24997711111789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33" fillId="0" borderId="0" applyNumberFormat="0" applyFill="0" applyBorder="0" applyAlignment="0" applyProtection="0"/>
    <xf numFmtId="9" fontId="34" fillId="0" borderId="0" applyFont="0" applyFill="0" applyBorder="0" applyAlignment="0" applyProtection="0"/>
  </cellStyleXfs>
  <cellXfs count="317">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right"/>
    </xf>
    <xf numFmtId="0" fontId="7" fillId="0" borderId="1" xfId="0" applyFont="1" applyBorder="1" applyAlignment="1">
      <alignment wrapText="1"/>
    </xf>
    <xf numFmtId="0" fontId="8" fillId="0" borderId="3" xfId="0" applyFont="1" applyBorder="1" applyAlignment="1">
      <alignment horizontal="center"/>
    </xf>
    <xf numFmtId="0" fontId="10" fillId="0" borderId="3" xfId="0" applyFont="1" applyBorder="1" applyAlignment="1">
      <alignment wrapText="1"/>
    </xf>
    <xf numFmtId="0" fontId="10" fillId="0" borderId="4" xfId="0" applyFont="1" applyBorder="1" applyAlignment="1">
      <alignment wrapText="1"/>
    </xf>
    <xf numFmtId="0" fontId="8" fillId="0" borderId="5" xfId="0" applyFont="1" applyBorder="1" applyAlignment="1">
      <alignment wrapText="1"/>
    </xf>
    <xf numFmtId="0" fontId="7" fillId="0" borderId="6" xfId="0" applyFont="1" applyBorder="1" applyAlignment="1">
      <alignment wrapText="1"/>
    </xf>
    <xf numFmtId="0" fontId="7" fillId="0" borderId="5" xfId="0" applyFont="1" applyBorder="1" applyAlignment="1">
      <alignment wrapText="1"/>
    </xf>
    <xf numFmtId="0" fontId="7" fillId="0" borderId="7" xfId="0" applyFont="1" applyBorder="1" applyAlignment="1">
      <alignment wrapText="1"/>
    </xf>
    <xf numFmtId="0" fontId="7" fillId="0" borderId="8" xfId="0" applyFont="1" applyBorder="1" applyAlignment="1">
      <alignment wrapText="1"/>
    </xf>
    <xf numFmtId="0" fontId="7" fillId="0" borderId="7" xfId="0" applyFont="1" applyBorder="1" applyAlignment="1">
      <alignment horizontal="center"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9" xfId="0" applyFont="1" applyBorder="1" applyAlignment="1">
      <alignment vertical="center" wrapText="1"/>
    </xf>
    <xf numFmtId="0" fontId="10" fillId="0" borderId="10" xfId="0" applyFont="1" applyBorder="1" applyAlignment="1">
      <alignment vertical="center" wrapText="1"/>
    </xf>
    <xf numFmtId="17" fontId="11" fillId="0" borderId="11" xfId="0" applyNumberFormat="1"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5" fillId="0" borderId="17" xfId="0" applyFont="1" applyBorder="1"/>
    <xf numFmtId="0" fontId="0" fillId="0" borderId="17" xfId="0" applyBorder="1"/>
    <xf numFmtId="0" fontId="6" fillId="0" borderId="17" xfId="0" applyFont="1" applyBorder="1"/>
    <xf numFmtId="0" fontId="6" fillId="0" borderId="18" xfId="0" applyFont="1" applyBorder="1"/>
    <xf numFmtId="0" fontId="0" fillId="0" borderId="19" xfId="0" applyBorder="1"/>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2" fillId="0" borderId="0" xfId="0" applyFont="1"/>
    <xf numFmtId="0" fontId="15" fillId="0" borderId="0" xfId="0" applyFont="1"/>
    <xf numFmtId="0" fontId="1" fillId="0" borderId="17" xfId="0" applyFont="1" applyBorder="1"/>
    <xf numFmtId="0" fontId="18" fillId="0" borderId="0" xfId="0" applyFont="1"/>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xf numFmtId="0" fontId="19" fillId="0" borderId="0" xfId="0" applyFont="1"/>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xf numFmtId="0" fontId="24" fillId="0" borderId="0" xfId="0" applyFont="1"/>
    <xf numFmtId="0" fontId="25" fillId="0" borderId="0" xfId="0" applyFont="1" applyAlignment="1">
      <alignment wrapText="1"/>
    </xf>
    <xf numFmtId="0" fontId="25" fillId="0" borderId="0" xfId="0" applyFont="1"/>
    <xf numFmtId="0" fontId="19" fillId="5" borderId="0" xfId="0" applyFont="1" applyFill="1"/>
    <xf numFmtId="0" fontId="19" fillId="6" borderId="0" xfId="0" applyFont="1" applyFill="1"/>
    <xf numFmtId="0" fontId="19" fillId="7" borderId="0" xfId="0" applyFont="1" applyFill="1"/>
    <xf numFmtId="0" fontId="19" fillId="3" borderId="0" xfId="0" applyFont="1" applyFill="1"/>
    <xf numFmtId="0" fontId="19" fillId="4" borderId="0" xfId="0" applyFont="1" applyFill="1"/>
    <xf numFmtId="0" fontId="19" fillId="8" borderId="0" xfId="0" applyFont="1" applyFill="1"/>
    <xf numFmtId="0" fontId="19" fillId="9" borderId="0" xfId="0" applyFont="1" applyFill="1"/>
    <xf numFmtId="0" fontId="19" fillId="2" borderId="0" xfId="0" applyFont="1" applyFill="1"/>
    <xf numFmtId="0" fontId="26"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9" fontId="0" fillId="0" borderId="0" xfId="2" applyFont="1"/>
    <xf numFmtId="0" fontId="0" fillId="0" borderId="0" xfId="0" applyAlignment="1">
      <alignment horizontal="center"/>
    </xf>
    <xf numFmtId="0" fontId="33" fillId="0" borderId="0" xfId="1" applyBorder="1" applyAlignment="1">
      <alignment horizontal="left"/>
    </xf>
    <xf numFmtId="0" fontId="36" fillId="0" borderId="0" xfId="0" applyFont="1"/>
    <xf numFmtId="0" fontId="39" fillId="0" borderId="0" xfId="0" applyFont="1"/>
    <xf numFmtId="0" fontId="43" fillId="0" borderId="25" xfId="0" applyFont="1" applyBorder="1"/>
    <xf numFmtId="0" fontId="43" fillId="0" borderId="23" xfId="0" applyFont="1" applyBorder="1"/>
    <xf numFmtId="0" fontId="43" fillId="0" borderId="24" xfId="0" applyFont="1" applyBorder="1"/>
    <xf numFmtId="0" fontId="43" fillId="0" borderId="26" xfId="0" applyFont="1" applyBorder="1" applyAlignment="1">
      <alignment horizontal="right"/>
    </xf>
    <xf numFmtId="0" fontId="43" fillId="0" borderId="2" xfId="0" applyFont="1" applyBorder="1"/>
    <xf numFmtId="0" fontId="43" fillId="0" borderId="27" xfId="0" applyFont="1" applyBorder="1"/>
    <xf numFmtId="0" fontId="43" fillId="0" borderId="28" xfId="0" applyFont="1" applyBorder="1"/>
    <xf numFmtId="0" fontId="43" fillId="0" borderId="26" xfId="0" applyFont="1" applyBorder="1"/>
    <xf numFmtId="0" fontId="43" fillId="0" borderId="29" xfId="0" applyFont="1" applyBorder="1" applyAlignment="1">
      <alignment horizontal="right"/>
    </xf>
    <xf numFmtId="0" fontId="37" fillId="11" borderId="7" xfId="0" applyFont="1" applyFill="1" applyBorder="1" applyAlignment="1">
      <alignment vertical="center"/>
    </xf>
    <xf numFmtId="0" fontId="37" fillId="11" borderId="6" xfId="0" applyFont="1" applyFill="1" applyBorder="1" applyAlignment="1">
      <alignment vertical="center"/>
    </xf>
    <xf numFmtId="0" fontId="37" fillId="12" borderId="23" xfId="0" applyFont="1" applyFill="1" applyBorder="1" applyAlignment="1">
      <alignment horizontal="center" vertical="center"/>
    </xf>
    <xf numFmtId="0" fontId="37" fillId="12" borderId="24" xfId="0" applyFont="1" applyFill="1" applyBorder="1" applyAlignment="1">
      <alignment horizontal="center" vertical="center"/>
    </xf>
    <xf numFmtId="9" fontId="0" fillId="0" borderId="0" xfId="0" applyNumberFormat="1"/>
    <xf numFmtId="0" fontId="10" fillId="0" borderId="30" xfId="0" applyFont="1" applyBorder="1" applyAlignment="1">
      <alignment vertical="center" wrapText="1"/>
    </xf>
    <xf numFmtId="0" fontId="0" fillId="0" borderId="30" xfId="0" applyBorder="1"/>
    <xf numFmtId="9" fontId="2" fillId="0" borderId="0" xfId="0" applyNumberFormat="1" applyFont="1"/>
    <xf numFmtId="0" fontId="1" fillId="0" borderId="11" xfId="0" applyFont="1" applyBorder="1"/>
    <xf numFmtId="0" fontId="47" fillId="0" borderId="36" xfId="0" applyFont="1" applyBorder="1" applyAlignment="1">
      <alignment vertical="center"/>
    </xf>
    <xf numFmtId="0" fontId="37" fillId="0" borderId="23" xfId="0" applyFont="1" applyBorder="1" applyAlignment="1">
      <alignment horizontal="right" vertical="center"/>
    </xf>
    <xf numFmtId="0" fontId="37" fillId="0" borderId="37" xfId="0" applyFont="1" applyBorder="1" applyAlignment="1">
      <alignment horizontal="right" vertical="center"/>
    </xf>
    <xf numFmtId="0" fontId="47" fillId="0" borderId="23" xfId="0" applyFont="1" applyBorder="1" applyAlignment="1">
      <alignment horizontal="right" vertical="center"/>
    </xf>
    <xf numFmtId="0" fontId="47" fillId="0" borderId="24" xfId="0" applyFont="1" applyBorder="1" applyAlignment="1">
      <alignment horizontal="right" vertical="center"/>
    </xf>
    <xf numFmtId="0" fontId="1" fillId="0" borderId="0" xfId="0" applyFont="1"/>
    <xf numFmtId="0" fontId="46" fillId="0" borderId="16" xfId="0" applyFont="1" applyBorder="1" applyAlignment="1">
      <alignment horizontal="center"/>
    </xf>
    <xf numFmtId="0" fontId="27" fillId="0" borderId="11" xfId="0" applyFont="1" applyBorder="1"/>
    <xf numFmtId="0" fontId="16" fillId="0" borderId="17" xfId="0" applyFont="1" applyBorder="1"/>
    <xf numFmtId="0" fontId="15" fillId="0" borderId="17" xfId="0" applyFont="1" applyBorder="1"/>
    <xf numFmtId="0" fontId="27" fillId="0" borderId="17" xfId="0" applyFont="1" applyBorder="1"/>
    <xf numFmtId="0" fontId="35" fillId="0" borderId="18" xfId="0" applyFont="1" applyBorder="1"/>
    <xf numFmtId="0" fontId="2" fillId="0" borderId="19" xfId="0" applyFont="1" applyBorder="1"/>
    <xf numFmtId="0" fontId="48" fillId="14" borderId="0" xfId="0" applyFont="1" applyFill="1" applyAlignment="1">
      <alignment horizontal="center" vertical="center"/>
    </xf>
    <xf numFmtId="0" fontId="61" fillId="0" borderId="0" xfId="1" applyFont="1" applyBorder="1" applyAlignment="1">
      <alignment horizontal="left"/>
    </xf>
    <xf numFmtId="0" fontId="48" fillId="14" borderId="38" xfId="0" applyFont="1" applyFill="1" applyBorder="1" applyAlignment="1">
      <alignment horizontal="center" vertical="center"/>
    </xf>
    <xf numFmtId="0" fontId="48" fillId="14" borderId="39" xfId="0" applyFont="1" applyFill="1" applyBorder="1" applyAlignment="1">
      <alignment horizontal="center" vertical="center" wrapText="1"/>
    </xf>
    <xf numFmtId="0" fontId="49" fillId="14" borderId="39" xfId="0" applyFont="1" applyFill="1" applyBorder="1" applyAlignment="1">
      <alignment horizontal="center" vertical="center"/>
    </xf>
    <xf numFmtId="0" fontId="50" fillId="14" borderId="39" xfId="0" applyFont="1" applyFill="1" applyBorder="1" applyAlignment="1">
      <alignment horizontal="center" vertical="center"/>
    </xf>
    <xf numFmtId="0" fontId="48" fillId="14" borderId="39" xfId="0" applyFont="1" applyFill="1" applyBorder="1" applyAlignment="1">
      <alignment horizontal="center" vertical="center"/>
    </xf>
    <xf numFmtId="0" fontId="63" fillId="0" borderId="40" xfId="0" applyFont="1" applyBorder="1" applyAlignment="1">
      <alignment horizontal="center" vertical="center"/>
    </xf>
    <xf numFmtId="0" fontId="56" fillId="0" borderId="41" xfId="0" applyFont="1" applyBorder="1" applyAlignment="1">
      <alignment horizontal="center" vertical="center"/>
    </xf>
    <xf numFmtId="49" fontId="56" fillId="0" borderId="41" xfId="0" applyNumberFormat="1" applyFont="1" applyBorder="1" applyAlignment="1">
      <alignment horizontal="center" vertical="center"/>
    </xf>
    <xf numFmtId="14" fontId="56" fillId="0" borderId="41" xfId="0" applyNumberFormat="1" applyFont="1" applyBorder="1" applyAlignment="1">
      <alignment horizontal="center" vertical="center"/>
    </xf>
    <xf numFmtId="14" fontId="57" fillId="0" borderId="41" xfId="0" applyNumberFormat="1" applyFont="1" applyBorder="1" applyAlignment="1">
      <alignment horizontal="center" vertical="center"/>
    </xf>
    <xf numFmtId="0" fontId="58" fillId="0" borderId="41" xfId="0" applyFont="1" applyBorder="1" applyAlignment="1">
      <alignment horizontal="center" vertical="center"/>
    </xf>
    <xf numFmtId="0" fontId="59" fillId="0" borderId="41" xfId="0" applyFont="1" applyBorder="1" applyAlignment="1">
      <alignment horizontal="center" vertical="center"/>
    </xf>
    <xf numFmtId="0" fontId="55" fillId="0" borderId="41" xfId="0" applyFont="1" applyBorder="1"/>
    <xf numFmtId="0" fontId="57" fillId="0" borderId="41" xfId="0" applyFont="1" applyBorder="1" applyAlignment="1">
      <alignment horizontal="center" vertical="center"/>
    </xf>
    <xf numFmtId="0" fontId="57" fillId="0" borderId="41" xfId="0" applyFont="1" applyBorder="1"/>
    <xf numFmtId="0" fontId="57" fillId="0" borderId="41" xfId="0" applyFont="1" applyBorder="1" applyAlignment="1">
      <alignment horizontal="center"/>
    </xf>
    <xf numFmtId="0" fontId="57" fillId="10" borderId="41" xfId="0" applyFont="1" applyFill="1" applyBorder="1" applyAlignment="1">
      <alignment horizontal="center"/>
    </xf>
    <xf numFmtId="0" fontId="61" fillId="0" borderId="41" xfId="1" applyFont="1" applyBorder="1" applyAlignment="1">
      <alignment horizontal="left"/>
    </xf>
    <xf numFmtId="0" fontId="57" fillId="0" borderId="42" xfId="0" applyFont="1" applyBorder="1" applyAlignment="1">
      <alignment horizontal="center"/>
    </xf>
    <xf numFmtId="0" fontId="57" fillId="0" borderId="43" xfId="0" applyFont="1" applyBorder="1" applyAlignment="1">
      <alignment horizontal="center" vertical="center"/>
    </xf>
    <xf numFmtId="0" fontId="56" fillId="0" borderId="0" xfId="0" applyFont="1" applyAlignment="1">
      <alignment horizontal="center" vertical="center"/>
    </xf>
    <xf numFmtId="49" fontId="56" fillId="0" borderId="0" xfId="0" applyNumberFormat="1" applyFont="1" applyAlignment="1">
      <alignment horizontal="center" vertical="center"/>
    </xf>
    <xf numFmtId="14" fontId="56" fillId="0" borderId="0" xfId="0" applyNumberFormat="1" applyFont="1" applyAlignment="1">
      <alignment horizontal="center" vertical="center"/>
    </xf>
    <xf numFmtId="14" fontId="57" fillId="0" borderId="0" xfId="0" applyNumberFormat="1" applyFont="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xf>
    <xf numFmtId="0" fontId="59" fillId="0" borderId="0" xfId="0" applyFont="1" applyAlignment="1">
      <alignment horizontal="center" vertical="center"/>
    </xf>
    <xf numFmtId="0" fontId="55" fillId="0" borderId="0" xfId="0" applyFont="1"/>
    <xf numFmtId="0" fontId="57" fillId="0" borderId="0" xfId="0" applyFont="1"/>
    <xf numFmtId="0" fontId="57" fillId="0" borderId="0" xfId="0" applyFont="1" applyAlignment="1">
      <alignment horizontal="center"/>
    </xf>
    <xf numFmtId="0" fontId="57" fillId="10" borderId="0" xfId="0" applyFont="1" applyFill="1" applyAlignment="1">
      <alignment horizontal="center"/>
    </xf>
    <xf numFmtId="0" fontId="57" fillId="0" borderId="44" xfId="0" applyFont="1" applyBorder="1" applyAlignment="1">
      <alignment horizontal="center"/>
    </xf>
    <xf numFmtId="14" fontId="57" fillId="0" borderId="0" xfId="0" applyNumberFormat="1" applyFont="1" applyAlignment="1">
      <alignment horizontal="center"/>
    </xf>
    <xf numFmtId="0" fontId="57" fillId="15" borderId="0" xfId="0" applyFont="1" applyFill="1" applyAlignment="1">
      <alignment horizontal="center"/>
    </xf>
    <xf numFmtId="0" fontId="55" fillId="0" borderId="43" xfId="0" applyFont="1" applyBorder="1" applyAlignment="1">
      <alignment horizontal="center" vertical="center"/>
    </xf>
    <xf numFmtId="0" fontId="63" fillId="0" borderId="43" xfId="0" applyFont="1" applyBorder="1" applyAlignment="1">
      <alignment horizontal="center" vertical="center"/>
    </xf>
    <xf numFmtId="0" fontId="57" fillId="16" borderId="0" xfId="0" applyFont="1" applyFill="1" applyAlignment="1">
      <alignment horizontal="center"/>
    </xf>
    <xf numFmtId="0" fontId="57" fillId="2" borderId="0" xfId="0" applyFont="1" applyFill="1" applyAlignment="1">
      <alignment horizontal="center"/>
    </xf>
    <xf numFmtId="0" fontId="57" fillId="17" borderId="0" xfId="0" applyFont="1" applyFill="1" applyAlignment="1">
      <alignment horizontal="center"/>
    </xf>
    <xf numFmtId="0" fontId="51" fillId="0" borderId="0" xfId="0" applyFont="1" applyAlignment="1">
      <alignment horizontal="center" vertical="center"/>
    </xf>
    <xf numFmtId="0" fontId="57" fillId="0" borderId="0" xfId="0" applyFont="1" applyAlignment="1">
      <alignment vertical="center"/>
    </xf>
    <xf numFmtId="0" fontId="57" fillId="14" borderId="0" xfId="0" applyFont="1" applyFill="1" applyAlignment="1">
      <alignment horizontal="center"/>
    </xf>
    <xf numFmtId="0" fontId="57" fillId="0" borderId="0" xfId="0" applyFont="1" applyAlignment="1">
      <alignment horizontal="left"/>
    </xf>
    <xf numFmtId="0" fontId="66" fillId="0" borderId="0" xfId="0" applyFont="1" applyAlignment="1">
      <alignment horizontal="center" vertical="center"/>
    </xf>
    <xf numFmtId="0" fontId="57" fillId="13" borderId="0" xfId="0" applyFont="1" applyFill="1" applyAlignment="1">
      <alignment horizontal="center"/>
    </xf>
    <xf numFmtId="14" fontId="56" fillId="0" borderId="0" xfId="0" applyNumberFormat="1" applyFont="1" applyAlignment="1">
      <alignment horizontal="center"/>
    </xf>
    <xf numFmtId="0" fontId="65" fillId="0" borderId="0" xfId="0" applyFont="1" applyAlignment="1">
      <alignment horizontal="center" vertical="center"/>
    </xf>
    <xf numFmtId="0" fontId="62" fillId="0" borderId="43" xfId="0" applyFont="1" applyBorder="1" applyAlignment="1">
      <alignment horizontal="center" vertical="center"/>
    </xf>
    <xf numFmtId="14" fontId="57" fillId="0" borderId="0" xfId="0" applyNumberFormat="1" applyFont="1"/>
    <xf numFmtId="0" fontId="57" fillId="11" borderId="0" xfId="0" applyFont="1" applyFill="1" applyAlignment="1">
      <alignment horizontal="center"/>
    </xf>
    <xf numFmtId="0" fontId="57" fillId="0" borderId="0" xfId="0" applyFont="1" applyAlignment="1">
      <alignment horizontal="justify" vertical="top"/>
    </xf>
    <xf numFmtId="14" fontId="57" fillId="0" borderId="0" xfId="0" applyNumberFormat="1" applyFont="1" applyAlignment="1">
      <alignment horizontal="right"/>
    </xf>
    <xf numFmtId="0" fontId="52" fillId="0" borderId="44" xfId="0" applyFont="1" applyBorder="1" applyAlignment="1">
      <alignment horizontal="center"/>
    </xf>
    <xf numFmtId="0" fontId="57" fillId="0" borderId="0" xfId="0" applyFont="1" applyAlignment="1">
      <alignment horizontal="left" vertical="center"/>
    </xf>
    <xf numFmtId="0" fontId="70" fillId="0" borderId="43" xfId="0" applyFont="1" applyBorder="1" applyAlignment="1">
      <alignment horizontal="center" vertical="center"/>
    </xf>
    <xf numFmtId="0" fontId="16" fillId="0" borderId="0" xfId="0" applyFont="1" applyAlignment="1">
      <alignment horizontal="center" vertical="center"/>
    </xf>
    <xf numFmtId="0" fontId="28" fillId="0" borderId="0" xfId="0" applyFont="1" applyAlignment="1">
      <alignment horizontal="center" vertical="center"/>
    </xf>
    <xf numFmtId="0" fontId="15" fillId="0" borderId="0" xfId="0" applyFont="1" applyAlignment="1">
      <alignment horizontal="center" vertical="center"/>
    </xf>
    <xf numFmtId="0" fontId="29" fillId="0" borderId="0" xfId="0" applyFont="1" applyAlignment="1">
      <alignment horizontal="center" vertical="center"/>
    </xf>
    <xf numFmtId="0" fontId="64" fillId="0" borderId="0" xfId="0" applyFont="1" applyAlignment="1">
      <alignment horizontal="center" vertical="center"/>
    </xf>
    <xf numFmtId="0" fontId="67" fillId="0" borderId="0" xfId="0" applyFont="1" applyAlignment="1">
      <alignment horizontal="center" vertical="center"/>
    </xf>
    <xf numFmtId="0" fontId="52" fillId="0" borderId="0" xfId="0" applyFont="1" applyAlignment="1">
      <alignment horizontal="center" vertical="center"/>
    </xf>
    <xf numFmtId="0" fontId="68" fillId="0" borderId="0" xfId="0" applyFont="1" applyAlignment="1">
      <alignment horizontal="center" vertical="center"/>
    </xf>
    <xf numFmtId="0" fontId="52" fillId="0" borderId="0" xfId="0" applyFont="1" applyAlignment="1">
      <alignment horizontal="left" vertical="center"/>
    </xf>
    <xf numFmtId="0" fontId="64" fillId="0" borderId="43" xfId="0" applyFont="1" applyBorder="1" applyAlignment="1">
      <alignment horizontal="center" vertical="center"/>
    </xf>
    <xf numFmtId="0" fontId="52" fillId="0" borderId="0" xfId="0" applyFont="1" applyAlignment="1">
      <alignment horizontal="center"/>
    </xf>
    <xf numFmtId="0" fontId="64" fillId="0" borderId="45" xfId="0" applyFont="1" applyBorder="1" applyAlignment="1">
      <alignment horizontal="center" vertical="center"/>
    </xf>
    <xf numFmtId="0" fontId="56" fillId="0" borderId="46" xfId="0" applyFont="1" applyBorder="1" applyAlignment="1">
      <alignment horizontal="center" vertical="center"/>
    </xf>
    <xf numFmtId="0" fontId="51" fillId="0" borderId="46" xfId="0" applyFont="1" applyBorder="1" applyAlignment="1">
      <alignment horizontal="center" vertical="center"/>
    </xf>
    <xf numFmtId="14" fontId="51" fillId="0" borderId="46" xfId="0" applyNumberFormat="1" applyFont="1" applyBorder="1" applyAlignment="1">
      <alignment horizontal="center" vertical="center"/>
    </xf>
    <xf numFmtId="14" fontId="52" fillId="0" borderId="46" xfId="0" applyNumberFormat="1" applyFont="1" applyBorder="1"/>
    <xf numFmtId="0" fontId="67" fillId="0" borderId="46" xfId="0" applyFont="1" applyBorder="1" applyAlignment="1">
      <alignment horizontal="center" vertical="center"/>
    </xf>
    <xf numFmtId="0" fontId="52" fillId="0" borderId="46" xfId="0" applyFont="1" applyBorder="1" applyAlignment="1">
      <alignment horizontal="center" vertical="center"/>
    </xf>
    <xf numFmtId="0" fontId="68" fillId="0" borderId="46" xfId="0" applyFont="1" applyBorder="1" applyAlignment="1">
      <alignment horizontal="center" vertical="center"/>
    </xf>
    <xf numFmtId="0" fontId="53" fillId="0" borderId="46" xfId="0" applyFont="1" applyBorder="1"/>
    <xf numFmtId="0" fontId="52" fillId="0" borderId="46" xfId="0" applyFont="1" applyBorder="1" applyAlignment="1">
      <alignment horizontal="left" vertical="center"/>
    </xf>
    <xf numFmtId="0" fontId="52" fillId="0" borderId="46" xfId="0" applyFont="1" applyBorder="1" applyAlignment="1">
      <alignment horizontal="center"/>
    </xf>
    <xf numFmtId="0" fontId="54" fillId="0" borderId="46" xfId="1" applyFont="1" applyBorder="1" applyAlignment="1">
      <alignment horizontal="left"/>
    </xf>
    <xf numFmtId="0" fontId="52" fillId="0" borderId="47" xfId="0" applyFont="1" applyBorder="1" applyAlignment="1">
      <alignment horizontal="center"/>
    </xf>
    <xf numFmtId="0" fontId="63" fillId="18" borderId="43" xfId="0" applyFont="1" applyFill="1" applyBorder="1" applyAlignment="1">
      <alignment horizontal="center" vertical="center"/>
    </xf>
    <xf numFmtId="0" fontId="56" fillId="18" borderId="0" xfId="0" applyFont="1" applyFill="1" applyAlignment="1">
      <alignment horizontal="center" vertical="center"/>
    </xf>
    <xf numFmtId="14" fontId="56" fillId="18" borderId="0" xfId="0" applyNumberFormat="1" applyFont="1" applyFill="1" applyAlignment="1">
      <alignment horizontal="center" vertical="center"/>
    </xf>
    <xf numFmtId="14" fontId="57" fillId="18" borderId="0" xfId="0" applyNumberFormat="1" applyFont="1" applyFill="1"/>
    <xf numFmtId="0" fontId="60" fillId="18" borderId="0" xfId="0" applyFont="1" applyFill="1" applyAlignment="1">
      <alignment horizontal="center" vertical="center"/>
    </xf>
    <xf numFmtId="0" fontId="57" fillId="18" borderId="0" xfId="0" applyFont="1" applyFill="1" applyAlignment="1">
      <alignment horizontal="center" vertical="center"/>
    </xf>
    <xf numFmtId="0" fontId="59" fillId="18" borderId="0" xfId="0" applyFont="1" applyFill="1" applyAlignment="1">
      <alignment horizontal="center" vertical="center"/>
    </xf>
    <xf numFmtId="0" fontId="55" fillId="18" borderId="0" xfId="0" applyFont="1" applyFill="1"/>
    <xf numFmtId="0" fontId="57" fillId="18" borderId="0" xfId="0" applyFont="1" applyFill="1" applyAlignment="1">
      <alignment vertical="center"/>
    </xf>
    <xf numFmtId="0" fontId="57" fillId="18" borderId="0" xfId="0" applyFont="1" applyFill="1" applyAlignment="1">
      <alignment horizontal="center"/>
    </xf>
    <xf numFmtId="0" fontId="61" fillId="18" borderId="0" xfId="1" applyFont="1" applyFill="1" applyBorder="1" applyAlignment="1">
      <alignment horizontal="left"/>
    </xf>
    <xf numFmtId="0" fontId="57" fillId="18" borderId="44" xfId="0" applyFont="1" applyFill="1" applyBorder="1" applyAlignment="1">
      <alignment horizontal="center"/>
    </xf>
    <xf numFmtId="0" fontId="15" fillId="18" borderId="0" xfId="0" applyFont="1" applyFill="1"/>
    <xf numFmtId="0" fontId="69" fillId="18" borderId="0" xfId="0" applyFont="1" applyFill="1"/>
    <xf numFmtId="0" fontId="57" fillId="18" borderId="0" xfId="0" applyFont="1" applyFill="1"/>
    <xf numFmtId="0" fontId="51" fillId="18" borderId="0" xfId="0" applyFont="1" applyFill="1" applyAlignment="1">
      <alignment horizontal="center" vertical="center"/>
    </xf>
    <xf numFmtId="14" fontId="57" fillId="18" borderId="0" xfId="0" applyNumberFormat="1" applyFont="1" applyFill="1" applyAlignment="1">
      <alignment horizontal="right"/>
    </xf>
    <xf numFmtId="0" fontId="67" fillId="18" borderId="0" xfId="0" applyFont="1" applyFill="1" applyAlignment="1">
      <alignment horizontal="center" vertical="center"/>
    </xf>
    <xf numFmtId="0" fontId="52" fillId="18" borderId="0" xfId="0" applyFont="1" applyFill="1" applyAlignment="1">
      <alignment horizontal="center" vertical="center"/>
    </xf>
    <xf numFmtId="0" fontId="68" fillId="18" borderId="0" xfId="0" applyFont="1" applyFill="1" applyAlignment="1">
      <alignment horizontal="center" vertical="center"/>
    </xf>
    <xf numFmtId="0" fontId="57" fillId="18" borderId="0" xfId="0" applyFont="1" applyFill="1" applyAlignment="1">
      <alignment horizontal="left" vertical="center"/>
    </xf>
    <xf numFmtId="0" fontId="52" fillId="18" borderId="0" xfId="0" applyFont="1" applyFill="1" applyAlignment="1">
      <alignment horizontal="left" vertical="center"/>
    </xf>
    <xf numFmtId="0" fontId="64" fillId="18" borderId="0" xfId="0" applyFont="1" applyFill="1" applyAlignment="1">
      <alignment horizontal="center" vertical="center"/>
    </xf>
    <xf numFmtId="0" fontId="33" fillId="18" borderId="0" xfId="1" applyFill="1" applyBorder="1" applyAlignment="1">
      <alignment horizontal="left"/>
    </xf>
    <xf numFmtId="0" fontId="57" fillId="18" borderId="0" xfId="0" applyFont="1" applyFill="1" applyAlignment="1">
      <alignment vertical="center" wrapText="1"/>
    </xf>
    <xf numFmtId="0" fontId="57" fillId="0" borderId="0" xfId="0" applyFont="1" applyAlignment="1">
      <alignment wrapText="1"/>
    </xf>
    <xf numFmtId="0" fontId="57" fillId="18" borderId="0" xfId="0" applyFont="1" applyFill="1" applyAlignment="1">
      <alignment wrapText="1"/>
    </xf>
    <xf numFmtId="0" fontId="71" fillId="0" borderId="30" xfId="0" applyFont="1" applyBorder="1"/>
    <xf numFmtId="0" fontId="5" fillId="0" borderId="30" xfId="0" applyFont="1" applyBorder="1" applyAlignment="1">
      <alignment horizontal="left" vertical="center" wrapText="1"/>
    </xf>
    <xf numFmtId="0" fontId="5" fillId="0" borderId="30" xfId="0" applyFont="1" applyBorder="1" applyAlignment="1">
      <alignment horizontal="left" vertical="center"/>
    </xf>
    <xf numFmtId="0" fontId="5" fillId="0" borderId="30" xfId="0" applyFont="1" applyBorder="1" applyAlignment="1">
      <alignment vertical="center" wrapText="1"/>
    </xf>
    <xf numFmtId="0" fontId="5" fillId="0" borderId="30" xfId="0" applyFont="1" applyBorder="1" applyAlignment="1">
      <alignment vertical="center"/>
    </xf>
    <xf numFmtId="0" fontId="2" fillId="19" borderId="30" xfId="0" applyFont="1" applyFill="1" applyBorder="1"/>
    <xf numFmtId="0" fontId="2" fillId="11" borderId="30" xfId="0" applyFont="1" applyFill="1" applyBorder="1"/>
    <xf numFmtId="0" fontId="42" fillId="20" borderId="30" xfId="0" applyFont="1" applyFill="1" applyBorder="1" applyAlignment="1">
      <alignment vertical="center"/>
    </xf>
    <xf numFmtId="0" fontId="0" fillId="20" borderId="30" xfId="0" applyFill="1" applyBorder="1" applyAlignment="1">
      <alignment horizontal="left" vertical="center"/>
    </xf>
    <xf numFmtId="0" fontId="2" fillId="20" borderId="30" xfId="0" applyFont="1" applyFill="1" applyBorder="1" applyAlignment="1">
      <alignment horizontal="right" vertical="center"/>
    </xf>
    <xf numFmtId="0" fontId="1" fillId="0" borderId="18" xfId="0" applyFont="1" applyBorder="1"/>
    <xf numFmtId="0" fontId="6" fillId="0" borderId="16" xfId="0" applyFont="1" applyBorder="1"/>
    <xf numFmtId="0" fontId="0" fillId="0" borderId="11" xfId="0" applyBorder="1"/>
    <xf numFmtId="0" fontId="43" fillId="0" borderId="29" xfId="0" applyFont="1" applyBorder="1"/>
    <xf numFmtId="0" fontId="42" fillId="0" borderId="48" xfId="0" applyFont="1" applyBorder="1"/>
    <xf numFmtId="0" fontId="42" fillId="0" borderId="49" xfId="0" applyFont="1" applyBorder="1"/>
    <xf numFmtId="0" fontId="42" fillId="0" borderId="50" xfId="0" applyFont="1"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3" xfId="0" applyBorder="1" applyAlignment="1">
      <alignment vertical="center"/>
    </xf>
    <xf numFmtId="0" fontId="0" fillId="0" borderId="44" xfId="0" applyBorder="1" applyAlignment="1">
      <alignment vertical="center"/>
    </xf>
    <xf numFmtId="0" fontId="41" fillId="0" borderId="43" xfId="0" applyFont="1" applyBorder="1" applyAlignment="1">
      <alignment horizontal="center"/>
    </xf>
    <xf numFmtId="0" fontId="41" fillId="0" borderId="0" xfId="0" applyFont="1" applyAlignment="1">
      <alignment horizontal="center"/>
    </xf>
    <xf numFmtId="0" fontId="43" fillId="0" borderId="43" xfId="0" applyFont="1" applyBorder="1"/>
    <xf numFmtId="0" fontId="43" fillId="0" borderId="0" xfId="0" applyFont="1"/>
    <xf numFmtId="0" fontId="37" fillId="11" borderId="5" xfId="0" applyFont="1" applyFill="1" applyBorder="1" applyAlignment="1">
      <alignment vertical="center"/>
    </xf>
    <xf numFmtId="0" fontId="37" fillId="0" borderId="51" xfId="0" applyFont="1" applyBorder="1" applyAlignment="1">
      <alignment vertical="center"/>
    </xf>
    <xf numFmtId="0" fontId="42" fillId="0" borderId="52" xfId="0" applyFont="1" applyBorder="1" applyAlignment="1">
      <alignment horizontal="left"/>
    </xf>
    <xf numFmtId="0" fontId="42" fillId="0" borderId="53" xfId="0" applyFont="1" applyBorder="1" applyAlignment="1">
      <alignment horizontal="left"/>
    </xf>
    <xf numFmtId="0" fontId="42" fillId="0" borderId="53" xfId="0" applyFont="1" applyBorder="1"/>
    <xf numFmtId="0" fontId="42" fillId="0" borderId="52" xfId="0" applyFont="1" applyBorder="1"/>
    <xf numFmtId="0" fontId="39" fillId="0" borderId="44" xfId="0" applyFont="1" applyBorder="1" applyAlignment="1">
      <alignment vertical="center"/>
    </xf>
    <xf numFmtId="0" fontId="39" fillId="0" borderId="43" xfId="0" applyFont="1" applyBorder="1" applyAlignment="1">
      <alignment vertical="center"/>
    </xf>
    <xf numFmtId="0" fontId="39" fillId="0" borderId="44" xfId="0" applyFont="1" applyBorder="1"/>
    <xf numFmtId="0" fontId="40" fillId="0" borderId="43" xfId="0" applyFont="1" applyBorder="1" applyAlignment="1">
      <alignment horizontal="center" vertical="center"/>
    </xf>
    <xf numFmtId="0" fontId="40" fillId="0" borderId="0" xfId="0" applyFont="1" applyAlignment="1">
      <alignment horizontal="center" vertical="center"/>
    </xf>
    <xf numFmtId="0" fontId="40" fillId="0" borderId="44" xfId="0" applyFont="1" applyBorder="1" applyAlignment="1">
      <alignment horizontal="center" vertical="center"/>
    </xf>
    <xf numFmtId="0" fontId="39" fillId="0" borderId="43" xfId="0" applyFont="1" applyBorder="1"/>
    <xf numFmtId="0" fontId="38" fillId="0" borderId="43" xfId="0" applyFont="1" applyBorder="1"/>
    <xf numFmtId="0" fontId="0" fillId="0" borderId="45" xfId="0" applyBorder="1"/>
    <xf numFmtId="0" fontId="0" fillId="0" borderId="46" xfId="0" applyBorder="1"/>
    <xf numFmtId="0" fontId="0" fillId="0" borderId="47" xfId="0" applyBorder="1"/>
    <xf numFmtId="0" fontId="7" fillId="20" borderId="6" xfId="0" applyFont="1" applyFill="1" applyBorder="1" applyAlignment="1">
      <alignment wrapText="1"/>
    </xf>
    <xf numFmtId="0" fontId="7" fillId="20" borderId="5" xfId="0" applyFont="1" applyFill="1" applyBorder="1" applyAlignment="1">
      <alignment wrapText="1"/>
    </xf>
    <xf numFmtId="0" fontId="7" fillId="20" borderId="7" xfId="0" applyFont="1" applyFill="1" applyBorder="1" applyAlignment="1">
      <alignment wrapText="1"/>
    </xf>
    <xf numFmtId="0" fontId="7" fillId="20" borderId="8" xfId="0" applyFont="1" applyFill="1" applyBorder="1" applyAlignment="1">
      <alignment wrapText="1"/>
    </xf>
    <xf numFmtId="0" fontId="7" fillId="21" borderId="5" xfId="0" applyFont="1" applyFill="1" applyBorder="1" applyAlignment="1">
      <alignment wrapText="1"/>
    </xf>
    <xf numFmtId="0" fontId="7" fillId="21" borderId="7" xfId="0" applyFont="1" applyFill="1" applyBorder="1" applyAlignment="1">
      <alignment horizontal="center" wrapText="1"/>
    </xf>
    <xf numFmtId="0" fontId="7" fillId="21" borderId="6" xfId="0" applyFont="1" applyFill="1" applyBorder="1" applyAlignment="1">
      <alignment horizontal="center" wrapText="1"/>
    </xf>
    <xf numFmtId="0" fontId="7" fillId="22" borderId="5" xfId="0" applyFont="1" applyFill="1" applyBorder="1" applyAlignment="1">
      <alignment horizontal="center" wrapText="1"/>
    </xf>
    <xf numFmtId="0" fontId="7" fillId="22" borderId="7" xfId="0" applyFont="1" applyFill="1" applyBorder="1" applyAlignment="1">
      <alignment horizontal="center" wrapText="1"/>
    </xf>
    <xf numFmtId="0" fontId="7" fillId="22" borderId="6" xfId="0" applyFont="1" applyFill="1" applyBorder="1" applyAlignment="1">
      <alignment horizontal="center" wrapText="1"/>
    </xf>
    <xf numFmtId="0" fontId="7" fillId="22" borderId="8" xfId="0" applyFont="1" applyFill="1" applyBorder="1" applyAlignment="1">
      <alignment horizontal="center" wrapText="1"/>
    </xf>
    <xf numFmtId="0" fontId="0" fillId="0" borderId="0" xfId="0" applyAlignment="1">
      <alignment horizontal="left"/>
    </xf>
    <xf numFmtId="0" fontId="17" fillId="0" borderId="5" xfId="0" applyFont="1" applyBorder="1" applyAlignment="1">
      <alignment horizontal="center"/>
    </xf>
    <xf numFmtId="0" fontId="17" fillId="0" borderId="8" xfId="0" applyFont="1" applyBorder="1" applyAlignment="1">
      <alignment horizont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1" xfId="0" applyFont="1" applyBorder="1" applyAlignment="1">
      <alignment horizontal="center" vertical="center"/>
    </xf>
    <xf numFmtId="0" fontId="17" fillId="0" borderId="13"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9" fillId="0" borderId="2" xfId="0" applyFont="1" applyBorder="1" applyAlignment="1">
      <alignment horizontal="center" wrapText="1"/>
    </xf>
    <xf numFmtId="0" fontId="9" fillId="0" borderId="3" xfId="0" applyFont="1" applyBorder="1" applyAlignment="1">
      <alignment horizontal="center" wrapText="1"/>
    </xf>
    <xf numFmtId="0" fontId="75" fillId="0" borderId="43" xfId="0" applyFont="1" applyBorder="1" applyAlignment="1">
      <alignment horizontal="center" vertical="center"/>
    </xf>
    <xf numFmtId="0" fontId="75" fillId="0" borderId="0" xfId="0" applyFont="1" applyAlignment="1">
      <alignment horizontal="center" vertical="center"/>
    </xf>
    <xf numFmtId="0" fontId="75" fillId="0" borderId="44" xfId="0" applyFont="1" applyBorder="1" applyAlignment="1">
      <alignment horizontal="center" vertical="center"/>
    </xf>
    <xf numFmtId="0" fontId="45" fillId="0" borderId="43" xfId="0" applyFont="1" applyBorder="1" applyAlignment="1">
      <alignment horizontal="center"/>
    </xf>
    <xf numFmtId="0" fontId="45" fillId="0" borderId="0" xfId="0" applyFont="1" applyAlignment="1">
      <alignment horizontal="center"/>
    </xf>
    <xf numFmtId="0" fontId="45" fillId="0" borderId="44" xfId="0" applyFont="1" applyBorder="1" applyAlignment="1">
      <alignment horizontal="center"/>
    </xf>
    <xf numFmtId="0" fontId="44" fillId="0" borderId="43" xfId="0" applyFont="1" applyBorder="1" applyAlignment="1">
      <alignment horizontal="center"/>
    </xf>
    <xf numFmtId="0" fontId="44" fillId="0" borderId="0" xfId="0" applyFont="1" applyAlignment="1">
      <alignment horizontal="center"/>
    </xf>
    <xf numFmtId="0" fontId="44" fillId="0" borderId="44" xfId="0" applyFont="1" applyBorder="1" applyAlignment="1">
      <alignment horizontal="center"/>
    </xf>
    <xf numFmtId="0" fontId="14" fillId="0" borderId="43" xfId="0" applyFont="1" applyBorder="1" applyAlignment="1">
      <alignment horizontal="center"/>
    </xf>
    <xf numFmtId="0" fontId="14" fillId="0" borderId="0" xfId="0" applyFont="1" applyAlignment="1">
      <alignment horizontal="center"/>
    </xf>
    <xf numFmtId="0" fontId="14" fillId="0" borderId="44" xfId="0" applyFont="1" applyBorder="1" applyAlignment="1">
      <alignment horizontal="center"/>
    </xf>
    <xf numFmtId="0" fontId="37" fillId="11" borderId="5" xfId="0" applyFont="1" applyFill="1" applyBorder="1" applyAlignment="1">
      <alignment horizontal="center" vertical="center"/>
    </xf>
    <xf numFmtId="0" fontId="37" fillId="11" borderId="8" xfId="0" applyFont="1" applyFill="1" applyBorder="1" applyAlignment="1">
      <alignment horizontal="center" vertical="center"/>
    </xf>
    <xf numFmtId="0" fontId="37" fillId="0" borderId="43" xfId="0" applyFont="1" applyBorder="1" applyAlignment="1">
      <alignment horizontal="left"/>
    </xf>
    <xf numFmtId="0" fontId="37" fillId="0" borderId="0" xfId="0" applyFont="1" applyAlignment="1">
      <alignment horizontal="left"/>
    </xf>
    <xf numFmtId="0" fontId="45" fillId="0" borderId="43" xfId="0" applyFont="1" applyBorder="1" applyAlignment="1">
      <alignment horizontal="center" vertical="center"/>
    </xf>
    <xf numFmtId="0" fontId="45" fillId="0" borderId="0" xfId="0" applyFont="1" applyAlignment="1">
      <alignment horizontal="center" vertical="center"/>
    </xf>
    <xf numFmtId="0" fontId="12" fillId="0" borderId="43" xfId="0" applyFont="1" applyBorder="1" applyAlignment="1">
      <alignment horizontal="center"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74" fillId="0" borderId="43" xfId="0" applyFont="1" applyBorder="1" applyAlignment="1">
      <alignment horizontal="center"/>
    </xf>
    <xf numFmtId="0" fontId="74" fillId="0" borderId="0" xfId="0" applyFont="1" applyAlignment="1">
      <alignment horizontal="center"/>
    </xf>
    <xf numFmtId="0" fontId="74" fillId="0" borderId="44" xfId="0" applyFont="1" applyBorder="1" applyAlignment="1">
      <alignment horizontal="center"/>
    </xf>
    <xf numFmtId="0" fontId="73" fillId="0" borderId="43" xfId="0" applyFont="1" applyBorder="1" applyAlignment="1">
      <alignment horizontal="center"/>
    </xf>
    <xf numFmtId="0" fontId="73" fillId="0" borderId="0" xfId="0" applyFont="1" applyAlignment="1">
      <alignment horizontal="center"/>
    </xf>
    <xf numFmtId="0" fontId="73" fillId="0" borderId="44" xfId="0" applyFont="1" applyBorder="1" applyAlignment="1">
      <alignment horizontal="center"/>
    </xf>
    <xf numFmtId="0" fontId="37" fillId="11" borderId="20" xfId="0" applyFont="1" applyFill="1" applyBorder="1" applyAlignment="1">
      <alignment horizontal="center" vertical="center"/>
    </xf>
    <xf numFmtId="0" fontId="37" fillId="11" borderId="21" xfId="0" applyFont="1" applyFill="1" applyBorder="1" applyAlignment="1">
      <alignment horizontal="center" vertical="center"/>
    </xf>
    <xf numFmtId="0" fontId="37" fillId="11" borderId="22" xfId="0" applyFont="1" applyFill="1" applyBorder="1" applyAlignment="1">
      <alignment horizontal="center" vertical="center"/>
    </xf>
    <xf numFmtId="0" fontId="72" fillId="0" borderId="43" xfId="0" applyFont="1" applyBorder="1" applyAlignment="1">
      <alignment horizontal="center" vertical="top"/>
    </xf>
    <xf numFmtId="0" fontId="72" fillId="0" borderId="0" xfId="0" applyFont="1" applyAlignment="1">
      <alignment horizontal="center" vertical="top"/>
    </xf>
    <xf numFmtId="0" fontId="72" fillId="0" borderId="44" xfId="0" applyFont="1" applyBorder="1" applyAlignment="1">
      <alignment horizontal="center" vertical="top"/>
    </xf>
  </cellXfs>
  <cellStyles count="3">
    <cellStyle name="Hipervínculo" xfId="1" builtinId="8"/>
    <cellStyle name="Normal" xfId="0" builtinId="0"/>
    <cellStyle name="Porcentaje" xfId="2" builtinId="5"/>
  </cellStyles>
  <dxfs count="28">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color theme="1"/>
        <name val="Agency FB"/>
        <family val="2"/>
        <scheme val="none"/>
      </font>
    </dxf>
    <dxf>
      <font>
        <strike val="0"/>
        <outline val="0"/>
        <shadow val="0"/>
        <u val="none"/>
        <vertAlign val="baseline"/>
        <sz val="11"/>
        <name val="Calibri Light"/>
        <family val="2"/>
        <scheme val="major"/>
      </font>
      <alignment horizontal="center" vertical="bottom" textRotation="0" wrapText="0" indent="0" justifyLastLine="0" shrinkToFit="0" readingOrder="0"/>
    </dxf>
    <dxf>
      <font>
        <strike val="0"/>
        <outline val="0"/>
        <shadow val="0"/>
        <u val="none"/>
        <vertAlign val="baseline"/>
        <sz val="11"/>
        <name val="Calibri Light"/>
        <family val="2"/>
        <scheme val="major"/>
      </font>
      <alignment horizontal="right" vertical="bottom" textRotation="0" wrapText="0" indent="0" justifyLastLine="0" shrinkToFit="0" readingOrder="0"/>
    </dxf>
    <dxf>
      <font>
        <strike val="0"/>
        <outline val="0"/>
        <shadow val="0"/>
        <u val="none"/>
        <vertAlign val="baseline"/>
        <sz val="11"/>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major"/>
      </font>
    </dxf>
    <dxf>
      <font>
        <strike val="0"/>
        <outline val="0"/>
        <shadow val="0"/>
        <u val="none"/>
        <vertAlign val="baseline"/>
        <sz val="11"/>
        <name val="Calibri Light"/>
        <family val="2"/>
        <scheme val="major"/>
      </font>
    </dxf>
    <dxf>
      <font>
        <strike val="0"/>
        <outline val="0"/>
        <shadow val="0"/>
        <u val="none"/>
        <vertAlign val="baseline"/>
        <sz val="11"/>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dxf>
    <dxf>
      <font>
        <b val="0"/>
        <i val="0"/>
        <strike val="0"/>
        <condense val="0"/>
        <extend val="0"/>
        <outline val="0"/>
        <shadow val="0"/>
        <u val="none"/>
        <vertAlign val="baseline"/>
        <sz val="11"/>
        <color rgb="FFC00000"/>
        <name val="Calibri Light"/>
        <family val="2"/>
        <scheme val="maj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family val="2"/>
        <scheme val="major"/>
      </font>
      <alignment horizontal="center" vertical="center" textRotation="0" wrapText="0" indent="0" justifyLastLine="0" shrinkToFit="0" readingOrder="0"/>
    </dxf>
    <dxf>
      <font>
        <b val="0"/>
        <i val="0"/>
        <strike val="0"/>
        <condense val="0"/>
        <extend val="0"/>
        <outline val="0"/>
        <shadow val="0"/>
        <u val="none"/>
        <vertAlign val="baseline"/>
        <sz val="11"/>
        <color theme="4" tint="-0.499984740745262"/>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dxf>
    <dxf>
      <font>
        <b val="0"/>
        <i val="0"/>
        <strike val="0"/>
        <condense val="0"/>
        <extend val="0"/>
        <outline val="0"/>
        <shadow val="0"/>
        <u val="none"/>
        <vertAlign val="baseline"/>
        <sz val="11"/>
        <color auto="1"/>
        <name val="Calibri Light"/>
        <family val="2"/>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family val="2"/>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family val="2"/>
        <scheme val="maj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alignment horizontal="center" vertical="center" textRotation="0" wrapText="0" indent="0" justifyLastLine="0" shrinkToFit="0" readingOrder="0"/>
    </dxf>
    <dxf>
      <font>
        <strike val="0"/>
        <outline val="0"/>
        <shadow val="0"/>
        <u val="none"/>
        <vertAlign val="baseline"/>
        <sz val="11"/>
        <name val="Calibri Light"/>
        <family val="2"/>
        <scheme val="major"/>
      </font>
      <alignment horizontal="right" vertical="bottom" textRotation="0" wrapText="0" indent="0" justifyLastLine="0" shrinkToFit="0" readingOrder="0"/>
    </dxf>
    <dxf>
      <font>
        <b/>
        <strike val="0"/>
        <outline val="0"/>
        <shadow val="0"/>
        <u val="none"/>
        <vertAlign val="baseline"/>
        <sz val="12"/>
        <color theme="0"/>
        <name val="Cavolini"/>
        <family val="4"/>
        <scheme val="none"/>
      </font>
      <fill>
        <patternFill patternType="solid">
          <fgColor indexed="64"/>
          <bgColor rgb="FFFFC000"/>
        </patternFill>
      </fill>
      <alignment horizontal="right" vertical="center" textRotation="0" wrapText="0" indent="0" justifyLastLine="0" shrinkToFit="0" readingOrder="0"/>
    </dxf>
  </dxfs>
  <tableStyles count="0" defaultTableStyle="TableStyleMedium2" defaultPivotStyle="PivotStyleLight16"/>
  <colors>
    <mruColors>
      <color rgb="FFCC0000"/>
      <color rgb="FF77DFFF"/>
      <color rgb="FFC6F0F6"/>
      <color rgb="FFB7ECF3"/>
      <color rgb="FF86E3F0"/>
      <color rgb="FF87EDEF"/>
      <color rgb="FF93D4E3"/>
      <color rgb="FF4AA0B4"/>
      <color rgb="FF15D0E9"/>
      <color rgb="FF3968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s-DO" sz="1600" b="1">
                <a:solidFill>
                  <a:schemeClr val="tx1"/>
                </a:solidFill>
              </a:rPr>
              <a:t>PORTAL</a:t>
            </a:r>
            <a:r>
              <a:rPr lang="es-DO" sz="1600" b="1" baseline="0">
                <a:solidFill>
                  <a:schemeClr val="tx1"/>
                </a:solidFill>
              </a:rPr>
              <a:t> SAIP</a:t>
            </a:r>
          </a:p>
          <a:p>
            <a:pPr>
              <a:defRPr sz="1200" b="1">
                <a:solidFill>
                  <a:schemeClr val="tx1"/>
                </a:solidFill>
              </a:defRPr>
            </a:pPr>
            <a:r>
              <a:rPr lang="es-DO" sz="1200" b="1" baseline="0">
                <a:solidFill>
                  <a:schemeClr val="tx1"/>
                </a:solidFill>
              </a:rPr>
              <a:t>SOLICITUDES DE INFORMACIONES </a:t>
            </a:r>
          </a:p>
          <a:p>
            <a:pPr>
              <a:defRPr sz="1200" b="1">
                <a:solidFill>
                  <a:schemeClr val="tx1"/>
                </a:solidFill>
              </a:defRPr>
            </a:pPr>
            <a:r>
              <a:rPr lang="es-DO" sz="1200" b="1" baseline="0">
                <a:solidFill>
                  <a:schemeClr val="tx1"/>
                </a:solidFill>
              </a:rPr>
              <a:t>DESDE ENERO HASTA JUNIO DEL 2020</a:t>
            </a:r>
            <a:endParaRPr lang="es-DO" sz="1200" b="1">
              <a:solidFill>
                <a:schemeClr val="tx1"/>
              </a:solidFill>
            </a:endParaRPr>
          </a:p>
        </c:rich>
      </c:tx>
      <c:layout>
        <c:manualLayout>
          <c:xMode val="edge"/>
          <c:yMode val="edge"/>
          <c:x val="0.26574543129457728"/>
          <c:y val="2.250342517659054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D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SEMESTRAL (ESPECIAL)'!$A$4:$A$17</c:f>
              <c:strCache>
                <c:ptCount val="14"/>
                <c:pt idx="0">
                  <c:v>Certificaciones </c:v>
                </c:pt>
                <c:pt idx="1">
                  <c:v>Compras y Contraciones</c:v>
                </c:pt>
                <c:pt idx="2">
                  <c:v>Georeferencia Cartográfica </c:v>
                </c:pt>
                <c:pt idx="3">
                  <c:v>Planos</c:v>
                </c:pt>
                <c:pt idx="4">
                  <c:v>Presupuesto</c:v>
                </c:pt>
                <c:pt idx="5">
                  <c:v>Procesos Operativos </c:v>
                </c:pt>
                <c:pt idx="6">
                  <c:v>Proyectos</c:v>
                </c:pt>
                <c:pt idx="7">
                  <c:v>Publicidad</c:v>
                </c:pt>
                <c:pt idx="8">
                  <c:v>Recursos Humanos</c:v>
                </c:pt>
                <c:pt idx="9">
                  <c:v>Servicios</c:v>
                </c:pt>
                <c:pt idx="10">
                  <c:v>Laboratorio-Calidad de las Aguas</c:v>
                </c:pt>
                <c:pt idx="11">
                  <c:v>Información Comercial</c:v>
                </c:pt>
                <c:pt idx="12">
                  <c:v>Finanzas</c:v>
                </c:pt>
                <c:pt idx="13">
                  <c:v>Planta de Tratamiento de Aguas Residuales </c:v>
                </c:pt>
              </c:strCache>
            </c:strRef>
          </c:cat>
          <c:val>
            <c:numRef>
              <c:f>'INFORME SEMESTRAL (ESPECIAL)'!$H$4:$H$17</c:f>
              <c:numCache>
                <c:formatCode>General</c:formatCode>
                <c:ptCount val="14"/>
                <c:pt idx="0">
                  <c:v>1</c:v>
                </c:pt>
                <c:pt idx="1">
                  <c:v>2</c:v>
                </c:pt>
                <c:pt idx="2">
                  <c:v>0</c:v>
                </c:pt>
                <c:pt idx="3">
                  <c:v>1</c:v>
                </c:pt>
                <c:pt idx="4">
                  <c:v>1</c:v>
                </c:pt>
                <c:pt idx="5">
                  <c:v>2</c:v>
                </c:pt>
                <c:pt idx="6">
                  <c:v>10</c:v>
                </c:pt>
                <c:pt idx="7">
                  <c:v>0</c:v>
                </c:pt>
                <c:pt idx="8">
                  <c:v>1</c:v>
                </c:pt>
                <c:pt idx="9">
                  <c:v>1</c:v>
                </c:pt>
                <c:pt idx="10">
                  <c:v>2</c:v>
                </c:pt>
                <c:pt idx="11">
                  <c:v>4</c:v>
                </c:pt>
                <c:pt idx="12">
                  <c:v>1</c:v>
                </c:pt>
                <c:pt idx="13">
                  <c:v>2</c:v>
                </c:pt>
              </c:numCache>
            </c:numRef>
          </c:val>
          <c:extLst>
            <c:ext xmlns:c16="http://schemas.microsoft.com/office/drawing/2014/chart" uri="{C3380CC4-5D6E-409C-BE32-E72D297353CC}">
              <c16:uniqueId val="{00000000-7A20-4776-B2D6-19E54C51BD33}"/>
            </c:ext>
          </c:extLst>
        </c:ser>
        <c:dLbls>
          <c:showLegendKey val="0"/>
          <c:showVal val="0"/>
          <c:showCatName val="0"/>
          <c:showSerName val="0"/>
          <c:showPercent val="0"/>
          <c:showBubbleSize val="0"/>
        </c:dLbls>
        <c:gapWidth val="182"/>
        <c:axId val="494584240"/>
        <c:axId val="326906736"/>
      </c:barChart>
      <c:catAx>
        <c:axId val="4945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326906736"/>
        <c:crossesAt val="0"/>
        <c:auto val="1"/>
        <c:lblAlgn val="ctr"/>
        <c:lblOffset val="100"/>
        <c:noMultiLvlLbl val="0"/>
      </c:catAx>
      <c:valAx>
        <c:axId val="326906736"/>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494584240"/>
        <c:crosses val="autoZero"/>
        <c:crossBetween val="between"/>
        <c:majorUnit val="1"/>
      </c:valAx>
      <c:spPr>
        <a:solidFill>
          <a:schemeClr val="accent6">
            <a:lumMod val="20000"/>
            <a:lumOff val="80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C6F0F6"/>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s-DO"/>
              <a:t>Portal Saip </a:t>
            </a:r>
          </a:p>
          <a:p>
            <a:pPr>
              <a:defRPr/>
            </a:pPr>
            <a:r>
              <a:rPr lang="es-DO"/>
              <a:t>Tíempo de Respuesta </a:t>
            </a:r>
          </a:p>
          <a:p>
            <a:pPr>
              <a:defRPr/>
            </a:pPr>
            <a:r>
              <a:rPr lang="es-DO"/>
              <a:t>Diciembre 2022 </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DO"/>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48C-46F3-96E0-AAA9A0FFCD96}"/>
              </c:ext>
            </c:extLst>
          </c:dPt>
          <c:dPt>
            <c:idx val="1"/>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3-748C-46F3-96E0-AAA9A0FFCD96}"/>
              </c:ext>
            </c:extLst>
          </c:dPt>
          <c:dPt>
            <c:idx val="2"/>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5-748C-46F3-96E0-AAA9A0FFCD96}"/>
              </c:ext>
            </c:extLst>
          </c:dPt>
          <c:dPt>
            <c:idx val="3"/>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7-748C-46F3-96E0-AAA9A0FFCD9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DO"/>
              </a:p>
            </c:txPr>
            <c:dLblPos val="inEnd"/>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'Gráficos Diciembre 2022'!$I$2:$L$2</c:f>
              <c:strCache>
                <c:ptCount val="4"/>
                <c:pt idx="0">
                  <c:v>Menos de 5 días</c:v>
                </c:pt>
                <c:pt idx="1">
                  <c:v>De 6 a 10 días</c:v>
                </c:pt>
                <c:pt idx="2">
                  <c:v>De 11 a 15 días</c:v>
                </c:pt>
                <c:pt idx="3">
                  <c:v>Prórroga  (Hasta 10 días Adicionales)</c:v>
                </c:pt>
              </c:strCache>
            </c:strRef>
          </c:cat>
          <c:val>
            <c:numRef>
              <c:f>'Gráficos Diciembre 2022'!$I$3:$L$3</c:f>
              <c:numCache>
                <c:formatCode>General</c:formatCode>
                <c:ptCount val="4"/>
                <c:pt idx="0">
                  <c:v>1</c:v>
                </c:pt>
                <c:pt idx="1">
                  <c:v>0</c:v>
                </c:pt>
                <c:pt idx="2">
                  <c:v>1</c:v>
                </c:pt>
                <c:pt idx="3">
                  <c:v>0</c:v>
                </c:pt>
              </c:numCache>
            </c:numRef>
          </c:val>
          <c:extLst>
            <c:ext xmlns:c16="http://schemas.microsoft.com/office/drawing/2014/chart" uri="{C3380CC4-5D6E-409C-BE32-E72D297353CC}">
              <c16:uniqueId val="{00000000-C34E-4DBF-9096-64156FAC695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r>
              <a:rPr lang="es-DO" b="1"/>
              <a:t>Portal SAIP</a:t>
            </a:r>
          </a:p>
          <a:p>
            <a:pPr>
              <a:defRPr/>
            </a:pPr>
            <a:r>
              <a:rPr lang="es-DO" b="1"/>
              <a:t>Tipo de solicitud</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chemeClr val="tx1">
                  <a:lumMod val="65000"/>
                  <a:lumOff val="35000"/>
                </a:schemeClr>
              </a:solidFill>
              <a:latin typeface="+mj-lt"/>
              <a:ea typeface="+mj-ea"/>
              <a:cs typeface="+mj-cs"/>
            </a:defRPr>
          </a:pPr>
          <a:endParaRPr lang="es-DO"/>
        </a:p>
      </c:txPr>
    </c:title>
    <c:autoTitleDeleted val="0"/>
    <c:plotArea>
      <c:layout/>
      <c:barChart>
        <c:barDir val="col"/>
        <c:grouping val="clustered"/>
        <c:varyColors val="0"/>
        <c:ser>
          <c:idx val="0"/>
          <c:order val="0"/>
          <c:spPr>
            <a:solidFill>
              <a:schemeClr val="accent1">
                <a:alpha val="70000"/>
              </a:schemeClr>
            </a:solidFill>
            <a:ln>
              <a:noFill/>
            </a:ln>
            <a:effectLst/>
          </c:spPr>
          <c:invertIfNegative val="0"/>
          <c:cat>
            <c:strRef>
              <c:f>'Gráficos Diciembre 2022'!$N$2:$AF$2</c:f>
              <c:strCache>
                <c:ptCount val="19"/>
                <c:pt idx="0">
                  <c:v>Certifiaciones </c:v>
                </c:pt>
                <c:pt idx="1">
                  <c:v>Compras y Contraciones</c:v>
                </c:pt>
                <c:pt idx="2">
                  <c:v>Contratos</c:v>
                </c:pt>
                <c:pt idx="3">
                  <c:v>Estadísticas</c:v>
                </c:pt>
                <c:pt idx="4">
                  <c:v>Finanzas</c:v>
                </c:pt>
                <c:pt idx="5">
                  <c:v>Geografia Cartografica </c:v>
                </c:pt>
                <c:pt idx="6">
                  <c:v>Planos</c:v>
                </c:pt>
                <c:pt idx="7">
                  <c:v>Planta de Tratamiento de Aguas Residuales </c:v>
                </c:pt>
                <c:pt idx="8">
                  <c:v>Información General de la Institución</c:v>
                </c:pt>
                <c:pt idx="9">
                  <c:v>Presupuesto</c:v>
                </c:pt>
                <c:pt idx="10">
                  <c:v>Procesos Operativos </c:v>
                </c:pt>
                <c:pt idx="11">
                  <c:v>Proyectos</c:v>
                </c:pt>
                <c:pt idx="12">
                  <c:v>Red de Distribución de Agua Potable</c:v>
                </c:pt>
                <c:pt idx="13">
                  <c:v>Publicidad</c:v>
                </c:pt>
                <c:pt idx="14">
                  <c:v>Recursos Humanos</c:v>
                </c:pt>
                <c:pt idx="15">
                  <c:v>Servicios</c:v>
                </c:pt>
                <c:pt idx="16">
                  <c:v>Visita a Planta de Tratamiento</c:v>
                </c:pt>
                <c:pt idx="17">
                  <c:v>Laboratorio-Calidad de las Aguas</c:v>
                </c:pt>
                <c:pt idx="18">
                  <c:v>Información Comercial</c:v>
                </c:pt>
              </c:strCache>
            </c:strRef>
          </c:cat>
          <c:val>
            <c:numRef>
              <c:f>'Gráficos Diciembre 2022'!$N$3:$AF$3</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1</c:v>
                </c:pt>
                <c:pt idx="15">
                  <c:v>0</c:v>
                </c:pt>
                <c:pt idx="16">
                  <c:v>0</c:v>
                </c:pt>
                <c:pt idx="17">
                  <c:v>0</c:v>
                </c:pt>
                <c:pt idx="18">
                  <c:v>0</c:v>
                </c:pt>
              </c:numCache>
            </c:numRef>
          </c:val>
          <c:extLst>
            <c:ext xmlns:c16="http://schemas.microsoft.com/office/drawing/2014/chart" uri="{C3380CC4-5D6E-409C-BE32-E72D297353CC}">
              <c16:uniqueId val="{00000000-F31A-4338-806D-A3007E272254}"/>
            </c:ext>
          </c:extLst>
        </c:ser>
        <c:dLbls>
          <c:showLegendKey val="0"/>
          <c:showVal val="0"/>
          <c:showCatName val="0"/>
          <c:showSerName val="0"/>
          <c:showPercent val="0"/>
          <c:showBubbleSize val="0"/>
        </c:dLbls>
        <c:gapWidth val="80"/>
        <c:overlap val="25"/>
        <c:axId val="318281983"/>
        <c:axId val="318276991"/>
      </c:barChart>
      <c:catAx>
        <c:axId val="318281983"/>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DO"/>
          </a:p>
        </c:txPr>
        <c:crossAx val="318276991"/>
        <c:crosses val="autoZero"/>
        <c:auto val="1"/>
        <c:lblAlgn val="ctr"/>
        <c:lblOffset val="100"/>
        <c:noMultiLvlLbl val="0"/>
      </c:catAx>
      <c:valAx>
        <c:axId val="318276991"/>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DO"/>
          </a:p>
        </c:txPr>
        <c:crossAx val="318281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Portal Saip</a:t>
            </a:r>
            <a:r>
              <a:rPr lang="es-DO" baseline="0"/>
              <a:t> </a:t>
            </a:r>
          </a:p>
          <a:p>
            <a:pPr>
              <a:defRPr/>
            </a:pPr>
            <a:r>
              <a:rPr lang="es-DO"/>
              <a:t>Status</a:t>
            </a:r>
            <a:r>
              <a:rPr lang="es-DO" baseline="0"/>
              <a:t> de Solicitud</a:t>
            </a:r>
          </a:p>
          <a:p>
            <a:pPr>
              <a:defRPr/>
            </a:pPr>
            <a:r>
              <a:rPr lang="es-DO" baseline="0"/>
              <a:t>Mes de Octubre </a:t>
            </a:r>
          </a:p>
          <a:p>
            <a:pPr>
              <a:defRPr/>
            </a:pPr>
            <a:r>
              <a:rPr lang="es-DO" baseline="0"/>
              <a:t>2022  </a:t>
            </a:r>
            <a:endParaRPr lang="es-DO"/>
          </a:p>
        </c:rich>
      </c:tx>
      <c:layout>
        <c:manualLayout>
          <c:xMode val="edge"/>
          <c:yMode val="edge"/>
          <c:x val="0.66877077865266832"/>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6087-4FBC-821C-676BC0376537}"/>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6087-4FBC-821C-676BC0376537}"/>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6087-4FBC-821C-676BC0376537}"/>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91E-4529-B985-82305C6BC94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 Octubre 2022'!$F$2:$H$2</c:f>
              <c:strCache>
                <c:ptCount val="3"/>
                <c:pt idx="0">
                  <c:v>Completadas</c:v>
                </c:pt>
                <c:pt idx="1">
                  <c:v>Rechazadas</c:v>
                </c:pt>
                <c:pt idx="2">
                  <c:v>En Proceso</c:v>
                </c:pt>
              </c:strCache>
            </c:strRef>
          </c:cat>
          <c:val>
            <c:numRef>
              <c:f>'Gráficos Octubre 2022'!$F$3:$H$3</c:f>
              <c:numCache>
                <c:formatCode>General</c:formatCode>
                <c:ptCount val="3"/>
                <c:pt idx="0">
                  <c:v>3</c:v>
                </c:pt>
                <c:pt idx="1">
                  <c:v>0</c:v>
                </c:pt>
                <c:pt idx="2">
                  <c:v>0</c:v>
                </c:pt>
              </c:numCache>
            </c:numRef>
          </c:val>
          <c:extLst>
            <c:ext xmlns:c16="http://schemas.microsoft.com/office/drawing/2014/chart" uri="{C3380CC4-5D6E-409C-BE32-E72D297353CC}">
              <c16:uniqueId val="{00000006-6087-4FBC-821C-676BC0376537}"/>
            </c:ext>
          </c:extLst>
        </c:ser>
        <c:dLbls>
          <c:showLegendKey val="0"/>
          <c:showVal val="0"/>
          <c:showCatName val="0"/>
          <c:showSerName val="0"/>
          <c:showPercent val="0"/>
          <c:showBubbleSize val="0"/>
        </c:dLbls>
        <c:gapWidth val="100"/>
        <c:axId val="2129534096"/>
        <c:axId val="2129546160"/>
      </c:barChart>
      <c:valAx>
        <c:axId val="2129546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2129534096"/>
        <c:crosses val="autoZero"/>
        <c:crossBetween val="between"/>
      </c:valAx>
      <c:catAx>
        <c:axId val="21295340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21295461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Portal</a:t>
            </a:r>
            <a:r>
              <a:rPr lang="es-DO" baseline="0"/>
              <a:t> Saip </a:t>
            </a:r>
          </a:p>
          <a:p>
            <a:pPr>
              <a:defRPr/>
            </a:pPr>
            <a:r>
              <a:rPr lang="es-DO"/>
              <a:t>Tíempo de</a:t>
            </a:r>
            <a:r>
              <a:rPr lang="es-DO" baseline="0"/>
              <a:t> Respuesta</a:t>
            </a:r>
          </a:p>
          <a:p>
            <a:pPr>
              <a:defRPr/>
            </a:pPr>
            <a:r>
              <a:rPr lang="es-DO" baseline="0"/>
              <a:t>Mes de Octubre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lineChart>
        <c:grouping val="standard"/>
        <c:varyColors val="0"/>
        <c:ser>
          <c:idx val="0"/>
          <c:order val="0"/>
          <c:spPr>
            <a:ln w="28575" cap="rnd">
              <a:solidFill>
                <a:schemeClr val="accent1"/>
              </a:solidFill>
              <a:round/>
            </a:ln>
            <a:effectLst/>
          </c:spPr>
          <c:marker>
            <c:symbol val="none"/>
          </c:marker>
          <c:dPt>
            <c:idx val="1"/>
            <c:marker>
              <c:symbol val="none"/>
            </c:marker>
            <c:bubble3D val="0"/>
            <c:spPr>
              <a:ln w="28575" cap="rnd">
                <a:solidFill>
                  <a:srgbClr val="00B0F0"/>
                </a:solidFill>
                <a:round/>
              </a:ln>
              <a:effectLst/>
            </c:spPr>
            <c:extLst>
              <c:ext xmlns:c16="http://schemas.microsoft.com/office/drawing/2014/chart" uri="{C3380CC4-5D6E-409C-BE32-E72D297353CC}">
                <c16:uniqueId val="{00000002-68F3-4252-912E-4E32697EA193}"/>
              </c:ext>
            </c:extLst>
          </c:dPt>
          <c:dPt>
            <c:idx val="3"/>
            <c:marker>
              <c:symbol val="none"/>
            </c:marker>
            <c:bubble3D val="0"/>
            <c:spPr>
              <a:ln w="28575" cap="rnd">
                <a:solidFill>
                  <a:srgbClr val="92D050"/>
                </a:solidFill>
                <a:round/>
              </a:ln>
              <a:effectLst/>
            </c:spPr>
            <c:extLst>
              <c:ext xmlns:c16="http://schemas.microsoft.com/office/drawing/2014/chart" uri="{C3380CC4-5D6E-409C-BE32-E72D297353CC}">
                <c16:uniqueId val="{00000001-68F3-4252-912E-4E32697EA193}"/>
              </c:ext>
            </c:extLst>
          </c:dPt>
          <c:cat>
            <c:strRef>
              <c:f>'Gráficos Octubre 2022'!$I$2:$L$2</c:f>
              <c:strCache>
                <c:ptCount val="4"/>
                <c:pt idx="0">
                  <c:v>Menos de 5 días</c:v>
                </c:pt>
                <c:pt idx="1">
                  <c:v>De 6 a 10 días</c:v>
                </c:pt>
                <c:pt idx="2">
                  <c:v>De 11 a 15 días</c:v>
                </c:pt>
                <c:pt idx="3">
                  <c:v>Prórroga  (Hasta 10 días Adicionales)</c:v>
                </c:pt>
              </c:strCache>
            </c:strRef>
          </c:cat>
          <c:val>
            <c:numRef>
              <c:f>'Gráficos Octubre 2022'!$I$3:$L$3</c:f>
              <c:numCache>
                <c:formatCode>General</c:formatCode>
                <c:ptCount val="4"/>
                <c:pt idx="0">
                  <c:v>1</c:v>
                </c:pt>
                <c:pt idx="1">
                  <c:v>1</c:v>
                </c:pt>
                <c:pt idx="2">
                  <c:v>1</c:v>
                </c:pt>
                <c:pt idx="3">
                  <c:v>0</c:v>
                </c:pt>
              </c:numCache>
            </c:numRef>
          </c:val>
          <c:smooth val="0"/>
          <c:extLst>
            <c:ext xmlns:c16="http://schemas.microsoft.com/office/drawing/2014/chart" uri="{C3380CC4-5D6E-409C-BE32-E72D297353CC}">
              <c16:uniqueId val="{00000000-4EF4-4B6D-BB2C-44A06C186856}"/>
            </c:ext>
          </c:extLst>
        </c:ser>
        <c:dLbls>
          <c:showLegendKey val="0"/>
          <c:showVal val="0"/>
          <c:showCatName val="0"/>
          <c:showSerName val="0"/>
          <c:showPercent val="0"/>
          <c:showBubbleSize val="0"/>
        </c:dLbls>
        <c:smooth val="0"/>
        <c:axId val="831205600"/>
        <c:axId val="766484224"/>
      </c:lineChart>
      <c:catAx>
        <c:axId val="83120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766484224"/>
        <c:crosses val="autoZero"/>
        <c:auto val="1"/>
        <c:lblAlgn val="ctr"/>
        <c:lblOffset val="100"/>
        <c:noMultiLvlLbl val="0"/>
      </c:catAx>
      <c:valAx>
        <c:axId val="76648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83120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Portal</a:t>
            </a:r>
            <a:r>
              <a:rPr lang="es-DO" baseline="0"/>
              <a:t> Saip </a:t>
            </a:r>
          </a:p>
          <a:p>
            <a:pPr>
              <a:defRPr/>
            </a:pPr>
            <a:r>
              <a:rPr lang="es-DO"/>
              <a:t>Típo de Informacion </a:t>
            </a:r>
          </a:p>
          <a:p>
            <a:pPr>
              <a:defRPr/>
            </a:pPr>
            <a:r>
              <a:rPr lang="es-DO"/>
              <a:t>Mes de Ocubre </a:t>
            </a:r>
          </a:p>
          <a:p>
            <a:pPr>
              <a:defRPr/>
            </a:pPr>
            <a:r>
              <a:rPr lang="es-DO"/>
              <a:t> 2022 </a:t>
            </a:r>
          </a:p>
        </c:rich>
      </c:tx>
      <c:layout>
        <c:manualLayout>
          <c:xMode val="edge"/>
          <c:yMode val="edge"/>
          <c:x val="5.8697602522608701E-2"/>
          <c:y val="9.722222222222222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64327253572293E-2"/>
          <c:y val="0.32995370370370369"/>
          <c:w val="0.38039986792369301"/>
          <c:h val="0.51228279157413004"/>
        </c:manualLayout>
      </c:layout>
      <c:bar3DChart>
        <c:barDir val="col"/>
        <c:grouping val="standard"/>
        <c:varyColors val="0"/>
        <c:ser>
          <c:idx val="0"/>
          <c:order val="0"/>
          <c:tx>
            <c:strRef>
              <c:f>'Gráficos Octubre 2022'!$O$2</c:f>
              <c:strCache>
                <c:ptCount val="1"/>
                <c:pt idx="0">
                  <c:v>Compras y Contraciones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'Gráficos Octubre 2022'!$O$3</c:f>
              <c:numCache>
                <c:formatCode>General</c:formatCode>
                <c:ptCount val="1"/>
                <c:pt idx="0">
                  <c:v>2</c:v>
                </c:pt>
              </c:numCache>
            </c:numRef>
          </c:val>
          <c:extLst>
            <c:ext xmlns:c16="http://schemas.microsoft.com/office/drawing/2014/chart" uri="{C3380CC4-5D6E-409C-BE32-E72D297353CC}">
              <c16:uniqueId val="{00000000-5BD8-477C-B384-9D6564A0C6E9}"/>
            </c:ext>
          </c:extLst>
        </c:ser>
        <c:ser>
          <c:idx val="1"/>
          <c:order val="1"/>
          <c:tx>
            <c:strRef>
              <c:f>'Gráficos Octubre 2022'!$AA$2</c:f>
              <c:strCache>
                <c:ptCount val="1"/>
                <c:pt idx="0">
                  <c:v>Proyectos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'Gráficos Octubre 2022'!$AA$3</c:f>
              <c:numCache>
                <c:formatCode>General</c:formatCode>
                <c:ptCount val="1"/>
                <c:pt idx="0">
                  <c:v>1</c:v>
                </c:pt>
              </c:numCache>
            </c:numRef>
          </c:val>
          <c:extLst>
            <c:ext xmlns:c16="http://schemas.microsoft.com/office/drawing/2014/chart" uri="{C3380CC4-5D6E-409C-BE32-E72D297353CC}">
              <c16:uniqueId val="{0000000C-AED2-4481-8207-54647E0680FC}"/>
            </c:ext>
          </c:extLst>
        </c:ser>
        <c:dLbls>
          <c:showLegendKey val="0"/>
          <c:showVal val="1"/>
          <c:showCatName val="0"/>
          <c:showSerName val="0"/>
          <c:showPercent val="0"/>
          <c:showBubbleSize val="0"/>
        </c:dLbls>
        <c:gapWidth val="182"/>
        <c:shape val="box"/>
        <c:axId val="831923264"/>
        <c:axId val="766516256"/>
        <c:axId val="1529054543"/>
      </c:bar3DChart>
      <c:catAx>
        <c:axId val="831923264"/>
        <c:scaling>
          <c:orientation val="minMax"/>
        </c:scaling>
        <c:delete val="1"/>
        <c:axPos val="b"/>
        <c:numFmt formatCode="General" sourceLinked="1"/>
        <c:majorTickMark val="none"/>
        <c:minorTickMark val="none"/>
        <c:tickLblPos val="nextTo"/>
        <c:crossAx val="766516256"/>
        <c:crosses val="autoZero"/>
        <c:auto val="1"/>
        <c:lblAlgn val="ctr"/>
        <c:lblOffset val="100"/>
        <c:noMultiLvlLbl val="0"/>
      </c:catAx>
      <c:valAx>
        <c:axId val="766516256"/>
        <c:scaling>
          <c:orientation val="minMax"/>
          <c:max val="4"/>
        </c:scaling>
        <c:delete val="1"/>
        <c:axPos val="l"/>
        <c:numFmt formatCode="General" sourceLinked="1"/>
        <c:majorTickMark val="none"/>
        <c:minorTickMark val="none"/>
        <c:tickLblPos val="nextTo"/>
        <c:crossAx val="831923264"/>
        <c:crosses val="autoZero"/>
        <c:crossBetween val="between"/>
        <c:majorUnit val="1"/>
      </c:valAx>
      <c:serAx>
        <c:axId val="1529054543"/>
        <c:scaling>
          <c:orientation val="minMax"/>
        </c:scaling>
        <c:delete val="1"/>
        <c:axPos val="b"/>
        <c:majorTickMark val="out"/>
        <c:minorTickMark val="none"/>
        <c:tickLblPos val="nextTo"/>
        <c:crossAx val="766516256"/>
        <c:crosses val="autoZero"/>
      </c:serAx>
      <c:spPr>
        <a:noFill/>
        <a:ln>
          <a:noFill/>
        </a:ln>
        <a:effectLst/>
      </c:spPr>
    </c:plotArea>
    <c:legend>
      <c:legendPos val="r"/>
      <c:layout>
        <c:manualLayout>
          <c:xMode val="edge"/>
          <c:yMode val="edge"/>
          <c:x val="0.60477119566828708"/>
          <c:y val="0.5929887610202571"/>
          <c:w val="0.26963731407477742"/>
          <c:h val="0.144231778719967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ysClr val="windowText" lastClr="000000"/>
                </a:solidFill>
                <a:latin typeface="Agency FB" panose="020B0503020202020204" pitchFamily="34" charset="0"/>
                <a:ea typeface="+mn-ea"/>
                <a:cs typeface="+mn-cs"/>
              </a:defRPr>
            </a:pPr>
            <a:r>
              <a:rPr lang="es-DO" sz="1400">
                <a:solidFill>
                  <a:sysClr val="windowText" lastClr="000000"/>
                </a:solidFill>
                <a:latin typeface="Agency FB" panose="020B0503020202020204" pitchFamily="34" charset="0"/>
              </a:rPr>
              <a:t>PORTAL SAIP</a:t>
            </a:r>
          </a:p>
          <a:p>
            <a:pPr>
              <a:defRPr sz="1400">
                <a:solidFill>
                  <a:sysClr val="windowText" lastClr="000000"/>
                </a:solidFill>
                <a:latin typeface="Agency FB" panose="020B0503020202020204" pitchFamily="34" charset="0"/>
              </a:defRPr>
            </a:pPr>
            <a:r>
              <a:rPr lang="es-DO" sz="1400">
                <a:solidFill>
                  <a:sysClr val="windowText" lastClr="000000"/>
                </a:solidFill>
                <a:latin typeface="Agency FB" panose="020B0503020202020204" pitchFamily="34" charset="0"/>
              </a:rPr>
              <a:t>Estatus de Solicitudes </a:t>
            </a:r>
          </a:p>
          <a:p>
            <a:pPr>
              <a:defRPr sz="1400">
                <a:solidFill>
                  <a:sysClr val="windowText" lastClr="000000"/>
                </a:solidFill>
                <a:latin typeface="Agency FB" panose="020B0503020202020204" pitchFamily="34" charset="0"/>
              </a:defRPr>
            </a:pPr>
            <a:r>
              <a:rPr lang="es-DO" sz="1400">
                <a:solidFill>
                  <a:sysClr val="windowText" lastClr="000000"/>
                </a:solidFill>
                <a:latin typeface="Agency FB" panose="020B0503020202020204" pitchFamily="34" charset="0"/>
              </a:rPr>
              <a:t>Noviembre 2022</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gency FB" panose="020B0503020202020204" pitchFamily="34" charset="0"/>
              <a:ea typeface="+mn-ea"/>
              <a:cs typeface="+mn-cs"/>
            </a:defRPr>
          </a:pPr>
          <a:endParaRPr lang="es-D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404512976858165"/>
          <c:y val="0.42471563937618262"/>
          <c:w val="0.81397462817147859"/>
          <c:h val="0.41814012831729369"/>
        </c:manualLayout>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extLst>
              <c:ext xmlns:c16="http://schemas.microsoft.com/office/drawing/2014/chart" uri="{C3380CC4-5D6E-409C-BE32-E72D297353CC}">
                <c16:uniqueId val="{00000001-B1FA-48E8-B527-D7F1751173E3}"/>
              </c:ext>
            </c:extLst>
          </c:dPt>
          <c:dPt>
            <c:idx val="1"/>
            <c:invertIfNegative val="0"/>
            <c:bubble3D val="0"/>
            <c:extLst>
              <c:ext xmlns:c16="http://schemas.microsoft.com/office/drawing/2014/chart" uri="{C3380CC4-5D6E-409C-BE32-E72D297353CC}">
                <c16:uniqueId val="{00000003-B1FA-48E8-B527-D7F1751173E3}"/>
              </c:ext>
            </c:extLst>
          </c:dPt>
          <c:dPt>
            <c:idx val="2"/>
            <c:invertIfNegative val="0"/>
            <c:bubble3D val="0"/>
            <c:extLst>
              <c:ext xmlns:c16="http://schemas.microsoft.com/office/drawing/2014/chart" uri="{C3380CC4-5D6E-409C-BE32-E72D297353CC}">
                <c16:uniqueId val="{00000005-B1FA-48E8-B527-D7F1751173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'Gráficos Noviembre 2022'!$F$2:$H$2</c:f>
              <c:strCache>
                <c:ptCount val="3"/>
                <c:pt idx="0">
                  <c:v>Completadas</c:v>
                </c:pt>
                <c:pt idx="1">
                  <c:v>Rechazadas</c:v>
                </c:pt>
                <c:pt idx="2">
                  <c:v>En Proceso</c:v>
                </c:pt>
              </c:strCache>
            </c:strRef>
          </c:cat>
          <c:val>
            <c:numRef>
              <c:f>'Gráficos Noviembre 2022'!$F$3:$H$3</c:f>
              <c:numCache>
                <c:formatCode>General</c:formatCode>
                <c:ptCount val="3"/>
                <c:pt idx="0">
                  <c:v>3</c:v>
                </c:pt>
                <c:pt idx="1">
                  <c:v>0</c:v>
                </c:pt>
                <c:pt idx="2">
                  <c:v>5</c:v>
                </c:pt>
              </c:numCache>
            </c:numRef>
          </c:val>
          <c:extLst>
            <c:ext xmlns:c16="http://schemas.microsoft.com/office/drawing/2014/chart" uri="{C3380CC4-5D6E-409C-BE32-E72D297353CC}">
              <c16:uniqueId val="{00000006-B1FA-48E8-B527-D7F1751173E3}"/>
            </c:ext>
          </c:extLst>
        </c:ser>
        <c:dLbls>
          <c:showLegendKey val="0"/>
          <c:showVal val="0"/>
          <c:showCatName val="0"/>
          <c:showSerName val="0"/>
          <c:showPercent val="0"/>
          <c:showBubbleSize val="0"/>
        </c:dLbls>
        <c:gapWidth val="93"/>
        <c:gapDepth val="143"/>
        <c:shape val="box"/>
        <c:axId val="1741196255"/>
        <c:axId val="1639968783"/>
        <c:axId val="0"/>
      </c:bar3DChart>
      <c:catAx>
        <c:axId val="17411962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ysClr val="windowText" lastClr="000000"/>
                </a:solidFill>
                <a:latin typeface="Agency FB" panose="020B0503020202020204" pitchFamily="34" charset="0"/>
                <a:ea typeface="+mn-ea"/>
                <a:cs typeface="+mn-cs"/>
              </a:defRPr>
            </a:pPr>
            <a:endParaRPr lang="es-DO"/>
          </a:p>
        </c:txPr>
        <c:crossAx val="1639968783"/>
        <c:crosses val="autoZero"/>
        <c:auto val="1"/>
        <c:lblAlgn val="ctr"/>
        <c:lblOffset val="100"/>
        <c:noMultiLvlLbl val="0"/>
      </c:catAx>
      <c:valAx>
        <c:axId val="1639968783"/>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crossAx val="1741196255"/>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C6F0F6"/>
    </a:soli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gency FB" panose="020B0503020202020204" pitchFamily="34" charset="0"/>
                <a:ea typeface="+mn-ea"/>
                <a:cs typeface="+mn-cs"/>
              </a:defRPr>
            </a:pPr>
            <a:r>
              <a:rPr lang="es-DO" b="1">
                <a:solidFill>
                  <a:sysClr val="windowText" lastClr="000000"/>
                </a:solidFill>
                <a:latin typeface="Agency FB" panose="020B0503020202020204" pitchFamily="34" charset="0"/>
              </a:rPr>
              <a:t>PORTAL SAIP</a:t>
            </a:r>
          </a:p>
          <a:p>
            <a:pPr>
              <a:defRPr b="1">
                <a:solidFill>
                  <a:sysClr val="windowText" lastClr="000000"/>
                </a:solidFill>
                <a:latin typeface="Agency FB" panose="020B0503020202020204" pitchFamily="34" charset="0"/>
              </a:defRPr>
            </a:pPr>
            <a:r>
              <a:rPr lang="es-DO" b="1">
                <a:solidFill>
                  <a:sysClr val="windowText" lastClr="000000"/>
                </a:solidFill>
                <a:latin typeface="Agency FB" panose="020B0503020202020204" pitchFamily="34" charset="0"/>
              </a:rPr>
              <a:t>Tiempo de Respuesta</a:t>
            </a:r>
          </a:p>
          <a:p>
            <a:pPr>
              <a:defRPr b="1">
                <a:solidFill>
                  <a:sysClr val="windowText" lastClr="000000"/>
                </a:solidFill>
                <a:latin typeface="Agency FB" panose="020B0503020202020204" pitchFamily="34" charset="0"/>
              </a:defRPr>
            </a:pPr>
            <a:r>
              <a:rPr lang="es-DO" b="1">
                <a:solidFill>
                  <a:sysClr val="windowText" lastClr="000000"/>
                </a:solidFill>
                <a:latin typeface="Agency FB" panose="020B0503020202020204" pitchFamily="34" charset="0"/>
              </a:rPr>
              <a:t>Noviembre 2022</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gency FB" panose="020B0503020202020204" pitchFamily="34" charset="0"/>
              <a:ea typeface="+mn-ea"/>
              <a:cs typeface="+mn-cs"/>
            </a:defRPr>
          </a:pPr>
          <a:endParaRPr lang="es-DO"/>
        </a:p>
      </c:txPr>
    </c:title>
    <c:autoTitleDeleted val="0"/>
    <c:plotArea>
      <c:layout>
        <c:manualLayout>
          <c:layoutTarget val="inner"/>
          <c:xMode val="edge"/>
          <c:yMode val="edge"/>
          <c:x val="0.41301956777365645"/>
          <c:y val="0.348588145231846"/>
          <c:w val="0.75719685039370088"/>
          <c:h val="0.53236074657334509"/>
        </c:manualLayout>
      </c:layout>
      <c:pieChart>
        <c:varyColors val="1"/>
        <c:ser>
          <c:idx val="0"/>
          <c:order val="0"/>
          <c:spPr>
            <a:ln cmpd="sng">
              <a:solidFill>
                <a:schemeClr val="accent1">
                  <a:alpha val="94000"/>
                </a:schemeClr>
              </a:solidFill>
            </a:ln>
            <a:scene3d>
              <a:camera prst="orthographicFront"/>
              <a:lightRig rig="threePt" dir="t"/>
            </a:scene3d>
            <a:sp3d prstMaterial="softEdge"/>
          </c:spPr>
          <c:dPt>
            <c:idx val="0"/>
            <c:bubble3D val="0"/>
            <c:spPr>
              <a:solidFill>
                <a:schemeClr val="accent1"/>
              </a:solidFill>
              <a:ln cmpd="sng">
                <a:solidFill>
                  <a:schemeClr val="accent1">
                    <a:alpha val="94000"/>
                  </a:schemeClr>
                </a:solidFill>
              </a:ln>
              <a:effectLst/>
              <a:scene3d>
                <a:camera prst="orthographicFront"/>
                <a:lightRig rig="threePt" dir="t"/>
              </a:scene3d>
              <a:sp3d prstMaterial="softEdge"/>
            </c:spPr>
            <c:extLst>
              <c:ext xmlns:c16="http://schemas.microsoft.com/office/drawing/2014/chart" uri="{C3380CC4-5D6E-409C-BE32-E72D297353CC}">
                <c16:uniqueId val="{00000001-6B44-420F-8A06-72A64C786DC1}"/>
              </c:ext>
            </c:extLst>
          </c:dPt>
          <c:dPt>
            <c:idx val="1"/>
            <c:bubble3D val="0"/>
            <c:spPr>
              <a:solidFill>
                <a:schemeClr val="accent2"/>
              </a:solidFill>
              <a:ln cmpd="sng">
                <a:solidFill>
                  <a:schemeClr val="accent1">
                    <a:alpha val="94000"/>
                  </a:schemeClr>
                </a:solidFill>
              </a:ln>
              <a:effectLst/>
              <a:scene3d>
                <a:camera prst="orthographicFront"/>
                <a:lightRig rig="threePt" dir="t"/>
              </a:scene3d>
              <a:sp3d prstMaterial="softEdge"/>
            </c:spPr>
            <c:extLst>
              <c:ext xmlns:c16="http://schemas.microsoft.com/office/drawing/2014/chart" uri="{C3380CC4-5D6E-409C-BE32-E72D297353CC}">
                <c16:uniqueId val="{00000003-BEF7-422B-8B50-CA4E2D445FDB}"/>
              </c:ext>
            </c:extLst>
          </c:dPt>
          <c:dPt>
            <c:idx val="2"/>
            <c:bubble3D val="0"/>
            <c:spPr>
              <a:solidFill>
                <a:schemeClr val="accent3"/>
              </a:solidFill>
              <a:ln cmpd="sng">
                <a:solidFill>
                  <a:schemeClr val="accent1">
                    <a:alpha val="94000"/>
                  </a:schemeClr>
                </a:solidFill>
              </a:ln>
              <a:effectLst/>
              <a:scene3d>
                <a:camera prst="orthographicFront"/>
                <a:lightRig rig="threePt" dir="t"/>
              </a:scene3d>
              <a:sp3d prstMaterial="softEdge"/>
            </c:spPr>
            <c:extLst>
              <c:ext xmlns:c16="http://schemas.microsoft.com/office/drawing/2014/chart" uri="{C3380CC4-5D6E-409C-BE32-E72D297353CC}">
                <c16:uniqueId val="{00000005-BEF7-422B-8B50-CA4E2D445FDB}"/>
              </c:ext>
            </c:extLst>
          </c:dPt>
          <c:dPt>
            <c:idx val="3"/>
            <c:bubble3D val="0"/>
            <c:explosion val="3"/>
            <c:spPr>
              <a:solidFill>
                <a:schemeClr val="accent4"/>
              </a:solidFill>
              <a:ln cmpd="sng">
                <a:solidFill>
                  <a:schemeClr val="accent1">
                    <a:alpha val="94000"/>
                  </a:schemeClr>
                </a:solidFill>
              </a:ln>
              <a:effectLst/>
              <a:scene3d>
                <a:camera prst="orthographicFront"/>
                <a:lightRig rig="threePt" dir="t"/>
              </a:scene3d>
              <a:sp3d prstMaterial="softEdge"/>
            </c:spPr>
            <c:extLst>
              <c:ext xmlns:c16="http://schemas.microsoft.com/office/drawing/2014/chart" uri="{C3380CC4-5D6E-409C-BE32-E72D297353CC}">
                <c16:uniqueId val="{00000007-BEF7-422B-8B50-CA4E2D445F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'Gráficos Noviembre 2022'!$I$2:$L$2</c:f>
              <c:strCache>
                <c:ptCount val="4"/>
                <c:pt idx="0">
                  <c:v>Menos de 5 días</c:v>
                </c:pt>
                <c:pt idx="1">
                  <c:v>De 6 a 10 días</c:v>
                </c:pt>
                <c:pt idx="2">
                  <c:v>De 11 a 15 días</c:v>
                </c:pt>
                <c:pt idx="3">
                  <c:v>Prórroga  (Hasta 10 días Adicionales)</c:v>
                </c:pt>
              </c:strCache>
            </c:strRef>
          </c:cat>
          <c:val>
            <c:numRef>
              <c:f>'Gráficos Noviembre 2022'!$I$3:$L$3</c:f>
              <c:numCache>
                <c:formatCode>General</c:formatCode>
                <c:ptCount val="4"/>
                <c:pt idx="0">
                  <c:v>2</c:v>
                </c:pt>
                <c:pt idx="1">
                  <c:v>0</c:v>
                </c:pt>
                <c:pt idx="2">
                  <c:v>1</c:v>
                </c:pt>
                <c:pt idx="3">
                  <c:v>2</c:v>
                </c:pt>
              </c:numCache>
            </c:numRef>
          </c:val>
          <c:extLst>
            <c:ext xmlns:c16="http://schemas.microsoft.com/office/drawing/2014/chart" uri="{C3380CC4-5D6E-409C-BE32-E72D297353CC}">
              <c16:uniqueId val="{00000000-2209-4644-A511-F3A7E4D1DBDD}"/>
            </c:ext>
          </c:extLst>
        </c:ser>
        <c:dLbls>
          <c:showLegendKey val="0"/>
          <c:showVal val="0"/>
          <c:showCatName val="0"/>
          <c:showSerName val="0"/>
          <c:showPercent val="0"/>
          <c:showBubbleSize val="0"/>
          <c:showLeaderLines val="1"/>
        </c:dLbls>
        <c:firstSliceAng val="0"/>
      </c:pieChart>
      <c:spPr>
        <a:pattFill prst="pct5"/>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c:spPr>
    </c:plotArea>
    <c:legend>
      <c:legendPos val="r"/>
      <c:layout>
        <c:manualLayout>
          <c:xMode val="edge"/>
          <c:yMode val="edge"/>
          <c:x val="8.0221174051065935E-2"/>
          <c:y val="0.32938429571303585"/>
          <c:w val="0.30185160717682807"/>
          <c:h val="0.51389326334208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B7ECF3"/>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gency FB" panose="020B0503020202020204" pitchFamily="34" charset="0"/>
                <a:ea typeface="+mn-ea"/>
                <a:cs typeface="+mn-cs"/>
              </a:defRPr>
            </a:pPr>
            <a:r>
              <a:rPr lang="en-US" b="1">
                <a:solidFill>
                  <a:sysClr val="windowText" lastClr="000000"/>
                </a:solidFill>
                <a:latin typeface="Agency FB" panose="020B0503020202020204" pitchFamily="34" charset="0"/>
              </a:rPr>
              <a:t>PORTAL</a:t>
            </a:r>
            <a:r>
              <a:rPr lang="en-US" b="1" baseline="0">
                <a:solidFill>
                  <a:sysClr val="windowText" lastClr="000000"/>
                </a:solidFill>
                <a:latin typeface="Agency FB" panose="020B0503020202020204" pitchFamily="34" charset="0"/>
              </a:rPr>
              <a:t> SAIP</a:t>
            </a:r>
            <a:endParaRPr lang="en-US" b="1">
              <a:solidFill>
                <a:sysClr val="windowText" lastClr="000000"/>
              </a:solidFill>
              <a:latin typeface="Agency FB" panose="020B0503020202020204" pitchFamily="34" charset="0"/>
            </a:endParaRPr>
          </a:p>
          <a:p>
            <a:pPr>
              <a:defRPr b="1">
                <a:solidFill>
                  <a:sysClr val="windowText" lastClr="000000"/>
                </a:solidFill>
                <a:latin typeface="Agency FB" panose="020B0503020202020204" pitchFamily="34" charset="0"/>
              </a:defRPr>
            </a:pPr>
            <a:r>
              <a:rPr lang="en-US" b="1">
                <a:solidFill>
                  <a:sysClr val="windowText" lastClr="000000"/>
                </a:solidFill>
                <a:latin typeface="Agency FB" panose="020B0503020202020204" pitchFamily="34" charset="0"/>
              </a:rPr>
              <a:t>Tipo de Información Solicitada</a:t>
            </a:r>
          </a:p>
          <a:p>
            <a:pPr>
              <a:defRPr b="1">
                <a:solidFill>
                  <a:sysClr val="windowText" lastClr="000000"/>
                </a:solidFill>
                <a:latin typeface="Agency FB" panose="020B0503020202020204" pitchFamily="34" charset="0"/>
              </a:defRPr>
            </a:pPr>
            <a:r>
              <a:rPr lang="en-US" b="1">
                <a:solidFill>
                  <a:sysClr val="windowText" lastClr="000000"/>
                </a:solidFill>
                <a:latin typeface="Agency FB" panose="020B0503020202020204" pitchFamily="34" charset="0"/>
              </a:rPr>
              <a:t>Noviembre</a:t>
            </a:r>
            <a:r>
              <a:rPr lang="en-US" b="1" baseline="0">
                <a:solidFill>
                  <a:sysClr val="windowText" lastClr="000000"/>
                </a:solidFill>
                <a:latin typeface="Agency FB" panose="020B0503020202020204" pitchFamily="34" charset="0"/>
              </a:rPr>
              <a:t> 2022</a:t>
            </a:r>
            <a:endParaRPr lang="en-US" b="1">
              <a:solidFill>
                <a:sysClr val="windowText" lastClr="000000"/>
              </a:solidFill>
              <a:latin typeface="Agency FB" panose="020B0503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gency FB" panose="020B0503020202020204" pitchFamily="34" charset="0"/>
              <a:ea typeface="+mn-ea"/>
              <a:cs typeface="+mn-cs"/>
            </a:defRPr>
          </a:pPr>
          <a:endParaRPr lang="es-DO"/>
        </a:p>
      </c:txPr>
    </c:title>
    <c:autoTitleDeleted val="0"/>
    <c:plotArea>
      <c:layout>
        <c:manualLayout>
          <c:layoutTarget val="inner"/>
          <c:xMode val="edge"/>
          <c:yMode val="edge"/>
          <c:x val="0.14674187270576816"/>
          <c:y val="0.30499790813353567"/>
          <c:w val="0.64121170535904048"/>
          <c:h val="0.58857293174277459"/>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8A4A-41EA-B999-8B1B6ACE06E7}"/>
              </c:ext>
            </c:extLst>
          </c:dPt>
          <c:dPt>
            <c:idx val="1"/>
            <c:bubble3D val="0"/>
            <c:spPr>
              <a:solidFill>
                <a:schemeClr val="accent2"/>
              </a:solidFill>
              <a:ln>
                <a:noFill/>
              </a:ln>
              <a:effectLst/>
            </c:spPr>
            <c:extLst>
              <c:ext xmlns:c16="http://schemas.microsoft.com/office/drawing/2014/chart" uri="{C3380CC4-5D6E-409C-BE32-E72D297353CC}">
                <c16:uniqueId val="{00000003-8A4A-41EA-B999-8B1B6ACE06E7}"/>
              </c:ext>
            </c:extLst>
          </c:dPt>
          <c:dPt>
            <c:idx val="2"/>
            <c:bubble3D val="0"/>
            <c:spPr>
              <a:solidFill>
                <a:schemeClr val="accent3"/>
              </a:solidFill>
              <a:ln>
                <a:noFill/>
              </a:ln>
              <a:effectLst/>
            </c:spPr>
            <c:extLst>
              <c:ext xmlns:c16="http://schemas.microsoft.com/office/drawing/2014/chart" uri="{C3380CC4-5D6E-409C-BE32-E72D297353CC}">
                <c16:uniqueId val="{00000005-8A4A-41EA-B999-8B1B6ACE06E7}"/>
              </c:ext>
            </c:extLst>
          </c:dPt>
          <c:dPt>
            <c:idx val="3"/>
            <c:bubble3D val="0"/>
            <c:spPr>
              <a:solidFill>
                <a:schemeClr val="accent4"/>
              </a:solidFill>
              <a:ln>
                <a:noFill/>
              </a:ln>
              <a:effectLst/>
            </c:spPr>
            <c:extLst>
              <c:ext xmlns:c16="http://schemas.microsoft.com/office/drawing/2014/chart" uri="{C3380CC4-5D6E-409C-BE32-E72D297353CC}">
                <c16:uniqueId val="{00000007-8A4A-41EA-B999-8B1B6ACE06E7}"/>
              </c:ext>
            </c:extLst>
          </c:dPt>
          <c:dPt>
            <c:idx val="4"/>
            <c:bubble3D val="0"/>
            <c:spPr>
              <a:solidFill>
                <a:schemeClr val="accent5"/>
              </a:solidFill>
              <a:ln>
                <a:noFill/>
              </a:ln>
              <a:effectLst/>
            </c:spPr>
            <c:extLst>
              <c:ext xmlns:c16="http://schemas.microsoft.com/office/drawing/2014/chart" uri="{C3380CC4-5D6E-409C-BE32-E72D297353CC}">
                <c16:uniqueId val="{00000009-8A4A-41EA-B999-8B1B6ACE06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('Gráficos Noviembre 2022'!$N$2,'Gráficos Noviembre 2022'!$P$2,'Gráficos Noviembre 2022'!$V$2,'Gráficos Noviembre 2022'!$Y$2:$Z$2)</c:f>
              <c:strCache>
                <c:ptCount val="5"/>
                <c:pt idx="0">
                  <c:v>Certifiaciones </c:v>
                </c:pt>
                <c:pt idx="1">
                  <c:v>Contratos</c:v>
                </c:pt>
                <c:pt idx="2">
                  <c:v>Planta de Tratamiento de Aguas Residuales </c:v>
                </c:pt>
                <c:pt idx="3">
                  <c:v>Procesos Operativos </c:v>
                </c:pt>
                <c:pt idx="4">
                  <c:v>Proyectos</c:v>
                </c:pt>
              </c:strCache>
            </c:strRef>
          </c:cat>
          <c:val>
            <c:numRef>
              <c:f>('Gráficos Noviembre 2022'!$N$3,'Gráficos Noviembre 2022'!$P$3,'Gráficos Noviembre 2022'!$V$3,'Gráficos Noviembre 2022'!$Y$3:$Z$3)</c:f>
              <c:numCache>
                <c:formatCode>General</c:formatCode>
                <c:ptCount val="5"/>
                <c:pt idx="0">
                  <c:v>1</c:v>
                </c:pt>
                <c:pt idx="1">
                  <c:v>2</c:v>
                </c:pt>
                <c:pt idx="2">
                  <c:v>1</c:v>
                </c:pt>
                <c:pt idx="3">
                  <c:v>1</c:v>
                </c:pt>
                <c:pt idx="4">
                  <c:v>4</c:v>
                </c:pt>
              </c:numCache>
            </c:numRef>
          </c:val>
          <c:extLst>
            <c:ext xmlns:c16="http://schemas.microsoft.com/office/drawing/2014/chart" uri="{C3380CC4-5D6E-409C-BE32-E72D297353CC}">
              <c16:uniqueId val="{00000000-7802-4670-8A17-918D92AB3F0F}"/>
            </c:ext>
          </c:extLst>
        </c:ser>
        <c:dLbls>
          <c:showLegendKey val="0"/>
          <c:showVal val="0"/>
          <c:showCatName val="0"/>
          <c:showSerName val="0"/>
          <c:showPercent val="0"/>
          <c:showBubbleSize val="0"/>
          <c:showLeaderLines val="1"/>
        </c:dLbls>
        <c:firstSliceAng val="0"/>
      </c:pieChart>
      <c:spPr>
        <a:pattFill prst="pct5">
          <a:fgClr>
            <a:srgbClr val="000000">
              <a:alpha val="0"/>
            </a:srgbClr>
          </a:fgClr>
          <a:bgClr>
            <a:srgbClr val="FFFFFF"/>
          </a:bgClr>
        </a:patt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C6F0F6"/>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50" normalizeH="0" baseline="0">
                <a:solidFill>
                  <a:srgbClr val="002060"/>
                </a:solidFill>
                <a:latin typeface="Arial Rounded MT Bold" panose="020F0704030504030204" pitchFamily="34" charset="0"/>
                <a:ea typeface="+mj-ea"/>
                <a:cs typeface="+mj-cs"/>
              </a:defRPr>
            </a:pPr>
            <a:r>
              <a:rPr lang="es-DO" sz="1500" b="0">
                <a:solidFill>
                  <a:srgbClr val="002060"/>
                </a:solidFill>
                <a:latin typeface="Arial Rounded MT Bold" panose="020F0704030504030204" pitchFamily="34" charset="0"/>
              </a:rPr>
              <a:t>Portal Saip </a:t>
            </a:r>
          </a:p>
          <a:p>
            <a:pPr>
              <a:defRPr>
                <a:solidFill>
                  <a:srgbClr val="002060"/>
                </a:solidFill>
                <a:latin typeface="Arial Rounded MT Bold" panose="020F0704030504030204" pitchFamily="34" charset="0"/>
              </a:defRPr>
            </a:pPr>
            <a:r>
              <a:rPr lang="es-DO" sz="1500" b="0">
                <a:solidFill>
                  <a:srgbClr val="002060"/>
                </a:solidFill>
                <a:latin typeface="Arial Rounded MT Bold" panose="020F0704030504030204" pitchFamily="34" charset="0"/>
              </a:rPr>
              <a:t>Tipo de Solicitud </a:t>
            </a:r>
          </a:p>
          <a:p>
            <a:pPr>
              <a:defRPr>
                <a:solidFill>
                  <a:srgbClr val="002060"/>
                </a:solidFill>
                <a:latin typeface="Arial Rounded MT Bold" panose="020F0704030504030204" pitchFamily="34" charset="0"/>
              </a:defRPr>
            </a:pPr>
            <a:r>
              <a:rPr lang="es-DO" sz="1500" b="0">
                <a:solidFill>
                  <a:srgbClr val="002060"/>
                </a:solidFill>
                <a:latin typeface="Arial Rounded MT Bold" panose="020F0704030504030204" pitchFamily="34" charset="0"/>
              </a:rPr>
              <a:t>Mes Diciembre2022 </a:t>
            </a:r>
          </a:p>
        </c:rich>
      </c:tx>
      <c:overlay val="0"/>
      <c:spPr>
        <a:noFill/>
        <a:ln>
          <a:noFill/>
        </a:ln>
        <a:effectLst/>
      </c:spPr>
      <c:txPr>
        <a:bodyPr rot="0" spcFirstLastPara="1" vertOverflow="ellipsis" vert="horz" wrap="square" anchor="ctr" anchorCtr="1"/>
        <a:lstStyle/>
        <a:p>
          <a:pPr>
            <a:defRPr sz="1600" b="0" i="0" u="none" strike="noStrike" kern="1200" cap="none" spc="50" normalizeH="0" baseline="0">
              <a:solidFill>
                <a:srgbClr val="002060"/>
              </a:solidFill>
              <a:latin typeface="Arial Rounded MT Bold" panose="020F0704030504030204" pitchFamily="34" charset="0"/>
              <a:ea typeface="+mj-ea"/>
              <a:cs typeface="+mj-cs"/>
            </a:defRPr>
          </a:pPr>
          <a:endParaRPr lang="es-DO"/>
        </a:p>
      </c:txPr>
    </c:title>
    <c:autoTitleDeleted val="0"/>
    <c:plotArea>
      <c:layout>
        <c:manualLayout>
          <c:layoutTarget val="inner"/>
          <c:xMode val="edge"/>
          <c:yMode val="edge"/>
          <c:x val="7.2886566035140807E-2"/>
          <c:y val="0.35458333333333331"/>
          <c:w val="0.85766907261592296"/>
          <c:h val="0.52875801983085446"/>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'Gráficos Diciembre 2022'!$C$2:$E$2</c:f>
              <c:strCache>
                <c:ptCount val="3"/>
                <c:pt idx="0">
                  <c:v>Físicas</c:v>
                </c:pt>
                <c:pt idx="1">
                  <c:v>Correo Electrónico</c:v>
                </c:pt>
                <c:pt idx="2">
                  <c:v>Saip</c:v>
                </c:pt>
              </c:strCache>
            </c:strRef>
          </c:cat>
          <c:val>
            <c:numRef>
              <c:f>'Gráficos Diciembre 2022'!$C$3:$E$3</c:f>
              <c:numCache>
                <c:formatCode>General</c:formatCode>
                <c:ptCount val="3"/>
                <c:pt idx="0">
                  <c:v>0</c:v>
                </c:pt>
                <c:pt idx="1">
                  <c:v>0</c:v>
                </c:pt>
                <c:pt idx="2">
                  <c:v>2</c:v>
                </c:pt>
              </c:numCache>
            </c:numRef>
          </c:val>
          <c:extLst>
            <c:ext xmlns:c16="http://schemas.microsoft.com/office/drawing/2014/chart" uri="{C3380CC4-5D6E-409C-BE32-E72D297353CC}">
              <c16:uniqueId val="{00000000-801F-4976-B1F3-87E02DC886E5}"/>
            </c:ext>
          </c:extLst>
        </c:ser>
        <c:dLbls>
          <c:showLegendKey val="0"/>
          <c:showVal val="0"/>
          <c:showCatName val="0"/>
          <c:showSerName val="0"/>
          <c:showPercent val="0"/>
          <c:showBubbleSize val="0"/>
        </c:dLbls>
        <c:gapWidth val="80"/>
        <c:overlap val="25"/>
        <c:axId val="836795360"/>
        <c:axId val="766492960"/>
      </c:barChart>
      <c:catAx>
        <c:axId val="83679536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DO"/>
          </a:p>
        </c:txPr>
        <c:crossAx val="766492960"/>
        <c:crosses val="autoZero"/>
        <c:auto val="1"/>
        <c:lblAlgn val="ctr"/>
        <c:lblOffset val="100"/>
        <c:noMultiLvlLbl val="0"/>
      </c:catAx>
      <c:valAx>
        <c:axId val="766492960"/>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DO"/>
          </a:p>
        </c:txPr>
        <c:crossAx val="836795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a:p>
            <a:pPr>
              <a:defRPr/>
            </a:pPr>
            <a:r>
              <a:rPr lang="es-DO"/>
              <a:t>Portal Saip </a:t>
            </a:r>
          </a:p>
          <a:p>
            <a:pPr>
              <a:defRPr/>
            </a:pPr>
            <a:r>
              <a:rPr lang="es-DO"/>
              <a:t>Estatus de Solicitud</a:t>
            </a:r>
          </a:p>
          <a:p>
            <a:pPr>
              <a:defRPr/>
            </a:pPr>
            <a:r>
              <a:rPr lang="es-DO"/>
              <a:t> </a:t>
            </a:r>
          </a:p>
          <a:p>
            <a:pPr>
              <a:defRPr/>
            </a:pPr>
            <a:r>
              <a:rPr lang="es-DO"/>
              <a:t> </a:t>
            </a:r>
          </a:p>
          <a:p>
            <a:pPr>
              <a:defRPr/>
            </a:pPr>
            <a:endParaRPr lang="es-DO"/>
          </a:p>
        </c:rich>
      </c:tx>
      <c:layout>
        <c:manualLayout>
          <c:xMode val="edge"/>
          <c:yMode val="edge"/>
          <c:x val="0.26779944682953755"/>
          <c:y val="1.851851851851851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plotArea>
      <c:layout>
        <c:manualLayout>
          <c:layoutTarget val="inner"/>
          <c:xMode val="edge"/>
          <c:yMode val="edge"/>
          <c:x val="3.2599837000814993E-2"/>
          <c:y val="0.45252442403032961"/>
          <c:w val="0.93368012372536557"/>
          <c:h val="0.38312190142898805"/>
        </c:manualLayout>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1-F931-4231-960F-839A31B48DA0}"/>
              </c:ext>
            </c:extLst>
          </c:dPt>
          <c:dPt>
            <c:idx val="1"/>
            <c:invertIfNegative val="0"/>
            <c:bubble3D val="0"/>
            <c:extLst>
              <c:ext xmlns:c16="http://schemas.microsoft.com/office/drawing/2014/chart" uri="{C3380CC4-5D6E-409C-BE32-E72D297353CC}">
                <c16:uniqueId val="{00000003-F931-4231-960F-839A31B48DA0}"/>
              </c:ext>
            </c:extLst>
          </c:dPt>
          <c:dPt>
            <c:idx val="2"/>
            <c:invertIfNegative val="0"/>
            <c:bubble3D val="0"/>
            <c:extLst>
              <c:ext xmlns:c16="http://schemas.microsoft.com/office/drawing/2014/chart" uri="{C3380CC4-5D6E-409C-BE32-E72D297353CC}">
                <c16:uniqueId val="{00000005-F931-4231-960F-839A31B48DA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'Gráficos Diciembre 2022'!$F$2:$H$2</c:f>
              <c:strCache>
                <c:ptCount val="3"/>
                <c:pt idx="0">
                  <c:v>Completadas</c:v>
                </c:pt>
                <c:pt idx="1">
                  <c:v>Rechazadas</c:v>
                </c:pt>
                <c:pt idx="2">
                  <c:v>En Proceso</c:v>
                </c:pt>
              </c:strCache>
            </c:strRef>
          </c:cat>
          <c:val>
            <c:numRef>
              <c:f>'Gráficos Diciembre 2022'!$F$3:$H$3</c:f>
              <c:numCache>
                <c:formatCode>General</c:formatCode>
                <c:ptCount val="3"/>
                <c:pt idx="0">
                  <c:v>2</c:v>
                </c:pt>
                <c:pt idx="1">
                  <c:v>0</c:v>
                </c:pt>
                <c:pt idx="2">
                  <c:v>0</c:v>
                </c:pt>
              </c:numCache>
            </c:numRef>
          </c:val>
          <c:extLst>
            <c:ext xmlns:c16="http://schemas.microsoft.com/office/drawing/2014/chart" uri="{C3380CC4-5D6E-409C-BE32-E72D297353CC}">
              <c16:uniqueId val="{00000006-F931-4231-960F-839A31B48DA0}"/>
            </c:ext>
          </c:extLst>
        </c:ser>
        <c:dLbls>
          <c:dLblPos val="inEnd"/>
          <c:showLegendKey val="0"/>
          <c:showVal val="1"/>
          <c:showCatName val="0"/>
          <c:showSerName val="0"/>
          <c:showPercent val="0"/>
          <c:showBubbleSize val="0"/>
        </c:dLbls>
        <c:gapWidth val="65"/>
        <c:axId val="2143152495"/>
        <c:axId val="2143153327"/>
      </c:barChart>
      <c:catAx>
        <c:axId val="2143152495"/>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DO"/>
          </a:p>
        </c:txPr>
        <c:crossAx val="2143153327"/>
        <c:crosses val="autoZero"/>
        <c:auto val="1"/>
        <c:lblAlgn val="ctr"/>
        <c:lblOffset val="100"/>
        <c:noMultiLvlLbl val="0"/>
      </c:catAx>
      <c:valAx>
        <c:axId val="2143153327"/>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crossAx val="2143152495"/>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466724</xdr:colOff>
      <xdr:row>18</xdr:row>
      <xdr:rowOff>128586</xdr:rowOff>
    </xdr:from>
    <xdr:to>
      <xdr:col>8</xdr:col>
      <xdr:colOff>152400</xdr:colOff>
      <xdr:row>36</xdr:row>
      <xdr:rowOff>9525</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6</xdr:row>
      <xdr:rowOff>195262</xdr:rowOff>
    </xdr:from>
    <xdr:to>
      <xdr:col>10</xdr:col>
      <xdr:colOff>19050</xdr:colOff>
      <xdr:row>21</xdr:row>
      <xdr:rowOff>52387</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23</xdr:row>
      <xdr:rowOff>80962</xdr:rowOff>
    </xdr:from>
    <xdr:to>
      <xdr:col>6</xdr:col>
      <xdr:colOff>581025</xdr:colOff>
      <xdr:row>37</xdr:row>
      <xdr:rowOff>157162</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41</xdr:row>
      <xdr:rowOff>171450</xdr:rowOff>
    </xdr:from>
    <xdr:to>
      <xdr:col>7</xdr:col>
      <xdr:colOff>104776</xdr:colOff>
      <xdr:row>57</xdr:row>
      <xdr:rowOff>95250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7</xdr:row>
      <xdr:rowOff>87922</xdr:rowOff>
    </xdr:from>
    <xdr:to>
      <xdr:col>5</xdr:col>
      <xdr:colOff>652096</xdr:colOff>
      <xdr:row>20</xdr:row>
      <xdr:rowOff>176211</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171451</xdr:colOff>
      <xdr:row>25</xdr:row>
      <xdr:rowOff>23812</xdr:rowOff>
    </xdr:from>
    <xdr:to>
      <xdr:col>5</xdr:col>
      <xdr:colOff>9525</xdr:colOff>
      <xdr:row>39</xdr:row>
      <xdr:rowOff>100012</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381000</xdr:colOff>
      <xdr:row>41</xdr:row>
      <xdr:rowOff>100010</xdr:rowOff>
    </xdr:from>
    <xdr:to>
      <xdr:col>7</xdr:col>
      <xdr:colOff>352425</xdr:colOff>
      <xdr:row>58</xdr:row>
      <xdr:rowOff>38099</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409575</xdr:colOff>
      <xdr:row>4</xdr:row>
      <xdr:rowOff>166687</xdr:rowOff>
    </xdr:from>
    <xdr:to>
      <xdr:col>9</xdr:col>
      <xdr:colOff>200025</xdr:colOff>
      <xdr:row>19</xdr:row>
      <xdr:rowOff>52387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21</xdr:row>
      <xdr:rowOff>4762</xdr:rowOff>
    </xdr:from>
    <xdr:to>
      <xdr:col>5</xdr:col>
      <xdr:colOff>485775</xdr:colOff>
      <xdr:row>35</xdr:row>
      <xdr:rowOff>80962</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228600</xdr:colOff>
      <xdr:row>20</xdr:row>
      <xdr:rowOff>61912</xdr:rowOff>
    </xdr:from>
    <xdr:to>
      <xdr:col>12</xdr:col>
      <xdr:colOff>38100</xdr:colOff>
      <xdr:row>34</xdr:row>
      <xdr:rowOff>19050</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90487</xdr:colOff>
      <xdr:row>38</xdr:row>
      <xdr:rowOff>61912</xdr:rowOff>
    </xdr:from>
    <xdr:to>
      <xdr:col>7</xdr:col>
      <xdr:colOff>90487</xdr:colOff>
      <xdr:row>52</xdr:row>
      <xdr:rowOff>138112</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748395</xdr:colOff>
      <xdr:row>2</xdr:row>
      <xdr:rowOff>163285</xdr:rowOff>
    </xdr:from>
    <xdr:to>
      <xdr:col>6</xdr:col>
      <xdr:colOff>54430</xdr:colOff>
      <xdr:row>6</xdr:row>
      <xdr:rowOff>27214</xdr:rowOff>
    </xdr:to>
    <xdr:pic>
      <xdr:nvPicPr>
        <xdr:cNvPr id="6" name="Imagen 5">
          <a:extLst>
            <a:ext uri="{FF2B5EF4-FFF2-40B4-BE49-F238E27FC236}">
              <a16:creationId xmlns:a16="http://schemas.microsoft.com/office/drawing/2014/main" id="{00000000-0008-0000-07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5443"/>
        <a:stretch/>
      </xdr:blipFill>
      <xdr:spPr bwMode="auto">
        <a:xfrm>
          <a:off x="3360966" y="353785"/>
          <a:ext cx="3224892" cy="1074965"/>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7D2234-C365-444F-8770-6999235CC3E5}" name="Tabla1" displayName="Tabla1" ref="A1:R65" totalsRowShown="0" headerRowDxfId="27" dataDxfId="26">
  <autoFilter ref="A1:R65" xr:uid="{9CE931AC-207D-4E40-AD2D-DE9FFE988A6D}"/>
  <tableColumns count="18">
    <tableColumn id="1" xr3:uid="{644487BF-B57F-40DA-B3F3-8676E2773997}" name="MES" dataDxfId="25"/>
    <tableColumn id="2" xr3:uid="{F3498CB9-0105-4BDB-A98D-A3CB714BCBF2}" name="NO. DE SECUENCIA" dataDxfId="24"/>
    <tableColumn id="17" xr3:uid="{6BDC4557-C44E-4447-B83A-7A9AFF84968E}" name="NO. SOLICITUD" dataDxfId="23"/>
    <tableColumn id="16" xr3:uid="{D7A44808-6D48-42E7-AE78-450790B2A269}" name="NO. MEMO" dataDxfId="22"/>
    <tableColumn id="3" xr3:uid="{A8D25F75-DBD2-431C-867C-CF5677C96AC5}" name="FECHA CREACION" dataDxfId="21"/>
    <tableColumn id="4" xr3:uid="{D60AF6D1-339A-48BB-BA21-B143B3F8EF5D}" name="FECHA CIERRE" dataDxfId="20"/>
    <tableColumn id="5" xr3:uid="{E9BF2CEB-9730-42B9-8DE9-9B70B4FF7451}" name="TIEMPO DE RESPUESTA (DIAS)" dataDxfId="19"/>
    <tableColumn id="14" xr3:uid="{620E69A2-1A15-41BD-BB22-0E49FB1882F0}" name="&lt; 5 dias" dataDxfId="18"/>
    <tableColumn id="13" xr3:uid="{D7F11B35-C5BC-4FDC-AB0F-27E7FB72A91E}" name="5 dias &gt;" dataDxfId="17"/>
    <tableColumn id="12" xr3:uid="{5F20EFC9-7C37-4311-A5DD-7B53E2497E90}" name="PRORROGA" dataDxfId="16"/>
    <tableColumn id="6" xr3:uid="{4DEAF3FF-AE0D-4FE6-A2E9-7ACA588BBD43}" name="ESTATUS " dataDxfId="15"/>
    <tableColumn id="7" xr3:uid="{582B5E2E-5124-48B0-BA0D-29202A567710}" name="NOMBRE" dataDxfId="14"/>
    <tableColumn id="8" xr3:uid="{564AE6C1-AB9B-4FD3-94B2-4A31C417758A}" name="INFORMACION SOLICITADA" dataDxfId="13"/>
    <tableColumn id="18" xr3:uid="{4E279DDB-90E2-432A-9BCF-189880768F63}" name="Comemtario para Prorroga (En caso que lo Amerite) " dataDxfId="12"/>
    <tableColumn id="9" xr3:uid="{BA8ADCA9-7243-49E5-B7FF-BB52EC987E81}" name="TIPO DE INFORMACION SOLICITADA" dataDxfId="11"/>
    <tableColumn id="10" xr3:uid="{E552D38E-2127-4161-99BF-A9F180AC3DE4}" name="TELEFONO" dataDxfId="10"/>
    <tableColumn id="11" xr3:uid="{F700E77D-C872-47D4-97D3-7FF1F8571409}" name="CORREO" dataDxfId="9"/>
    <tableColumn id="15" xr3:uid="{6F7C79F2-2078-4A85-B8F6-DE95E1230A19}" name="VIA DE RESPUESTA " dataDxfId="8"/>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D30612-569E-440D-8AD6-4B94968A0ADF}" name="Tabla9111415" displayName="Tabla9111415" ref="B6:C10" totalsRowShown="0" headerRowDxfId="7" dataDxfId="6">
  <autoFilter ref="B6:C10" xr:uid="{7FD30612-569E-440D-8AD6-4B94968A0ADF}"/>
  <tableColumns count="2">
    <tableColumn id="1" xr3:uid="{4E70D3EF-ABCF-473A-B02C-3561A570E9D4}" name="Tipo de Solicitud " dataDxfId="5"/>
    <tableColumn id="2" xr3:uid="{A7DFFB99-B805-4DB8-8C37-295EC502D47C}" name="Cantidad" dataDxfId="4"/>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641FE82-2E8D-469C-8CA2-EEFFAD63B4F3}" name="Tabla911141516" displayName="Tabla911141516" ref="H6:I10" totalsRowShown="0" headerRowDxfId="3" dataDxfId="2">
  <autoFilter ref="H6:I10" xr:uid="{A641FE82-2E8D-469C-8CA2-EEFFAD63B4F3}"/>
  <tableColumns count="2">
    <tableColumn id="1" xr3:uid="{328A17B3-354B-4B30-B28E-3A23453E6DB4}" name="Tipo de Solicitud " dataDxfId="1"/>
    <tableColumn id="2" xr3:uid="{15E4964C-F074-45A5-8A5C-797CAD2EBDFB}" name="Cantidad" dataDxfId="0"/>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ROSANNA.ROA@ECONOMIA.GOB.DO" TargetMode="External"/><Relationship Id="rId18" Type="http://schemas.openxmlformats.org/officeDocument/2006/relationships/hyperlink" Target="mailto:FRALMOFELSRL@GMAIL.COM" TargetMode="External"/><Relationship Id="rId26" Type="http://schemas.openxmlformats.org/officeDocument/2006/relationships/hyperlink" Target="mailto:ADEMOYA@GA-LEGAL.COM" TargetMode="External"/><Relationship Id="rId39" Type="http://schemas.openxmlformats.org/officeDocument/2006/relationships/hyperlink" Target="mailto:DARYSLIDA@GMAIL.COM" TargetMode="External"/><Relationship Id="rId21" Type="http://schemas.openxmlformats.org/officeDocument/2006/relationships/hyperlink" Target="mailto:GRUPOMAGNUMSRL@GMAIL.COM" TargetMode="External"/><Relationship Id="rId34" Type="http://schemas.openxmlformats.org/officeDocument/2006/relationships/hyperlink" Target="mailto:ET18-0641@UNPHU.EDU.DO" TargetMode="External"/><Relationship Id="rId42" Type="http://schemas.openxmlformats.org/officeDocument/2006/relationships/hyperlink" Target="mailto:LAURADIANA9410@OUTLOOK.ES" TargetMode="External"/><Relationship Id="rId47" Type="http://schemas.openxmlformats.org/officeDocument/2006/relationships/hyperlink" Target="mailto:MAITEXM01@GMAIL.COM" TargetMode="External"/><Relationship Id="rId50" Type="http://schemas.openxmlformats.org/officeDocument/2006/relationships/hyperlink" Target="mailto:DENYS_SOTO@HOTMAIL.COM" TargetMode="External"/><Relationship Id="rId55" Type="http://schemas.openxmlformats.org/officeDocument/2006/relationships/hyperlink" Target="mailto:BRUNOELIE09@GMAIL.COM" TargetMode="External"/><Relationship Id="rId63" Type="http://schemas.openxmlformats.org/officeDocument/2006/relationships/table" Target="../tables/table1.xml"/><Relationship Id="rId7" Type="http://schemas.openxmlformats.org/officeDocument/2006/relationships/hyperlink" Target="mailto:INVERSIONESYANG.Y@GMAIL.COM" TargetMode="External"/><Relationship Id="rId2" Type="http://schemas.openxmlformats.org/officeDocument/2006/relationships/hyperlink" Target="mailto:GRUPOMAGNUMSRL@GMAIL.COM" TargetMode="External"/><Relationship Id="rId16" Type="http://schemas.openxmlformats.org/officeDocument/2006/relationships/hyperlink" Target="mailto:SILVANAGALVEZ@HOTMAIL.COM" TargetMode="External"/><Relationship Id="rId29" Type="http://schemas.openxmlformats.org/officeDocument/2006/relationships/hyperlink" Target="mailto:ODRECEPOUDY@GMAIL.COM" TargetMode="External"/><Relationship Id="rId11" Type="http://schemas.openxmlformats.org/officeDocument/2006/relationships/hyperlink" Target="mailto:ROSANNA.ROA@ECONOMIA.GOB.DO" TargetMode="External"/><Relationship Id="rId24" Type="http://schemas.openxmlformats.org/officeDocument/2006/relationships/hyperlink" Target="mailto:ISEVERINO@DEFENSORDELPUEBLO.GOB.DO" TargetMode="External"/><Relationship Id="rId32" Type="http://schemas.openxmlformats.org/officeDocument/2006/relationships/hyperlink" Target="mailto:INFRAESTRUCTURA@CIUDADREALII.ORG" TargetMode="External"/><Relationship Id="rId37" Type="http://schemas.openxmlformats.org/officeDocument/2006/relationships/hyperlink" Target="mailto:ANAVALDEZ88@HOTMAIL.COM" TargetMode="External"/><Relationship Id="rId40" Type="http://schemas.openxmlformats.org/officeDocument/2006/relationships/hyperlink" Target="mailto:INFRAESTRUCTURA@CIUDADREALII.ORG" TargetMode="External"/><Relationship Id="rId45" Type="http://schemas.openxmlformats.org/officeDocument/2006/relationships/hyperlink" Target="mailto:ELICFERNANDEZ@HOTMAIL.COM" TargetMode="External"/><Relationship Id="rId53" Type="http://schemas.openxmlformats.org/officeDocument/2006/relationships/hyperlink" Target="mailto:CARLOS_CORNIELLE@HOTMAIL.COM" TargetMode="External"/><Relationship Id="rId58" Type="http://schemas.openxmlformats.org/officeDocument/2006/relationships/hyperlink" Target="mailto:MARLENYENCARNACIONDELEON@HOTMAIL.COM" TargetMode="External"/><Relationship Id="rId5" Type="http://schemas.openxmlformats.org/officeDocument/2006/relationships/hyperlink" Target="mailto:JUANMOJICA1556@GMAIL.COM" TargetMode="External"/><Relationship Id="rId61" Type="http://schemas.openxmlformats.org/officeDocument/2006/relationships/hyperlink" Target="mailto:VIEDSSIAVILES@GMAIL.COM" TargetMode="External"/><Relationship Id="rId19" Type="http://schemas.openxmlformats.org/officeDocument/2006/relationships/hyperlink" Target="mailto:ASISTENTEBRL@DISFARMACO.COM.DO" TargetMode="External"/><Relationship Id="rId14" Type="http://schemas.openxmlformats.org/officeDocument/2006/relationships/hyperlink" Target="mailto:ROSANNA.ROA@ECONOMIA.GOB.DO" TargetMode="External"/><Relationship Id="rId22" Type="http://schemas.openxmlformats.org/officeDocument/2006/relationships/hyperlink" Target="mailto:FORTUNATOP968@GMAIL.COM" TargetMode="External"/><Relationship Id="rId27" Type="http://schemas.openxmlformats.org/officeDocument/2006/relationships/hyperlink" Target="mailto:NFAXAS@ACENTO.COM.DO" TargetMode="External"/><Relationship Id="rId30" Type="http://schemas.openxmlformats.org/officeDocument/2006/relationships/hyperlink" Target="mailto:FORTUNATOP968@GMAIL.COM" TargetMode="External"/><Relationship Id="rId35" Type="http://schemas.openxmlformats.org/officeDocument/2006/relationships/hyperlink" Target="mailto:NEULISFORTUNA@GMAIL.COM" TargetMode="External"/><Relationship Id="rId43" Type="http://schemas.openxmlformats.org/officeDocument/2006/relationships/hyperlink" Target="mailto:FAUSTOMARTINEZ@GMAIL.COM" TargetMode="External"/><Relationship Id="rId48" Type="http://schemas.openxmlformats.org/officeDocument/2006/relationships/hyperlink" Target="mailto:SUPLIFASTINVESTMENTSRL@GMAIL.COM" TargetMode="External"/><Relationship Id="rId56" Type="http://schemas.openxmlformats.org/officeDocument/2006/relationships/hyperlink" Target="mailto:OSORIA3003@GMAIL.COM" TargetMode="External"/><Relationship Id="rId8" Type="http://schemas.openxmlformats.org/officeDocument/2006/relationships/hyperlink" Target="mailto:GRUPOMAGNUMSRL@GMAIL.COM" TargetMode="External"/><Relationship Id="rId51" Type="http://schemas.openxmlformats.org/officeDocument/2006/relationships/hyperlink" Target="mailto:JOEL.YSIDRO21@HOTMAIL.COM" TargetMode="External"/><Relationship Id="rId3" Type="http://schemas.openxmlformats.org/officeDocument/2006/relationships/hyperlink" Target="mailto:BARBARA.M.TRABAJO@OUTLOOK.COM" TargetMode="External"/><Relationship Id="rId12" Type="http://schemas.openxmlformats.org/officeDocument/2006/relationships/hyperlink" Target="mailto:ROSANNA.ROA@ECONOMIA.GOB.DO" TargetMode="External"/><Relationship Id="rId17" Type="http://schemas.openxmlformats.org/officeDocument/2006/relationships/hyperlink" Target="mailto:LUISTIFA@HOTMAIL.COM" TargetMode="External"/><Relationship Id="rId25" Type="http://schemas.openxmlformats.org/officeDocument/2006/relationships/hyperlink" Target="mailto:EVANGELINAHIDALGO@HOTMAIL.COM" TargetMode="External"/><Relationship Id="rId33" Type="http://schemas.openxmlformats.org/officeDocument/2006/relationships/hyperlink" Target="mailto:INFO@GGMCOMUNICA.COM" TargetMode="External"/><Relationship Id="rId38" Type="http://schemas.openxmlformats.org/officeDocument/2006/relationships/hyperlink" Target="mailto:RICKISANTONI13@GMAIL.COM" TargetMode="External"/><Relationship Id="rId46" Type="http://schemas.openxmlformats.org/officeDocument/2006/relationships/hyperlink" Target="mailto:INFO@PERALTADOM.COM" TargetMode="External"/><Relationship Id="rId59" Type="http://schemas.openxmlformats.org/officeDocument/2006/relationships/hyperlink" Target="mailto:CARLANARIASC@GMAIL.COM" TargetMode="External"/><Relationship Id="rId20" Type="http://schemas.openxmlformats.org/officeDocument/2006/relationships/hyperlink" Target="mailto:N.PEREZ@BANCENTRAL.GOV.DO" TargetMode="External"/><Relationship Id="rId41" Type="http://schemas.openxmlformats.org/officeDocument/2006/relationships/hyperlink" Target="mailto:ELVIS.GR@OUTLOOK.COM" TargetMode="External"/><Relationship Id="rId54" Type="http://schemas.openxmlformats.org/officeDocument/2006/relationships/hyperlink" Target="mailto:CARLOS_CORNIELLE@HOTMAIL.COM" TargetMode="External"/><Relationship Id="rId62" Type="http://schemas.openxmlformats.org/officeDocument/2006/relationships/printerSettings" Target="../printerSettings/printerSettings2.bin"/><Relationship Id="rId1" Type="http://schemas.openxmlformats.org/officeDocument/2006/relationships/hyperlink" Target="mailto:GRUPOMAGNUMSRL@GMAIL.COM" TargetMode="External"/><Relationship Id="rId6" Type="http://schemas.openxmlformats.org/officeDocument/2006/relationships/hyperlink" Target="mailto:SAURIMONTEROM@GMAIL.COM" TargetMode="External"/><Relationship Id="rId15" Type="http://schemas.openxmlformats.org/officeDocument/2006/relationships/hyperlink" Target="mailto:LUISRAMIREZ0890@HOTMAIL.COM" TargetMode="External"/><Relationship Id="rId23" Type="http://schemas.openxmlformats.org/officeDocument/2006/relationships/hyperlink" Target="mailto:ISEVERINO@DEFENSORDELPUEBLO.GOB.DO" TargetMode="External"/><Relationship Id="rId28" Type="http://schemas.openxmlformats.org/officeDocument/2006/relationships/hyperlink" Target="mailto:CRISTIANWALLYALCM@GMAIL.COM" TargetMode="External"/><Relationship Id="rId36" Type="http://schemas.openxmlformats.org/officeDocument/2006/relationships/hyperlink" Target="mailto:ET18-0641@UNPHU.EDU.DO" TargetMode="External"/><Relationship Id="rId49" Type="http://schemas.openxmlformats.org/officeDocument/2006/relationships/hyperlink" Target="mailto:ISEVERINO@DEFENSORDELPUEBLO.GOB.DO" TargetMode="External"/><Relationship Id="rId57" Type="http://schemas.openxmlformats.org/officeDocument/2006/relationships/hyperlink" Target="mailto:LUISGERALDINOJ@GMAIL.COM" TargetMode="External"/><Relationship Id="rId10" Type="http://schemas.openxmlformats.org/officeDocument/2006/relationships/hyperlink" Target="mailto:ROSANNA.ROA@ECONOMIA.GOB.DO" TargetMode="External"/><Relationship Id="rId31" Type="http://schemas.openxmlformats.org/officeDocument/2006/relationships/hyperlink" Target="mailto:LAURADIANA9410@OUTLOOK.ES" TargetMode="External"/><Relationship Id="rId44" Type="http://schemas.openxmlformats.org/officeDocument/2006/relationships/hyperlink" Target="mailto:TAXATIONANDFINANCEDEPARTMENT@OUTLOOK.ES" TargetMode="External"/><Relationship Id="rId52" Type="http://schemas.openxmlformats.org/officeDocument/2006/relationships/hyperlink" Target="mailto:NASHELYFABIANPERALTA@GMAIL.COM" TargetMode="External"/><Relationship Id="rId60" Type="http://schemas.openxmlformats.org/officeDocument/2006/relationships/hyperlink" Target="mailto:SILVANAGALVEZ@HOTMAIL.COM" TargetMode="External"/><Relationship Id="rId4" Type="http://schemas.openxmlformats.org/officeDocument/2006/relationships/hyperlink" Target="mailto:ISEVERINO@DEFENSORDELPUEBLO.GOB.DO" TargetMode="External"/><Relationship Id="rId9" Type="http://schemas.openxmlformats.org/officeDocument/2006/relationships/hyperlink" Target="mailto:ROSANNA.ROA@ECONOMIA.GOB.D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6D44-8659-4C54-8A0F-33E56FE7DCE8}">
  <sheetPr>
    <tabColor theme="0"/>
  </sheetPr>
  <dimension ref="A1:G31"/>
  <sheetViews>
    <sheetView topLeftCell="A8" workbookViewId="0">
      <selection activeCell="Q59" sqref="Q58:Q59"/>
    </sheetView>
  </sheetViews>
  <sheetFormatPr baseColWidth="10" defaultRowHeight="15" x14ac:dyDescent="0.25"/>
  <cols>
    <col min="1" max="2" width="9.7109375" customWidth="1"/>
    <col min="4" max="4" width="11.5703125" customWidth="1"/>
    <col min="5" max="5" width="9.5703125" customWidth="1"/>
    <col min="6" max="6" width="9.140625" customWidth="1"/>
    <col min="7" max="7" width="30.7109375" customWidth="1"/>
  </cols>
  <sheetData>
    <row r="1" spans="1:7" s="44" customFormat="1" ht="20.25" customHeight="1" x14ac:dyDescent="0.2">
      <c r="A1" s="270" t="s">
        <v>0</v>
      </c>
      <c r="B1" s="268" t="s">
        <v>38</v>
      </c>
      <c r="C1" s="266" t="s">
        <v>73</v>
      </c>
      <c r="D1" s="267"/>
      <c r="E1" s="274" t="s">
        <v>87</v>
      </c>
      <c r="F1" s="272" t="s">
        <v>11</v>
      </c>
      <c r="G1" s="268" t="s">
        <v>74</v>
      </c>
    </row>
    <row r="2" spans="1:7" s="44" customFormat="1" ht="20.25" thickBot="1" x14ac:dyDescent="0.25">
      <c r="A2" s="271"/>
      <c r="B2" s="269"/>
      <c r="C2" s="42" t="s">
        <v>62</v>
      </c>
      <c r="D2" s="43" t="s">
        <v>63</v>
      </c>
      <c r="E2" s="275"/>
      <c r="F2" s="273"/>
      <c r="G2" s="269"/>
    </row>
    <row r="3" spans="1:7" s="45" customFormat="1" ht="18" x14ac:dyDescent="0.3">
      <c r="A3" s="53" t="s">
        <v>75</v>
      </c>
      <c r="B3" s="45">
        <v>1</v>
      </c>
      <c r="C3" s="46" t="s">
        <v>88</v>
      </c>
      <c r="D3" s="47" t="s">
        <v>88</v>
      </c>
      <c r="E3" s="48" t="s">
        <v>88</v>
      </c>
      <c r="F3" s="49" t="s">
        <v>47</v>
      </c>
      <c r="G3" s="45" t="s">
        <v>12</v>
      </c>
    </row>
    <row r="4" spans="1:7" s="45" customFormat="1" ht="19.5" x14ac:dyDescent="0.3">
      <c r="A4" s="54" t="s">
        <v>76</v>
      </c>
      <c r="B4" s="45">
        <v>2</v>
      </c>
      <c r="C4" s="64" t="s">
        <v>90</v>
      </c>
      <c r="D4" s="63" t="s">
        <v>90</v>
      </c>
      <c r="F4" s="50" t="s">
        <v>89</v>
      </c>
      <c r="G4" s="45" t="s">
        <v>13</v>
      </c>
    </row>
    <row r="5" spans="1:7" s="45" customFormat="1" ht="15.75" customHeight="1" x14ac:dyDescent="0.3">
      <c r="A5" s="55" t="s">
        <v>77</v>
      </c>
      <c r="B5" s="45">
        <v>3</v>
      </c>
      <c r="G5" s="51" t="s">
        <v>14</v>
      </c>
    </row>
    <row r="6" spans="1:7" s="45" customFormat="1" ht="18" x14ac:dyDescent="0.3">
      <c r="A6" s="56" t="s">
        <v>78</v>
      </c>
      <c r="B6" s="45">
        <v>4</v>
      </c>
      <c r="G6" s="52" t="s">
        <v>15</v>
      </c>
    </row>
    <row r="7" spans="1:7" s="45" customFormat="1" ht="18" x14ac:dyDescent="0.3">
      <c r="A7" s="57" t="s">
        <v>79</v>
      </c>
      <c r="B7" s="45">
        <v>5</v>
      </c>
      <c r="G7" s="52" t="s">
        <v>16</v>
      </c>
    </row>
    <row r="8" spans="1:7" s="45" customFormat="1" ht="18" x14ac:dyDescent="0.3">
      <c r="A8" s="59" t="s">
        <v>80</v>
      </c>
      <c r="B8" s="45">
        <v>6</v>
      </c>
      <c r="G8" s="52" t="s">
        <v>17</v>
      </c>
    </row>
    <row r="9" spans="1:7" s="45" customFormat="1" ht="18" x14ac:dyDescent="0.3">
      <c r="A9" s="58" t="s">
        <v>81</v>
      </c>
      <c r="B9" s="45">
        <v>7</v>
      </c>
      <c r="G9" s="52" t="s">
        <v>18</v>
      </c>
    </row>
    <row r="10" spans="1:7" s="45" customFormat="1" ht="18" x14ac:dyDescent="0.3">
      <c r="A10" s="60" t="s">
        <v>82</v>
      </c>
      <c r="B10" s="45">
        <v>8</v>
      </c>
      <c r="G10" s="45" t="s">
        <v>111</v>
      </c>
    </row>
    <row r="11" spans="1:7" s="45" customFormat="1" ht="18" x14ac:dyDescent="0.3">
      <c r="A11" s="55" t="s">
        <v>83</v>
      </c>
      <c r="B11" s="45">
        <v>9</v>
      </c>
      <c r="G11" s="45" t="s">
        <v>19</v>
      </c>
    </row>
    <row r="12" spans="1:7" s="45" customFormat="1" ht="18" x14ac:dyDescent="0.3">
      <c r="A12" s="56" t="s">
        <v>84</v>
      </c>
      <c r="B12" s="45">
        <v>10</v>
      </c>
      <c r="G12" s="52" t="s">
        <v>20</v>
      </c>
    </row>
    <row r="13" spans="1:7" s="45" customFormat="1" ht="18" x14ac:dyDescent="0.3">
      <c r="A13" s="57" t="s">
        <v>85</v>
      </c>
      <c r="B13" s="45">
        <v>11</v>
      </c>
      <c r="G13" s="45" t="s">
        <v>21</v>
      </c>
    </row>
    <row r="14" spans="1:7" s="45" customFormat="1" ht="15.75" customHeight="1" x14ac:dyDescent="0.3">
      <c r="A14" s="59" t="s">
        <v>86</v>
      </c>
      <c r="B14" s="45">
        <v>12</v>
      </c>
      <c r="G14" s="52" t="s">
        <v>22</v>
      </c>
    </row>
    <row r="15" spans="1:7" s="45" customFormat="1" ht="15.75" customHeight="1" x14ac:dyDescent="0.3">
      <c r="B15" s="45">
        <v>13</v>
      </c>
      <c r="G15" s="51" t="s">
        <v>23</v>
      </c>
    </row>
    <row r="16" spans="1:7" s="45" customFormat="1" ht="15.75" customHeight="1" x14ac:dyDescent="0.3">
      <c r="B16" s="45">
        <v>14</v>
      </c>
      <c r="G16" s="51" t="s">
        <v>24</v>
      </c>
    </row>
    <row r="17" spans="2:7" s="45" customFormat="1" ht="15.75" customHeight="1" x14ac:dyDescent="0.3">
      <c r="B17" s="45">
        <v>15</v>
      </c>
      <c r="G17" s="51" t="s">
        <v>25</v>
      </c>
    </row>
    <row r="18" spans="2:7" s="45" customFormat="1" ht="15.75" customHeight="1" x14ac:dyDescent="0.3">
      <c r="B18" s="45">
        <v>16</v>
      </c>
      <c r="G18" s="51" t="s">
        <v>26</v>
      </c>
    </row>
    <row r="19" spans="2:7" s="45" customFormat="1" ht="15.75" customHeight="1" x14ac:dyDescent="0.3">
      <c r="B19" s="45">
        <v>17</v>
      </c>
      <c r="G19" s="51" t="s">
        <v>27</v>
      </c>
    </row>
    <row r="20" spans="2:7" s="45" customFormat="1" ht="15.75" customHeight="1" x14ac:dyDescent="0.3">
      <c r="B20" s="45">
        <v>18</v>
      </c>
      <c r="G20" s="51" t="s">
        <v>28</v>
      </c>
    </row>
    <row r="21" spans="2:7" s="45" customFormat="1" ht="15.75" customHeight="1" x14ac:dyDescent="0.3">
      <c r="B21" s="45">
        <v>19</v>
      </c>
      <c r="G21" s="45" t="s">
        <v>29</v>
      </c>
    </row>
    <row r="22" spans="2:7" s="45" customFormat="1" ht="15.75" customHeight="1" x14ac:dyDescent="0.3">
      <c r="B22" s="45">
        <v>20</v>
      </c>
      <c r="G22" s="51" t="s">
        <v>30</v>
      </c>
    </row>
    <row r="23" spans="2:7" s="45" customFormat="1" ht="15.75" customHeight="1" x14ac:dyDescent="0.3">
      <c r="B23" s="45">
        <v>21</v>
      </c>
      <c r="G23" s="51" t="s">
        <v>109</v>
      </c>
    </row>
    <row r="24" spans="2:7" s="45" customFormat="1" ht="15.75" customHeight="1" x14ac:dyDescent="0.3">
      <c r="B24" s="45">
        <v>22</v>
      </c>
      <c r="G24" s="51" t="s">
        <v>32</v>
      </c>
    </row>
    <row r="25" spans="2:7" s="45" customFormat="1" ht="15.75" customHeight="1" x14ac:dyDescent="0.3">
      <c r="B25" s="45">
        <v>23</v>
      </c>
      <c r="G25" s="45" t="s">
        <v>33</v>
      </c>
    </row>
    <row r="26" spans="2:7" s="45" customFormat="1" ht="15.75" customHeight="1" x14ac:dyDescent="0.3">
      <c r="B26" s="45">
        <v>24</v>
      </c>
      <c r="G26" s="45" t="s">
        <v>35</v>
      </c>
    </row>
    <row r="27" spans="2:7" s="45" customFormat="1" ht="18" x14ac:dyDescent="0.3">
      <c r="B27" s="45">
        <v>25</v>
      </c>
      <c r="G27" s="51" t="s">
        <v>34</v>
      </c>
    </row>
    <row r="28" spans="2:7" s="41" customFormat="1" ht="14.25" x14ac:dyDescent="0.2">
      <c r="G28" s="41" t="s">
        <v>104</v>
      </c>
    </row>
    <row r="29" spans="2:7" x14ac:dyDescent="0.25">
      <c r="G29" t="s">
        <v>107</v>
      </c>
    </row>
    <row r="30" spans="2:7" x14ac:dyDescent="0.25">
      <c r="G30" t="s">
        <v>108</v>
      </c>
    </row>
    <row r="31" spans="2:7" x14ac:dyDescent="0.25">
      <c r="G31" t="s">
        <v>110</v>
      </c>
    </row>
  </sheetData>
  <sortState xmlns:xlrd2="http://schemas.microsoft.com/office/spreadsheetml/2017/richdata2" ref="G3:G27">
    <sortCondition ref="G3"/>
  </sortState>
  <mergeCells count="6">
    <mergeCell ref="C1:D1"/>
    <mergeCell ref="B1:B2"/>
    <mergeCell ref="A1:A2"/>
    <mergeCell ref="F1:F2"/>
    <mergeCell ref="G1:G2"/>
    <mergeCell ref="E1:E2"/>
  </mergeCells>
  <phoneticPr fontId="4"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1BBF-6BB0-47CE-9D6B-1FFD38AFEF97}">
  <sheetPr>
    <tabColor theme="7" tint="0.59999389629810485"/>
  </sheetPr>
  <dimension ref="A1:S82"/>
  <sheetViews>
    <sheetView zoomScale="87" zoomScaleNormal="87" workbookViewId="0">
      <pane ySplit="1" topLeftCell="A54" activePane="bottomLeft" state="frozen"/>
      <selection pane="bottomLeft" activeCell="J67" sqref="J67"/>
    </sheetView>
  </sheetViews>
  <sheetFormatPr baseColWidth="10" defaultColWidth="16.28515625" defaultRowHeight="15" x14ac:dyDescent="0.25"/>
  <cols>
    <col min="1" max="1" width="16.28515625" style="1"/>
    <col min="2" max="2" width="16.7109375" style="3" customWidth="1"/>
    <col min="3" max="3" width="15.42578125" style="3" customWidth="1"/>
    <col min="4" max="4" width="12.140625" style="3" customWidth="1"/>
    <col min="5" max="5" width="16.28515625" style="3"/>
    <col min="6" max="6" width="14.28515625" customWidth="1"/>
    <col min="7" max="7" width="15.85546875" style="1" customWidth="1"/>
    <col min="8" max="8" width="12" style="1" customWidth="1"/>
    <col min="9" max="9" width="10.85546875" style="1" customWidth="1"/>
    <col min="10" max="10" width="15.5703125" style="1" customWidth="1"/>
    <col min="11" max="11" width="15.42578125" customWidth="1"/>
    <col min="12" max="12" width="46.42578125" style="1" customWidth="1"/>
    <col min="13" max="13" width="57" customWidth="1"/>
    <col min="14" max="14" width="36.42578125" style="66" customWidth="1"/>
    <col min="15" max="15" width="51.7109375" style="1" customWidth="1"/>
    <col min="16" max="16" width="17.7109375" style="4" customWidth="1"/>
    <col min="17" max="17" width="54.85546875" style="66" customWidth="1"/>
    <col min="18" max="18" width="41.5703125" customWidth="1"/>
  </cols>
  <sheetData>
    <row r="1" spans="1:18" s="2" customFormat="1" ht="58.5" customHeight="1" thickBot="1" x14ac:dyDescent="0.3">
      <c r="A1" s="103" t="s">
        <v>0</v>
      </c>
      <c r="B1" s="104" t="s">
        <v>1</v>
      </c>
      <c r="C1" s="104" t="s">
        <v>105</v>
      </c>
      <c r="D1" s="104" t="s">
        <v>106</v>
      </c>
      <c r="E1" s="104" t="s">
        <v>3</v>
      </c>
      <c r="F1" s="104" t="s">
        <v>2</v>
      </c>
      <c r="G1" s="104" t="s">
        <v>4</v>
      </c>
      <c r="H1" s="105" t="s">
        <v>62</v>
      </c>
      <c r="I1" s="106" t="s">
        <v>63</v>
      </c>
      <c r="J1" s="104" t="s">
        <v>87</v>
      </c>
      <c r="K1" s="107" t="s">
        <v>5</v>
      </c>
      <c r="L1" s="107" t="s">
        <v>6</v>
      </c>
      <c r="M1" s="104" t="s">
        <v>7</v>
      </c>
      <c r="N1" s="104" t="s">
        <v>160</v>
      </c>
      <c r="O1" s="104" t="s">
        <v>8</v>
      </c>
      <c r="P1" s="107" t="s">
        <v>9</v>
      </c>
      <c r="Q1" s="107" t="s">
        <v>10</v>
      </c>
      <c r="R1" s="101" t="s">
        <v>99</v>
      </c>
    </row>
    <row r="2" spans="1:18" s="39" customFormat="1" ht="23.25" customHeight="1" x14ac:dyDescent="0.25">
      <c r="A2" s="108" t="s">
        <v>75</v>
      </c>
      <c r="B2" s="109">
        <v>1</v>
      </c>
      <c r="C2" s="109" t="s">
        <v>145</v>
      </c>
      <c r="D2" s="110" t="s">
        <v>146</v>
      </c>
      <c r="E2" s="111">
        <v>44573</v>
      </c>
      <c r="F2" s="112">
        <v>44579</v>
      </c>
      <c r="G2" s="109">
        <v>4</v>
      </c>
      <c r="H2" s="113" t="s">
        <v>88</v>
      </c>
      <c r="I2" s="113"/>
      <c r="J2" s="114"/>
      <c r="K2" s="115" t="s">
        <v>89</v>
      </c>
      <c r="L2" s="116" t="s">
        <v>121</v>
      </c>
      <c r="M2" s="117" t="s">
        <v>147</v>
      </c>
      <c r="N2" s="118" t="s">
        <v>161</v>
      </c>
      <c r="O2" s="119" t="s">
        <v>13</v>
      </c>
      <c r="P2" s="118" t="s">
        <v>122</v>
      </c>
      <c r="Q2" s="120" t="s">
        <v>123</v>
      </c>
      <c r="R2" s="121" t="s">
        <v>100</v>
      </c>
    </row>
    <row r="3" spans="1:18" s="39" customFormat="1" ht="23.25" customHeight="1" x14ac:dyDescent="0.25">
      <c r="A3" s="122"/>
      <c r="B3" s="123">
        <v>2</v>
      </c>
      <c r="C3" s="123" t="s">
        <v>148</v>
      </c>
      <c r="D3" s="124" t="s">
        <v>149</v>
      </c>
      <c r="E3" s="125">
        <v>44573</v>
      </c>
      <c r="F3" s="126">
        <v>44579</v>
      </c>
      <c r="G3" s="123">
        <v>4</v>
      </c>
      <c r="H3" s="127" t="s">
        <v>88</v>
      </c>
      <c r="I3" s="128"/>
      <c r="J3" s="129"/>
      <c r="K3" s="130" t="s">
        <v>89</v>
      </c>
      <c r="L3" s="128" t="s">
        <v>121</v>
      </c>
      <c r="M3" s="131" t="s">
        <v>150</v>
      </c>
      <c r="N3" s="132" t="s">
        <v>161</v>
      </c>
      <c r="O3" s="133" t="s">
        <v>13</v>
      </c>
      <c r="P3" s="132" t="s">
        <v>151</v>
      </c>
      <c r="Q3" s="102" t="s">
        <v>123</v>
      </c>
      <c r="R3" s="134" t="s">
        <v>100</v>
      </c>
    </row>
    <row r="4" spans="1:18" s="39" customFormat="1" ht="23.25" customHeight="1" x14ac:dyDescent="0.25">
      <c r="A4" s="122"/>
      <c r="B4" s="123">
        <v>3</v>
      </c>
      <c r="C4" s="123" t="s">
        <v>152</v>
      </c>
      <c r="D4" s="124" t="s">
        <v>153</v>
      </c>
      <c r="E4" s="125">
        <v>44579</v>
      </c>
      <c r="F4" s="135">
        <v>44589</v>
      </c>
      <c r="G4" s="123">
        <v>6</v>
      </c>
      <c r="H4" s="127"/>
      <c r="I4" s="128" t="s">
        <v>88</v>
      </c>
      <c r="J4" s="129"/>
      <c r="K4" s="130" t="s">
        <v>89</v>
      </c>
      <c r="L4" s="128" t="s">
        <v>154</v>
      </c>
      <c r="M4" s="131" t="s">
        <v>155</v>
      </c>
      <c r="N4" s="132" t="s">
        <v>161</v>
      </c>
      <c r="O4" s="136" t="s">
        <v>15</v>
      </c>
      <c r="P4" s="132" t="s">
        <v>156</v>
      </c>
      <c r="Q4" s="102" t="s">
        <v>157</v>
      </c>
      <c r="R4" s="134" t="s">
        <v>100</v>
      </c>
    </row>
    <row r="5" spans="1:18" s="39" customFormat="1" ht="23.25" customHeight="1" x14ac:dyDescent="0.25">
      <c r="A5" s="137"/>
      <c r="B5" s="123">
        <v>4</v>
      </c>
      <c r="C5" s="123" t="s">
        <v>158</v>
      </c>
      <c r="D5" s="124" t="s">
        <v>163</v>
      </c>
      <c r="E5" s="125">
        <v>44588</v>
      </c>
      <c r="F5" s="135">
        <v>44595</v>
      </c>
      <c r="G5" s="123">
        <v>5</v>
      </c>
      <c r="H5" s="127" t="s">
        <v>88</v>
      </c>
      <c r="I5" s="128"/>
      <c r="J5" s="129"/>
      <c r="K5" s="130" t="s">
        <v>89</v>
      </c>
      <c r="L5" s="128" t="s">
        <v>138</v>
      </c>
      <c r="M5" s="131" t="s">
        <v>159</v>
      </c>
      <c r="N5" s="132" t="s">
        <v>161</v>
      </c>
      <c r="O5" s="136" t="s">
        <v>15</v>
      </c>
      <c r="P5" s="132" t="s">
        <v>139</v>
      </c>
      <c r="Q5" s="102" t="s">
        <v>140</v>
      </c>
      <c r="R5" s="134" t="s">
        <v>100</v>
      </c>
    </row>
    <row r="6" spans="1:18" s="39" customFormat="1" ht="23.25" customHeight="1" x14ac:dyDescent="0.25">
      <c r="A6" s="138" t="s">
        <v>76</v>
      </c>
      <c r="B6" s="123">
        <v>5</v>
      </c>
      <c r="C6" s="123" t="s">
        <v>162</v>
      </c>
      <c r="D6" s="124" t="s">
        <v>166</v>
      </c>
      <c r="E6" s="125">
        <v>44593</v>
      </c>
      <c r="F6" s="135">
        <v>44606</v>
      </c>
      <c r="G6" s="123">
        <v>10</v>
      </c>
      <c r="H6" s="127"/>
      <c r="I6" s="128" t="s">
        <v>88</v>
      </c>
      <c r="J6" s="129"/>
      <c r="K6" s="130" t="s">
        <v>89</v>
      </c>
      <c r="L6" s="123" t="s">
        <v>130</v>
      </c>
      <c r="M6" s="131" t="s">
        <v>164</v>
      </c>
      <c r="N6" s="132" t="s">
        <v>161</v>
      </c>
      <c r="O6" s="139" t="s">
        <v>14</v>
      </c>
      <c r="P6" s="132" t="s">
        <v>131</v>
      </c>
      <c r="Q6" s="102" t="s">
        <v>132</v>
      </c>
      <c r="R6" s="134" t="s">
        <v>100</v>
      </c>
    </row>
    <row r="7" spans="1:18" s="39" customFormat="1" ht="23.25" customHeight="1" x14ac:dyDescent="0.25">
      <c r="A7" s="137"/>
      <c r="B7" s="123">
        <v>6</v>
      </c>
      <c r="C7" s="123" t="s">
        <v>165</v>
      </c>
      <c r="D7" s="124" t="s">
        <v>167</v>
      </c>
      <c r="E7" s="124" t="s">
        <v>168</v>
      </c>
      <c r="F7" s="135">
        <v>44601</v>
      </c>
      <c r="G7" s="123">
        <v>5</v>
      </c>
      <c r="H7" s="127" t="s">
        <v>88</v>
      </c>
      <c r="I7" s="128"/>
      <c r="J7" s="129"/>
      <c r="K7" s="130" t="s">
        <v>89</v>
      </c>
      <c r="L7" s="128" t="s">
        <v>124</v>
      </c>
      <c r="M7" s="131" t="s">
        <v>172</v>
      </c>
      <c r="N7" s="132" t="s">
        <v>161</v>
      </c>
      <c r="O7" s="140" t="s">
        <v>20</v>
      </c>
      <c r="P7" s="132" t="s">
        <v>125</v>
      </c>
      <c r="Q7" s="102" t="s">
        <v>126</v>
      </c>
      <c r="R7" s="134" t="s">
        <v>100</v>
      </c>
    </row>
    <row r="8" spans="1:18" s="39" customFormat="1" ht="23.25" customHeight="1" x14ac:dyDescent="0.25">
      <c r="A8" s="137"/>
      <c r="B8" s="123">
        <v>7</v>
      </c>
      <c r="C8" s="123" t="s">
        <v>169</v>
      </c>
      <c r="D8" s="124" t="s">
        <v>170</v>
      </c>
      <c r="E8" s="125">
        <v>44606</v>
      </c>
      <c r="F8" s="135">
        <v>44617</v>
      </c>
      <c r="G8" s="123">
        <v>10</v>
      </c>
      <c r="H8" s="127"/>
      <c r="I8" s="128" t="s">
        <v>88</v>
      </c>
      <c r="J8" s="129"/>
      <c r="K8" s="130" t="s">
        <v>89</v>
      </c>
      <c r="L8" s="123" t="s">
        <v>171</v>
      </c>
      <c r="M8" s="131" t="s">
        <v>173</v>
      </c>
      <c r="N8" s="132" t="s">
        <v>161</v>
      </c>
      <c r="O8" s="141" t="s">
        <v>18</v>
      </c>
      <c r="P8" s="132" t="s">
        <v>174</v>
      </c>
      <c r="Q8" s="102" t="s">
        <v>175</v>
      </c>
      <c r="R8" s="134" t="s">
        <v>100</v>
      </c>
    </row>
    <row r="9" spans="1:18" s="39" customFormat="1" ht="23.25" customHeight="1" x14ac:dyDescent="0.25">
      <c r="A9" s="122"/>
      <c r="B9" s="123">
        <v>8</v>
      </c>
      <c r="C9" s="123" t="s">
        <v>176</v>
      </c>
      <c r="D9" s="124" t="s">
        <v>177</v>
      </c>
      <c r="E9" s="125">
        <v>44608</v>
      </c>
      <c r="F9" s="135">
        <v>44614</v>
      </c>
      <c r="G9" s="123">
        <v>5</v>
      </c>
      <c r="H9" s="127" t="s">
        <v>88</v>
      </c>
      <c r="I9" s="128"/>
      <c r="J9" s="129"/>
      <c r="K9" s="130" t="s">
        <v>89</v>
      </c>
      <c r="L9" s="128" t="s">
        <v>121</v>
      </c>
      <c r="M9" s="131" t="s">
        <v>178</v>
      </c>
      <c r="N9" s="132" t="s">
        <v>161</v>
      </c>
      <c r="O9" s="133" t="s">
        <v>13</v>
      </c>
      <c r="P9" s="132" t="s">
        <v>151</v>
      </c>
      <c r="Q9" s="102" t="s">
        <v>123</v>
      </c>
      <c r="R9" s="134" t="s">
        <v>100</v>
      </c>
    </row>
    <row r="10" spans="1:18" s="39" customFormat="1" ht="23.25" customHeight="1" x14ac:dyDescent="0.25">
      <c r="A10" s="138"/>
      <c r="B10" s="123">
        <v>9</v>
      </c>
      <c r="C10" s="123" t="s">
        <v>183</v>
      </c>
      <c r="D10" s="124" t="s">
        <v>194</v>
      </c>
      <c r="E10" s="125">
        <v>44618</v>
      </c>
      <c r="F10" s="135">
        <v>44638</v>
      </c>
      <c r="G10" s="123">
        <v>15</v>
      </c>
      <c r="H10" s="127"/>
      <c r="I10" s="128" t="s">
        <v>88</v>
      </c>
      <c r="J10" s="129"/>
      <c r="K10" s="130" t="s">
        <v>89</v>
      </c>
      <c r="L10" s="123" t="s">
        <v>179</v>
      </c>
      <c r="M10" s="131" t="s">
        <v>180</v>
      </c>
      <c r="N10" s="132" t="s">
        <v>161</v>
      </c>
      <c r="O10" s="132" t="s">
        <v>23</v>
      </c>
      <c r="P10" s="128" t="s">
        <v>181</v>
      </c>
      <c r="Q10" s="102" t="s">
        <v>182</v>
      </c>
      <c r="R10" s="134" t="s">
        <v>100</v>
      </c>
    </row>
    <row r="11" spans="1:18" s="39" customFormat="1" ht="23.25" customHeight="1" x14ac:dyDescent="0.25">
      <c r="A11" s="137"/>
      <c r="B11" s="123">
        <v>10</v>
      </c>
      <c r="C11" s="123" t="s">
        <v>184</v>
      </c>
      <c r="D11" s="124" t="s">
        <v>195</v>
      </c>
      <c r="E11" s="125">
        <v>44618</v>
      </c>
      <c r="F11" s="135">
        <v>44638</v>
      </c>
      <c r="G11" s="123">
        <v>15</v>
      </c>
      <c r="H11" s="127"/>
      <c r="I11" s="128" t="s">
        <v>88</v>
      </c>
      <c r="J11" s="129"/>
      <c r="K11" s="130" t="s">
        <v>89</v>
      </c>
      <c r="L11" s="123" t="s">
        <v>179</v>
      </c>
      <c r="M11" s="131" t="s">
        <v>185</v>
      </c>
      <c r="N11" s="132" t="s">
        <v>161</v>
      </c>
      <c r="O11" s="132" t="s">
        <v>33</v>
      </c>
      <c r="P11" s="128" t="s">
        <v>181</v>
      </c>
      <c r="Q11" s="102" t="s">
        <v>182</v>
      </c>
      <c r="R11" s="134" t="s">
        <v>100</v>
      </c>
    </row>
    <row r="12" spans="1:18" s="39" customFormat="1" ht="23.25" customHeight="1" x14ac:dyDescent="0.25">
      <c r="A12" s="122"/>
      <c r="B12" s="123">
        <v>11</v>
      </c>
      <c r="C12" s="123" t="s">
        <v>186</v>
      </c>
      <c r="D12" s="124" t="s">
        <v>196</v>
      </c>
      <c r="E12" s="125">
        <v>44618</v>
      </c>
      <c r="F12" s="135">
        <v>44638</v>
      </c>
      <c r="G12" s="123">
        <v>15</v>
      </c>
      <c r="H12" s="127"/>
      <c r="I12" s="128" t="s">
        <v>88</v>
      </c>
      <c r="J12" s="129"/>
      <c r="K12" s="130" t="s">
        <v>89</v>
      </c>
      <c r="L12" s="123" t="s">
        <v>179</v>
      </c>
      <c r="M12" s="131" t="s">
        <v>187</v>
      </c>
      <c r="N12" s="132" t="s">
        <v>161</v>
      </c>
      <c r="O12" s="132" t="s">
        <v>23</v>
      </c>
      <c r="P12" s="128" t="s">
        <v>181</v>
      </c>
      <c r="Q12" s="102" t="s">
        <v>182</v>
      </c>
      <c r="R12" s="134" t="s">
        <v>100</v>
      </c>
    </row>
    <row r="13" spans="1:18" s="39" customFormat="1" ht="23.25" customHeight="1" x14ac:dyDescent="0.25">
      <c r="A13" s="137"/>
      <c r="B13" s="123">
        <v>12</v>
      </c>
      <c r="C13" s="123" t="s">
        <v>188</v>
      </c>
      <c r="D13" s="123" t="s">
        <v>197</v>
      </c>
      <c r="E13" s="125">
        <v>44618</v>
      </c>
      <c r="F13" s="135">
        <v>44638</v>
      </c>
      <c r="G13" s="123">
        <v>15</v>
      </c>
      <c r="H13" s="127"/>
      <c r="I13" s="128" t="s">
        <v>88</v>
      </c>
      <c r="J13" s="129"/>
      <c r="K13" s="130" t="s">
        <v>89</v>
      </c>
      <c r="L13" s="123" t="s">
        <v>179</v>
      </c>
      <c r="M13" s="131" t="s">
        <v>189</v>
      </c>
      <c r="N13" s="132" t="s">
        <v>161</v>
      </c>
      <c r="O13" s="132" t="s">
        <v>23</v>
      </c>
      <c r="P13" s="128" t="s">
        <v>181</v>
      </c>
      <c r="Q13" s="102" t="s">
        <v>182</v>
      </c>
      <c r="R13" s="134" t="s">
        <v>100</v>
      </c>
    </row>
    <row r="14" spans="1:18" s="39" customFormat="1" ht="23.25" customHeight="1" x14ac:dyDescent="0.25">
      <c r="A14" s="137"/>
      <c r="B14" s="123">
        <v>13</v>
      </c>
      <c r="C14" s="123" t="s">
        <v>190</v>
      </c>
      <c r="D14" s="123" t="s">
        <v>198</v>
      </c>
      <c r="E14" s="125">
        <v>44618</v>
      </c>
      <c r="F14" s="135">
        <v>44638</v>
      </c>
      <c r="G14" s="123">
        <v>15</v>
      </c>
      <c r="H14" s="127"/>
      <c r="I14" s="128" t="s">
        <v>88</v>
      </c>
      <c r="J14" s="129"/>
      <c r="K14" s="130" t="s">
        <v>89</v>
      </c>
      <c r="L14" s="123" t="s">
        <v>179</v>
      </c>
      <c r="M14" s="131" t="s">
        <v>191</v>
      </c>
      <c r="N14" s="132" t="s">
        <v>161</v>
      </c>
      <c r="O14" s="132" t="s">
        <v>33</v>
      </c>
      <c r="P14" s="128" t="s">
        <v>181</v>
      </c>
      <c r="Q14" s="102" t="s">
        <v>182</v>
      </c>
      <c r="R14" s="134" t="s">
        <v>100</v>
      </c>
    </row>
    <row r="15" spans="1:18" s="39" customFormat="1" ht="21.75" customHeight="1" x14ac:dyDescent="0.25">
      <c r="A15" s="122"/>
      <c r="B15" s="123">
        <v>14</v>
      </c>
      <c r="C15" s="123" t="s">
        <v>192</v>
      </c>
      <c r="D15" s="123" t="s">
        <v>199</v>
      </c>
      <c r="E15" s="125">
        <v>44618</v>
      </c>
      <c r="F15" s="135">
        <v>44638</v>
      </c>
      <c r="G15" s="123">
        <v>15</v>
      </c>
      <c r="H15" s="127"/>
      <c r="I15" s="128" t="s">
        <v>88</v>
      </c>
      <c r="J15" s="129"/>
      <c r="K15" s="130" t="s">
        <v>89</v>
      </c>
      <c r="L15" s="123" t="s">
        <v>179</v>
      </c>
      <c r="M15" s="131" t="s">
        <v>193</v>
      </c>
      <c r="N15" s="132" t="s">
        <v>161</v>
      </c>
      <c r="O15" s="132" t="s">
        <v>33</v>
      </c>
      <c r="P15" s="128" t="s">
        <v>181</v>
      </c>
      <c r="Q15" s="102" t="s">
        <v>182</v>
      </c>
      <c r="R15" s="134" t="s">
        <v>100</v>
      </c>
    </row>
    <row r="16" spans="1:18" s="39" customFormat="1" ht="23.25" customHeight="1" x14ac:dyDescent="0.25">
      <c r="A16" s="138" t="s">
        <v>77</v>
      </c>
      <c r="B16" s="123">
        <v>15</v>
      </c>
      <c r="C16" s="123" t="s">
        <v>200</v>
      </c>
      <c r="D16" s="123" t="s">
        <v>201</v>
      </c>
      <c r="E16" s="125">
        <v>44621</v>
      </c>
      <c r="F16" s="135">
        <v>44637</v>
      </c>
      <c r="G16" s="123">
        <v>13</v>
      </c>
      <c r="H16" s="127"/>
      <c r="I16" s="128" t="s">
        <v>88</v>
      </c>
      <c r="J16" s="129"/>
      <c r="K16" s="130" t="s">
        <v>89</v>
      </c>
      <c r="L16" s="123" t="s">
        <v>202</v>
      </c>
      <c r="M16" s="131" t="s">
        <v>203</v>
      </c>
      <c r="N16" s="132" t="s">
        <v>161</v>
      </c>
      <c r="O16" s="133" t="s">
        <v>13</v>
      </c>
      <c r="P16" s="128" t="s">
        <v>204</v>
      </c>
      <c r="Q16" s="102" t="s">
        <v>205</v>
      </c>
      <c r="R16" s="134" t="s">
        <v>100</v>
      </c>
    </row>
    <row r="17" spans="1:19" s="39" customFormat="1" ht="23.25" customHeight="1" x14ac:dyDescent="0.25">
      <c r="A17" s="137"/>
      <c r="B17" s="123">
        <v>16</v>
      </c>
      <c r="C17" s="123" t="s">
        <v>206</v>
      </c>
      <c r="D17" s="142" t="s">
        <v>94</v>
      </c>
      <c r="E17" s="125">
        <v>44622</v>
      </c>
      <c r="F17" s="135">
        <v>44624</v>
      </c>
      <c r="G17" s="123">
        <v>2</v>
      </c>
      <c r="H17" s="127" t="s">
        <v>88</v>
      </c>
      <c r="I17" s="128"/>
      <c r="J17" s="129"/>
      <c r="K17" s="130" t="s">
        <v>89</v>
      </c>
      <c r="L17" s="128" t="s">
        <v>207</v>
      </c>
      <c r="M17" s="143" t="s">
        <v>137</v>
      </c>
      <c r="N17" s="132" t="s">
        <v>161</v>
      </c>
      <c r="O17" s="144" t="s">
        <v>26</v>
      </c>
      <c r="P17" s="142" t="s">
        <v>94</v>
      </c>
      <c r="Q17" s="102" t="s">
        <v>136</v>
      </c>
      <c r="R17" s="134" t="s">
        <v>100</v>
      </c>
    </row>
    <row r="18" spans="1:19" s="39" customFormat="1" ht="23.25" customHeight="1" x14ac:dyDescent="0.25">
      <c r="A18" s="122"/>
      <c r="B18" s="123">
        <v>17</v>
      </c>
      <c r="C18" s="123" t="s">
        <v>208</v>
      </c>
      <c r="D18" s="123" t="s">
        <v>209</v>
      </c>
      <c r="E18" s="125">
        <v>44637</v>
      </c>
      <c r="F18" s="135">
        <v>44645</v>
      </c>
      <c r="G18" s="123">
        <v>7</v>
      </c>
      <c r="H18" s="127"/>
      <c r="I18" s="128" t="s">
        <v>88</v>
      </c>
      <c r="J18" s="129"/>
      <c r="K18" s="130" t="s">
        <v>89</v>
      </c>
      <c r="L18" s="128" t="s">
        <v>210</v>
      </c>
      <c r="M18" s="143" t="s">
        <v>211</v>
      </c>
      <c r="N18" s="132" t="s">
        <v>161</v>
      </c>
      <c r="O18" s="132" t="s">
        <v>23</v>
      </c>
      <c r="P18" s="128" t="s">
        <v>212</v>
      </c>
      <c r="Q18" s="102" t="s">
        <v>213</v>
      </c>
      <c r="R18" s="134" t="s">
        <v>100</v>
      </c>
    </row>
    <row r="19" spans="1:19" s="39" customFormat="1" ht="23.25" customHeight="1" x14ac:dyDescent="0.25">
      <c r="A19" s="122"/>
      <c r="B19" s="123">
        <v>18</v>
      </c>
      <c r="C19" s="123" t="s">
        <v>214</v>
      </c>
      <c r="D19" s="123" t="s">
        <v>215</v>
      </c>
      <c r="E19" s="125">
        <v>44644</v>
      </c>
      <c r="F19" s="135">
        <v>44671</v>
      </c>
      <c r="G19" s="123">
        <v>18</v>
      </c>
      <c r="H19" s="127"/>
      <c r="I19" s="128" t="s">
        <v>88</v>
      </c>
      <c r="J19" s="129" t="s">
        <v>88</v>
      </c>
      <c r="K19" s="130" t="s">
        <v>89</v>
      </c>
      <c r="L19" s="128" t="s">
        <v>141</v>
      </c>
      <c r="M19" s="143" t="s">
        <v>144</v>
      </c>
      <c r="N19" s="145" t="s">
        <v>228</v>
      </c>
      <c r="O19" s="132" t="s">
        <v>19</v>
      </c>
      <c r="P19" s="128" t="s">
        <v>142</v>
      </c>
      <c r="Q19" s="102" t="s">
        <v>143</v>
      </c>
      <c r="R19" s="134" t="s">
        <v>100</v>
      </c>
      <c r="S19" s="39" t="s">
        <v>97</v>
      </c>
    </row>
    <row r="20" spans="1:19" s="39" customFormat="1" ht="23.25" customHeight="1" x14ac:dyDescent="0.25">
      <c r="A20" s="122"/>
      <c r="B20" s="123">
        <v>19</v>
      </c>
      <c r="C20" s="123" t="s">
        <v>216</v>
      </c>
      <c r="D20" s="123" t="s">
        <v>221</v>
      </c>
      <c r="E20" s="125">
        <v>44650</v>
      </c>
      <c r="F20" s="135">
        <v>44671</v>
      </c>
      <c r="G20" s="123">
        <v>13</v>
      </c>
      <c r="H20" s="127"/>
      <c r="I20" s="128" t="s">
        <v>88</v>
      </c>
      <c r="J20" s="129"/>
      <c r="K20" s="130" t="s">
        <v>89</v>
      </c>
      <c r="L20" s="123" t="s">
        <v>217</v>
      </c>
      <c r="M20" s="143" t="s">
        <v>218</v>
      </c>
      <c r="N20" s="132" t="s">
        <v>161</v>
      </c>
      <c r="O20" s="140" t="s">
        <v>20</v>
      </c>
      <c r="P20" s="128" t="s">
        <v>219</v>
      </c>
      <c r="Q20" s="102" t="s">
        <v>220</v>
      </c>
      <c r="R20" s="134" t="s">
        <v>100</v>
      </c>
    </row>
    <row r="21" spans="1:19" s="39" customFormat="1" ht="23.25" customHeight="1" x14ac:dyDescent="0.25">
      <c r="A21" s="138" t="s">
        <v>78</v>
      </c>
      <c r="B21" s="123">
        <v>20</v>
      </c>
      <c r="C21" s="123" t="s">
        <v>222</v>
      </c>
      <c r="D21" s="123" t="s">
        <v>223</v>
      </c>
      <c r="E21" s="125">
        <v>44656</v>
      </c>
      <c r="F21" s="135">
        <v>44672</v>
      </c>
      <c r="G21" s="123">
        <v>11</v>
      </c>
      <c r="H21" s="127"/>
      <c r="I21" s="128" t="s">
        <v>88</v>
      </c>
      <c r="J21" s="129"/>
      <c r="K21" s="130" t="s">
        <v>89</v>
      </c>
      <c r="L21" s="128" t="s">
        <v>127</v>
      </c>
      <c r="M21" s="143" t="s">
        <v>224</v>
      </c>
      <c r="N21" s="132" t="s">
        <v>161</v>
      </c>
      <c r="O21" s="132" t="s">
        <v>17</v>
      </c>
      <c r="P21" s="128" t="s">
        <v>128</v>
      </c>
      <c r="Q21" s="102" t="s">
        <v>129</v>
      </c>
      <c r="R21" s="134" t="s">
        <v>100</v>
      </c>
    </row>
    <row r="22" spans="1:19" s="39" customFormat="1" ht="23.25" customHeight="1" x14ac:dyDescent="0.25">
      <c r="A22" s="122"/>
      <c r="B22" s="123">
        <v>21</v>
      </c>
      <c r="C22" s="123" t="s">
        <v>225</v>
      </c>
      <c r="D22" s="123" t="s">
        <v>226</v>
      </c>
      <c r="E22" s="125">
        <v>44671</v>
      </c>
      <c r="F22" s="135">
        <v>44685</v>
      </c>
      <c r="G22" s="123">
        <v>10</v>
      </c>
      <c r="H22" s="127"/>
      <c r="I22" s="128" t="s">
        <v>88</v>
      </c>
      <c r="J22" s="129"/>
      <c r="K22" s="130" t="s">
        <v>89</v>
      </c>
      <c r="L22" s="128" t="s">
        <v>121</v>
      </c>
      <c r="M22" s="131" t="s">
        <v>227</v>
      </c>
      <c r="N22" s="132" t="s">
        <v>161</v>
      </c>
      <c r="O22" s="133" t="s">
        <v>13</v>
      </c>
      <c r="P22" s="132" t="s">
        <v>151</v>
      </c>
      <c r="Q22" s="102" t="s">
        <v>123</v>
      </c>
      <c r="R22" s="134" t="s">
        <v>100</v>
      </c>
    </row>
    <row r="23" spans="1:19" s="39" customFormat="1" ht="23.25" customHeight="1" x14ac:dyDescent="0.25">
      <c r="A23" s="122"/>
      <c r="B23" s="123">
        <v>22</v>
      </c>
      <c r="C23" s="123" t="s">
        <v>229</v>
      </c>
      <c r="D23" s="123" t="s">
        <v>230</v>
      </c>
      <c r="E23" s="125">
        <v>44679</v>
      </c>
      <c r="F23" s="135">
        <v>44726</v>
      </c>
      <c r="G23" s="146">
        <v>34</v>
      </c>
      <c r="H23" s="127"/>
      <c r="I23" s="128" t="s">
        <v>88</v>
      </c>
      <c r="J23" s="129" t="s">
        <v>88</v>
      </c>
      <c r="K23" s="130" t="s">
        <v>89</v>
      </c>
      <c r="L23" s="128" t="s">
        <v>231</v>
      </c>
      <c r="M23" s="131" t="s">
        <v>232</v>
      </c>
      <c r="N23" s="145" t="s">
        <v>280</v>
      </c>
      <c r="O23" s="132" t="s">
        <v>19</v>
      </c>
      <c r="P23" s="142" t="s">
        <v>94</v>
      </c>
      <c r="Q23" s="102" t="s">
        <v>233</v>
      </c>
      <c r="R23" s="134" t="s">
        <v>100</v>
      </c>
    </row>
    <row r="24" spans="1:19" s="39" customFormat="1" ht="23.25" customHeight="1" x14ac:dyDescent="0.25">
      <c r="A24" s="138" t="s">
        <v>79</v>
      </c>
      <c r="B24" s="123">
        <v>23</v>
      </c>
      <c r="C24" s="123" t="s">
        <v>237</v>
      </c>
      <c r="D24" s="123" t="s">
        <v>234</v>
      </c>
      <c r="E24" s="125">
        <v>44684</v>
      </c>
      <c r="F24" s="135">
        <v>44691</v>
      </c>
      <c r="G24" s="123">
        <v>6</v>
      </c>
      <c r="H24" s="127"/>
      <c r="I24" s="128" t="s">
        <v>88</v>
      </c>
      <c r="J24" s="129"/>
      <c r="K24" s="130" t="s">
        <v>89</v>
      </c>
      <c r="L24" s="128" t="s">
        <v>138</v>
      </c>
      <c r="M24" s="131" t="s">
        <v>235</v>
      </c>
      <c r="N24" s="132" t="s">
        <v>161</v>
      </c>
      <c r="O24" s="147" t="s">
        <v>25</v>
      </c>
      <c r="P24" s="128" t="s">
        <v>139</v>
      </c>
      <c r="Q24" s="102" t="s">
        <v>140</v>
      </c>
      <c r="R24" s="134" t="s">
        <v>100</v>
      </c>
    </row>
    <row r="25" spans="1:19" s="39" customFormat="1" ht="23.25" customHeight="1" x14ac:dyDescent="0.25">
      <c r="A25" s="122"/>
      <c r="B25" s="123">
        <v>24</v>
      </c>
      <c r="C25" s="123" t="s">
        <v>236</v>
      </c>
      <c r="D25" s="123" t="s">
        <v>238</v>
      </c>
      <c r="E25" s="125">
        <v>44686</v>
      </c>
      <c r="F25" s="135">
        <v>44700</v>
      </c>
      <c r="G25" s="123">
        <v>11</v>
      </c>
      <c r="H25" s="127"/>
      <c r="I25" s="128" t="s">
        <v>88</v>
      </c>
      <c r="J25" s="129"/>
      <c r="K25" s="130" t="s">
        <v>89</v>
      </c>
      <c r="L25" s="128" t="s">
        <v>138</v>
      </c>
      <c r="M25" s="131" t="s">
        <v>239</v>
      </c>
      <c r="N25" s="132" t="s">
        <v>161</v>
      </c>
      <c r="O25" s="147" t="s">
        <v>25</v>
      </c>
      <c r="P25" s="128" t="s">
        <v>240</v>
      </c>
      <c r="Q25" s="102" t="s">
        <v>140</v>
      </c>
      <c r="R25" s="134" t="s">
        <v>100</v>
      </c>
    </row>
    <row r="26" spans="1:19" s="39" customFormat="1" ht="23.25" customHeight="1" x14ac:dyDescent="0.25">
      <c r="A26" s="122"/>
      <c r="B26" s="123">
        <v>25</v>
      </c>
      <c r="C26" s="123" t="s">
        <v>241</v>
      </c>
      <c r="D26" s="123" t="s">
        <v>242</v>
      </c>
      <c r="E26" s="125">
        <v>44704</v>
      </c>
      <c r="F26" s="135">
        <v>44725</v>
      </c>
      <c r="G26" s="123">
        <v>15</v>
      </c>
      <c r="H26" s="127"/>
      <c r="I26" s="128" t="s">
        <v>88</v>
      </c>
      <c r="J26" s="129"/>
      <c r="K26" s="130" t="s">
        <v>89</v>
      </c>
      <c r="L26" s="128" t="s">
        <v>243</v>
      </c>
      <c r="M26" s="131" t="s">
        <v>244</v>
      </c>
      <c r="N26" s="132" t="s">
        <v>161</v>
      </c>
      <c r="O26" s="147" t="s">
        <v>25</v>
      </c>
      <c r="P26" s="128" t="s">
        <v>245</v>
      </c>
      <c r="Q26" s="102" t="s">
        <v>246</v>
      </c>
      <c r="R26" s="134"/>
    </row>
    <row r="27" spans="1:19" s="39" customFormat="1" ht="23.25" customHeight="1" x14ac:dyDescent="0.25">
      <c r="A27" s="137"/>
      <c r="B27" s="123">
        <v>26</v>
      </c>
      <c r="C27" s="123" t="s">
        <v>247</v>
      </c>
      <c r="D27" s="123" t="s">
        <v>248</v>
      </c>
      <c r="E27" s="125">
        <v>44701</v>
      </c>
      <c r="F27" s="135">
        <v>44719</v>
      </c>
      <c r="G27" s="123">
        <v>13</v>
      </c>
      <c r="H27" s="127"/>
      <c r="I27" s="128" t="s">
        <v>88</v>
      </c>
      <c r="J27" s="129"/>
      <c r="K27" s="130" t="s">
        <v>89</v>
      </c>
      <c r="L27" s="128" t="s">
        <v>249</v>
      </c>
      <c r="M27" s="131" t="s">
        <v>250</v>
      </c>
      <c r="N27" s="132" t="s">
        <v>161</v>
      </c>
      <c r="O27" s="144" t="s">
        <v>26</v>
      </c>
      <c r="P27" s="128" t="s">
        <v>251</v>
      </c>
      <c r="Q27" s="102" t="s">
        <v>252</v>
      </c>
      <c r="R27" s="134" t="s">
        <v>100</v>
      </c>
    </row>
    <row r="28" spans="1:19" s="39" customFormat="1" ht="23.25" customHeight="1" x14ac:dyDescent="0.25">
      <c r="A28" s="122"/>
      <c r="B28" s="123">
        <v>27</v>
      </c>
      <c r="C28" s="123" t="s">
        <v>253</v>
      </c>
      <c r="D28" s="123" t="s">
        <v>254</v>
      </c>
      <c r="E28" s="125">
        <v>44708</v>
      </c>
      <c r="F28" s="135">
        <v>44726</v>
      </c>
      <c r="G28" s="123">
        <v>13</v>
      </c>
      <c r="H28" s="127"/>
      <c r="I28" s="128" t="s">
        <v>88</v>
      </c>
      <c r="J28" s="129"/>
      <c r="K28" s="130" t="s">
        <v>89</v>
      </c>
      <c r="L28" s="128" t="s">
        <v>255</v>
      </c>
      <c r="M28" s="131" t="s">
        <v>256</v>
      </c>
      <c r="N28" s="132" t="s">
        <v>161</v>
      </c>
      <c r="O28" s="132" t="s">
        <v>19</v>
      </c>
      <c r="P28" s="128" t="s">
        <v>257</v>
      </c>
      <c r="Q28" s="102" t="s">
        <v>258</v>
      </c>
      <c r="R28" s="134"/>
    </row>
    <row r="29" spans="1:19" s="39" customFormat="1" ht="24" customHeight="1" x14ac:dyDescent="0.25">
      <c r="A29" s="122"/>
      <c r="B29" s="123">
        <v>28</v>
      </c>
      <c r="C29" s="123" t="s">
        <v>259</v>
      </c>
      <c r="D29" s="123" t="s">
        <v>260</v>
      </c>
      <c r="E29" s="125">
        <v>44711</v>
      </c>
      <c r="F29" s="135">
        <v>44715</v>
      </c>
      <c r="G29" s="123">
        <v>5</v>
      </c>
      <c r="H29" s="127" t="s">
        <v>88</v>
      </c>
      <c r="I29" s="128"/>
      <c r="J29" s="129"/>
      <c r="K29" s="130" t="s">
        <v>89</v>
      </c>
      <c r="L29" s="123" t="s">
        <v>261</v>
      </c>
      <c r="M29" s="131" t="s">
        <v>262</v>
      </c>
      <c r="N29" s="132" t="s">
        <v>161</v>
      </c>
      <c r="O29" s="132" t="s">
        <v>20</v>
      </c>
      <c r="P29" s="128" t="s">
        <v>263</v>
      </c>
      <c r="Q29" s="102" t="s">
        <v>264</v>
      </c>
      <c r="R29" s="134" t="s">
        <v>100</v>
      </c>
    </row>
    <row r="30" spans="1:19" s="39" customFormat="1" ht="23.25" customHeight="1" x14ac:dyDescent="0.25">
      <c r="A30" s="138" t="s">
        <v>80</v>
      </c>
      <c r="B30" s="123">
        <v>29</v>
      </c>
      <c r="C30" s="123" t="s">
        <v>265</v>
      </c>
      <c r="D30" s="123" t="s">
        <v>266</v>
      </c>
      <c r="E30" s="125">
        <v>44713</v>
      </c>
      <c r="F30" s="148">
        <v>44732</v>
      </c>
      <c r="G30" s="123">
        <v>13</v>
      </c>
      <c r="H30" s="127"/>
      <c r="I30" s="128" t="s">
        <v>88</v>
      </c>
      <c r="J30" s="149"/>
      <c r="K30" s="130" t="s">
        <v>89</v>
      </c>
      <c r="L30" s="123" t="s">
        <v>267</v>
      </c>
      <c r="M30" s="131" t="s">
        <v>268</v>
      </c>
      <c r="N30" s="132" t="s">
        <v>161</v>
      </c>
      <c r="O30" s="144" t="s">
        <v>26</v>
      </c>
      <c r="P30" s="128" t="s">
        <v>269</v>
      </c>
      <c r="Q30" s="102" t="s">
        <v>270</v>
      </c>
      <c r="R30" s="134" t="s">
        <v>100</v>
      </c>
    </row>
    <row r="31" spans="1:19" s="39" customFormat="1" ht="23.25" customHeight="1" x14ac:dyDescent="0.25">
      <c r="A31" s="122"/>
      <c r="B31" s="123">
        <v>30</v>
      </c>
      <c r="C31" s="123" t="s">
        <v>271</v>
      </c>
      <c r="D31" s="123" t="s">
        <v>272</v>
      </c>
      <c r="E31" s="125">
        <v>44715</v>
      </c>
      <c r="F31" s="148">
        <v>44760</v>
      </c>
      <c r="G31" s="146">
        <v>31</v>
      </c>
      <c r="H31" s="127"/>
      <c r="I31" s="128" t="s">
        <v>88</v>
      </c>
      <c r="J31" s="129" t="s">
        <v>88</v>
      </c>
      <c r="K31" s="130" t="s">
        <v>89</v>
      </c>
      <c r="L31" s="128" t="s">
        <v>231</v>
      </c>
      <c r="M31" s="131" t="s">
        <v>273</v>
      </c>
      <c r="N31" s="131" t="s">
        <v>316</v>
      </c>
      <c r="O31" s="139" t="s">
        <v>14</v>
      </c>
      <c r="P31" s="142" t="s">
        <v>94</v>
      </c>
      <c r="Q31" s="102" t="s">
        <v>233</v>
      </c>
      <c r="R31" s="134" t="s">
        <v>100</v>
      </c>
    </row>
    <row r="32" spans="1:19" s="39" customFormat="1" ht="23.25" customHeight="1" x14ac:dyDescent="0.25">
      <c r="A32" s="122"/>
      <c r="B32" s="123">
        <v>31</v>
      </c>
      <c r="C32" s="123" t="s">
        <v>275</v>
      </c>
      <c r="D32" s="123" t="s">
        <v>274</v>
      </c>
      <c r="E32" s="125">
        <v>44720</v>
      </c>
      <c r="F32" s="148">
        <v>44743</v>
      </c>
      <c r="G32" s="123">
        <v>17</v>
      </c>
      <c r="H32" s="127"/>
      <c r="I32" s="128"/>
      <c r="J32" s="129" t="s">
        <v>88</v>
      </c>
      <c r="K32" s="130" t="s">
        <v>89</v>
      </c>
      <c r="L32" s="128" t="s">
        <v>276</v>
      </c>
      <c r="M32" s="131" t="s">
        <v>277</v>
      </c>
      <c r="N32" s="131" t="s">
        <v>304</v>
      </c>
      <c r="O32" s="136" t="s">
        <v>15</v>
      </c>
      <c r="P32" s="128" t="s">
        <v>278</v>
      </c>
      <c r="Q32" s="102" t="s">
        <v>279</v>
      </c>
      <c r="R32" s="134" t="s">
        <v>305</v>
      </c>
    </row>
    <row r="33" spans="1:18" s="39" customFormat="1" ht="23.25" customHeight="1" x14ac:dyDescent="0.25">
      <c r="A33" s="150"/>
      <c r="B33" s="123">
        <v>32</v>
      </c>
      <c r="C33" s="123" t="s">
        <v>283</v>
      </c>
      <c r="D33" s="123" t="s">
        <v>284</v>
      </c>
      <c r="E33" s="125">
        <v>44734</v>
      </c>
      <c r="F33" s="135">
        <v>44778</v>
      </c>
      <c r="G33" s="146">
        <v>33</v>
      </c>
      <c r="H33" s="127"/>
      <c r="I33" s="128" t="s">
        <v>88</v>
      </c>
      <c r="J33" s="129" t="s">
        <v>88</v>
      </c>
      <c r="K33" s="130" t="s">
        <v>89</v>
      </c>
      <c r="L33" s="128" t="s">
        <v>282</v>
      </c>
      <c r="M33" s="143" t="s">
        <v>281</v>
      </c>
      <c r="N33" s="131" t="s">
        <v>338</v>
      </c>
      <c r="O33" s="132" t="s">
        <v>21</v>
      </c>
      <c r="P33" s="128" t="s">
        <v>285</v>
      </c>
      <c r="Q33" s="102" t="s">
        <v>286</v>
      </c>
      <c r="R33" s="134" t="s">
        <v>339</v>
      </c>
    </row>
    <row r="34" spans="1:18" s="39" customFormat="1" ht="23.25" customHeight="1" x14ac:dyDescent="0.25">
      <c r="A34" s="137"/>
      <c r="B34" s="123">
        <v>33</v>
      </c>
      <c r="C34" s="123" t="s">
        <v>287</v>
      </c>
      <c r="D34" s="142" t="s">
        <v>94</v>
      </c>
      <c r="E34" s="125">
        <v>44737</v>
      </c>
      <c r="F34" s="151">
        <v>44739</v>
      </c>
      <c r="G34" s="123">
        <v>1</v>
      </c>
      <c r="H34" s="127" t="s">
        <v>88</v>
      </c>
      <c r="I34" s="128"/>
      <c r="J34" s="129"/>
      <c r="K34" s="130" t="s">
        <v>89</v>
      </c>
      <c r="L34" s="128" t="s">
        <v>288</v>
      </c>
      <c r="M34" s="143" t="s">
        <v>289</v>
      </c>
      <c r="N34" s="132" t="s">
        <v>161</v>
      </c>
      <c r="O34" s="152" t="s">
        <v>20</v>
      </c>
      <c r="P34" s="128" t="s">
        <v>290</v>
      </c>
      <c r="Q34" s="102" t="s">
        <v>291</v>
      </c>
      <c r="R34" s="134"/>
    </row>
    <row r="35" spans="1:18" s="39" customFormat="1" ht="23.25" customHeight="1" x14ac:dyDescent="0.25">
      <c r="A35" s="137"/>
      <c r="B35" s="123">
        <v>34</v>
      </c>
      <c r="C35" s="123" t="s">
        <v>292</v>
      </c>
      <c r="D35" s="123" t="s">
        <v>293</v>
      </c>
      <c r="E35" s="125">
        <v>44740</v>
      </c>
      <c r="F35" s="151">
        <v>44756</v>
      </c>
      <c r="G35" s="123">
        <v>13</v>
      </c>
      <c r="H35" s="127"/>
      <c r="I35" s="128" t="s">
        <v>88</v>
      </c>
      <c r="J35" s="129"/>
      <c r="K35" s="130" t="s">
        <v>89</v>
      </c>
      <c r="L35" s="128" t="s">
        <v>294</v>
      </c>
      <c r="M35" s="143" t="s">
        <v>295</v>
      </c>
      <c r="N35" s="132" t="s">
        <v>161</v>
      </c>
      <c r="O35" s="147" t="s">
        <v>25</v>
      </c>
      <c r="P35" s="128" t="s">
        <v>296</v>
      </c>
      <c r="Q35" s="102" t="s">
        <v>297</v>
      </c>
      <c r="R35" s="134" t="s">
        <v>309</v>
      </c>
    </row>
    <row r="36" spans="1:18" s="39" customFormat="1" ht="23.25" customHeight="1" x14ac:dyDescent="0.25">
      <c r="A36" s="137"/>
      <c r="B36" s="123">
        <v>35</v>
      </c>
      <c r="C36" s="123" t="s">
        <v>298</v>
      </c>
      <c r="D36" s="123" t="s">
        <v>299</v>
      </c>
      <c r="E36" s="125">
        <v>44741</v>
      </c>
      <c r="F36" s="151">
        <v>44763</v>
      </c>
      <c r="G36" s="123">
        <v>17</v>
      </c>
      <c r="H36" s="127"/>
      <c r="I36" s="128" t="s">
        <v>88</v>
      </c>
      <c r="J36" s="129" t="s">
        <v>88</v>
      </c>
      <c r="K36" s="130" t="s">
        <v>89</v>
      </c>
      <c r="L36" s="128" t="s">
        <v>300</v>
      </c>
      <c r="M36" s="153" t="s">
        <v>301</v>
      </c>
      <c r="N36" s="131" t="s">
        <v>317</v>
      </c>
      <c r="O36" s="132" t="s">
        <v>21</v>
      </c>
      <c r="P36" s="128" t="s">
        <v>302</v>
      </c>
      <c r="Q36" s="102" t="s">
        <v>303</v>
      </c>
      <c r="R36" s="134" t="s">
        <v>309</v>
      </c>
    </row>
    <row r="37" spans="1:18" s="194" customFormat="1" ht="23.25" customHeight="1" x14ac:dyDescent="0.25">
      <c r="A37" s="182" t="s">
        <v>81</v>
      </c>
      <c r="B37" s="183">
        <v>36</v>
      </c>
      <c r="C37" s="183" t="s">
        <v>306</v>
      </c>
      <c r="D37" s="183" t="s">
        <v>307</v>
      </c>
      <c r="E37" s="184">
        <v>44746</v>
      </c>
      <c r="F37" s="185">
        <v>44756</v>
      </c>
      <c r="G37" s="183">
        <v>9</v>
      </c>
      <c r="H37" s="186"/>
      <c r="I37" s="187" t="s">
        <v>88</v>
      </c>
      <c r="J37" s="188"/>
      <c r="K37" s="189" t="s">
        <v>89</v>
      </c>
      <c r="L37" s="187" t="s">
        <v>294</v>
      </c>
      <c r="M37" s="190" t="s">
        <v>308</v>
      </c>
      <c r="N37" s="191" t="s">
        <v>161</v>
      </c>
      <c r="O37" s="191" t="s">
        <v>26</v>
      </c>
      <c r="P37" s="187" t="s">
        <v>296</v>
      </c>
      <c r="Q37" s="192" t="s">
        <v>297</v>
      </c>
      <c r="R37" s="193" t="s">
        <v>309</v>
      </c>
    </row>
    <row r="38" spans="1:18" s="39" customFormat="1" ht="23.25" customHeight="1" x14ac:dyDescent="0.25">
      <c r="A38" s="122"/>
      <c r="B38" s="123">
        <v>37</v>
      </c>
      <c r="C38" s="123" t="s">
        <v>310</v>
      </c>
      <c r="D38" s="123" t="s">
        <v>311</v>
      </c>
      <c r="E38" s="125">
        <v>44756</v>
      </c>
      <c r="F38" s="151">
        <v>44777</v>
      </c>
      <c r="G38" s="123">
        <v>15</v>
      </c>
      <c r="H38" s="127"/>
      <c r="I38" s="128" t="s">
        <v>88</v>
      </c>
      <c r="J38" s="129"/>
      <c r="K38" s="130" t="s">
        <v>89</v>
      </c>
      <c r="L38" s="128" t="s">
        <v>312</v>
      </c>
      <c r="M38" s="143" t="s">
        <v>313</v>
      </c>
      <c r="N38" s="132" t="s">
        <v>161</v>
      </c>
      <c r="O38" s="132" t="s">
        <v>22</v>
      </c>
      <c r="P38" s="128" t="s">
        <v>314</v>
      </c>
      <c r="Q38" s="102" t="s">
        <v>315</v>
      </c>
      <c r="R38" s="134" t="s">
        <v>309</v>
      </c>
    </row>
    <row r="39" spans="1:18" s="39" customFormat="1" ht="23.25" customHeight="1" x14ac:dyDescent="0.25">
      <c r="A39" s="122"/>
      <c r="B39" s="123">
        <v>38</v>
      </c>
      <c r="C39" s="123" t="s">
        <v>318</v>
      </c>
      <c r="D39" s="123" t="s">
        <v>319</v>
      </c>
      <c r="E39" s="125">
        <v>44763</v>
      </c>
      <c r="F39" s="151">
        <v>44775</v>
      </c>
      <c r="G39" s="123">
        <v>9</v>
      </c>
      <c r="H39" s="127"/>
      <c r="I39" s="128" t="s">
        <v>88</v>
      </c>
      <c r="J39" s="129"/>
      <c r="K39" s="130" t="s">
        <v>89</v>
      </c>
      <c r="L39" s="128" t="s">
        <v>320</v>
      </c>
      <c r="M39" s="143" t="s">
        <v>321</v>
      </c>
      <c r="N39" s="132" t="s">
        <v>161</v>
      </c>
      <c r="O39" s="144" t="s">
        <v>26</v>
      </c>
      <c r="P39" s="128" t="s">
        <v>322</v>
      </c>
      <c r="Q39" s="102" t="s">
        <v>323</v>
      </c>
      <c r="R39" s="134" t="s">
        <v>309</v>
      </c>
    </row>
    <row r="40" spans="1:18" s="39" customFormat="1" ht="23.25" customHeight="1" x14ac:dyDescent="0.25">
      <c r="A40" s="122"/>
      <c r="B40" s="123">
        <v>39</v>
      </c>
      <c r="C40" s="123" t="s">
        <v>324</v>
      </c>
      <c r="D40" s="123" t="s">
        <v>325</v>
      </c>
      <c r="E40" s="125">
        <v>44767</v>
      </c>
      <c r="F40" s="151">
        <v>44781</v>
      </c>
      <c r="G40" s="123">
        <v>11</v>
      </c>
      <c r="H40" s="127"/>
      <c r="I40" s="128" t="s">
        <v>88</v>
      </c>
      <c r="J40" s="129"/>
      <c r="K40" s="130" t="s">
        <v>89</v>
      </c>
      <c r="L40" s="128" t="s">
        <v>326</v>
      </c>
      <c r="M40" s="143" t="s">
        <v>327</v>
      </c>
      <c r="N40" s="132" t="s">
        <v>161</v>
      </c>
      <c r="O40" s="144" t="s">
        <v>26</v>
      </c>
      <c r="P40" s="128" t="s">
        <v>328</v>
      </c>
      <c r="Q40" s="102" t="s">
        <v>329</v>
      </c>
      <c r="R40" s="134" t="s">
        <v>309</v>
      </c>
    </row>
    <row r="41" spans="1:18" s="194" customFormat="1" ht="99.75" customHeight="1" x14ac:dyDescent="0.25">
      <c r="A41" s="182" t="s">
        <v>82</v>
      </c>
      <c r="B41" s="183">
        <v>40</v>
      </c>
      <c r="C41" s="183" t="s">
        <v>330</v>
      </c>
      <c r="D41" s="183" t="s">
        <v>331</v>
      </c>
      <c r="E41" s="184">
        <v>44775</v>
      </c>
      <c r="F41" s="185">
        <v>44781</v>
      </c>
      <c r="G41" s="183">
        <v>5</v>
      </c>
      <c r="H41" s="186" t="s">
        <v>88</v>
      </c>
      <c r="I41" s="187"/>
      <c r="J41" s="188"/>
      <c r="K41" s="189" t="s">
        <v>89</v>
      </c>
      <c r="L41" s="187" t="s">
        <v>332</v>
      </c>
      <c r="M41" s="206" t="s">
        <v>333</v>
      </c>
      <c r="N41" s="191" t="s">
        <v>161</v>
      </c>
      <c r="O41" s="191" t="s">
        <v>25</v>
      </c>
      <c r="P41" s="187" t="s">
        <v>334</v>
      </c>
      <c r="Q41" s="195" t="s">
        <v>335</v>
      </c>
      <c r="R41" s="193" t="s">
        <v>309</v>
      </c>
    </row>
    <row r="42" spans="1:18" s="39" customFormat="1" ht="23.25" customHeight="1" x14ac:dyDescent="0.25">
      <c r="A42" s="122"/>
      <c r="B42" s="123">
        <v>41</v>
      </c>
      <c r="C42" s="123" t="s">
        <v>336</v>
      </c>
      <c r="D42" s="123" t="s">
        <v>337</v>
      </c>
      <c r="E42" s="125">
        <v>44778</v>
      </c>
      <c r="F42" s="151">
        <v>44782</v>
      </c>
      <c r="G42" s="123">
        <v>3</v>
      </c>
      <c r="H42" s="127" t="s">
        <v>88</v>
      </c>
      <c r="I42" s="128"/>
      <c r="J42" s="129"/>
      <c r="K42" s="130" t="s">
        <v>89</v>
      </c>
      <c r="L42" s="128" t="s">
        <v>282</v>
      </c>
      <c r="M42" s="143" t="s">
        <v>281</v>
      </c>
      <c r="N42" s="132" t="s">
        <v>161</v>
      </c>
      <c r="O42" s="132" t="s">
        <v>21</v>
      </c>
      <c r="P42" s="128" t="s">
        <v>285</v>
      </c>
      <c r="Q42" s="102" t="s">
        <v>286</v>
      </c>
      <c r="R42" s="134" t="s">
        <v>133</v>
      </c>
    </row>
    <row r="43" spans="1:18" s="39" customFormat="1" ht="23.25" customHeight="1" x14ac:dyDescent="0.25">
      <c r="A43" s="122"/>
      <c r="B43" s="123">
        <v>42</v>
      </c>
      <c r="C43" s="123" t="s">
        <v>340</v>
      </c>
      <c r="D43" s="123" t="s">
        <v>341</v>
      </c>
      <c r="E43" s="125">
        <v>44783</v>
      </c>
      <c r="F43" s="151">
        <v>44788</v>
      </c>
      <c r="G43" s="123">
        <v>4</v>
      </c>
      <c r="H43" s="127" t="s">
        <v>88</v>
      </c>
      <c r="I43" s="128"/>
      <c r="J43" s="129"/>
      <c r="K43" s="130" t="s">
        <v>89</v>
      </c>
      <c r="L43" s="128" t="s">
        <v>342</v>
      </c>
      <c r="M43" s="143" t="s">
        <v>343</v>
      </c>
      <c r="N43" s="132" t="s">
        <v>161</v>
      </c>
      <c r="O43" s="132" t="s">
        <v>21</v>
      </c>
      <c r="P43" s="128" t="s">
        <v>344</v>
      </c>
      <c r="Q43" s="102" t="s">
        <v>345</v>
      </c>
      <c r="R43" s="134" t="s">
        <v>133</v>
      </c>
    </row>
    <row r="44" spans="1:18" s="39" customFormat="1" ht="87" customHeight="1" x14ac:dyDescent="0.25">
      <c r="A44" s="137"/>
      <c r="B44" s="123">
        <v>43</v>
      </c>
      <c r="C44" s="123" t="s">
        <v>340</v>
      </c>
      <c r="D44" s="123" t="s">
        <v>346</v>
      </c>
      <c r="E44" s="125">
        <v>44788</v>
      </c>
      <c r="F44" s="151">
        <v>44809</v>
      </c>
      <c r="G44" s="123">
        <v>15</v>
      </c>
      <c r="H44" s="127"/>
      <c r="I44" s="128" t="s">
        <v>88</v>
      </c>
      <c r="J44" s="129"/>
      <c r="K44" s="130" t="s">
        <v>89</v>
      </c>
      <c r="L44" s="128" t="s">
        <v>276</v>
      </c>
      <c r="M44" s="207" t="s">
        <v>347</v>
      </c>
      <c r="N44" s="132" t="s">
        <v>161</v>
      </c>
      <c r="O44" s="136" t="s">
        <v>15</v>
      </c>
      <c r="P44" s="128" t="s">
        <v>278</v>
      </c>
      <c r="Q44" s="102" t="s">
        <v>279</v>
      </c>
      <c r="R44" s="134" t="s">
        <v>133</v>
      </c>
    </row>
    <row r="45" spans="1:18" s="39" customFormat="1" ht="23.25" customHeight="1" x14ac:dyDescent="0.25">
      <c r="A45" s="122"/>
      <c r="B45" s="123">
        <v>44</v>
      </c>
      <c r="C45" s="123" t="s">
        <v>348</v>
      </c>
      <c r="D45" s="123" t="s">
        <v>349</v>
      </c>
      <c r="E45" s="125">
        <v>44791</v>
      </c>
      <c r="F45" s="151">
        <v>44799</v>
      </c>
      <c r="G45" s="123">
        <v>7</v>
      </c>
      <c r="H45" s="127"/>
      <c r="I45" s="128" t="s">
        <v>88</v>
      </c>
      <c r="J45" s="129"/>
      <c r="K45" s="130" t="s">
        <v>89</v>
      </c>
      <c r="L45" s="128" t="s">
        <v>350</v>
      </c>
      <c r="M45" s="131" t="s">
        <v>351</v>
      </c>
      <c r="N45" s="132" t="s">
        <v>161</v>
      </c>
      <c r="O45" s="132" t="s">
        <v>30</v>
      </c>
      <c r="P45" s="128" t="s">
        <v>352</v>
      </c>
      <c r="Q45" s="102" t="s">
        <v>353</v>
      </c>
      <c r="R45" s="134" t="s">
        <v>309</v>
      </c>
    </row>
    <row r="46" spans="1:18" s="39" customFormat="1" ht="23.25" customHeight="1" x14ac:dyDescent="0.25">
      <c r="A46" s="122"/>
      <c r="B46" s="123">
        <v>45</v>
      </c>
      <c r="C46" s="123" t="s">
        <v>354</v>
      </c>
      <c r="D46" s="123" t="s">
        <v>355</v>
      </c>
      <c r="E46" s="125">
        <v>44793</v>
      </c>
      <c r="F46" s="151">
        <v>44810</v>
      </c>
      <c r="G46" s="123">
        <v>12</v>
      </c>
      <c r="H46" s="127"/>
      <c r="I46" s="128" t="s">
        <v>88</v>
      </c>
      <c r="J46" s="129"/>
      <c r="K46" s="130" t="s">
        <v>89</v>
      </c>
      <c r="L46" s="128" t="s">
        <v>356</v>
      </c>
      <c r="M46" s="131" t="s">
        <v>357</v>
      </c>
      <c r="N46" s="132" t="s">
        <v>161</v>
      </c>
      <c r="O46" s="141" t="s">
        <v>18</v>
      </c>
      <c r="P46" s="128" t="s">
        <v>358</v>
      </c>
      <c r="Q46" s="102" t="s">
        <v>359</v>
      </c>
      <c r="R46" s="134" t="s">
        <v>309</v>
      </c>
    </row>
    <row r="47" spans="1:18" s="39" customFormat="1" ht="23.25" customHeight="1" x14ac:dyDescent="0.25">
      <c r="A47" s="122"/>
      <c r="B47" s="123">
        <v>46</v>
      </c>
      <c r="C47" s="123" t="s">
        <v>360</v>
      </c>
      <c r="D47" s="123" t="s">
        <v>361</v>
      </c>
      <c r="E47" s="125">
        <v>44803</v>
      </c>
      <c r="F47" s="154">
        <v>44819</v>
      </c>
      <c r="G47" s="123">
        <v>13</v>
      </c>
      <c r="H47" s="127"/>
      <c r="I47" s="128" t="s">
        <v>88</v>
      </c>
      <c r="J47" s="129"/>
      <c r="K47" s="130" t="s">
        <v>89</v>
      </c>
      <c r="L47" s="128" t="s">
        <v>362</v>
      </c>
      <c r="M47" s="131" t="s">
        <v>363</v>
      </c>
      <c r="N47" s="132" t="s">
        <v>161</v>
      </c>
      <c r="O47" s="132" t="s">
        <v>28</v>
      </c>
      <c r="P47" s="128" t="s">
        <v>364</v>
      </c>
      <c r="Q47" s="102" t="s">
        <v>365</v>
      </c>
      <c r="R47" s="134" t="s">
        <v>309</v>
      </c>
    </row>
    <row r="48" spans="1:18" s="194" customFormat="1" ht="23.25" customHeight="1" x14ac:dyDescent="0.25">
      <c r="A48" s="182" t="s">
        <v>83</v>
      </c>
      <c r="B48" s="183">
        <v>47</v>
      </c>
      <c r="C48" s="183" t="s">
        <v>366</v>
      </c>
      <c r="D48" s="183" t="s">
        <v>369</v>
      </c>
      <c r="E48" s="184">
        <v>44806</v>
      </c>
      <c r="F48" s="185">
        <v>44827</v>
      </c>
      <c r="G48" s="183"/>
      <c r="H48" s="186"/>
      <c r="I48" s="187"/>
      <c r="J48" s="188" t="s">
        <v>88</v>
      </c>
      <c r="K48" s="189" t="s">
        <v>47</v>
      </c>
      <c r="L48" s="187" t="s">
        <v>367</v>
      </c>
      <c r="M48" s="196" t="s">
        <v>368</v>
      </c>
      <c r="N48" s="196" t="s">
        <v>448</v>
      </c>
      <c r="O48" s="191" t="s">
        <v>19</v>
      </c>
      <c r="P48" s="197" t="s">
        <v>94</v>
      </c>
      <c r="Q48" s="192" t="s">
        <v>388</v>
      </c>
      <c r="R48" s="193"/>
    </row>
    <row r="49" spans="1:18" s="39" customFormat="1" ht="23.25" customHeight="1" x14ac:dyDescent="0.25">
      <c r="A49" s="122"/>
      <c r="B49" s="123">
        <v>48</v>
      </c>
      <c r="C49" s="123" t="s">
        <v>370</v>
      </c>
      <c r="D49" s="123" t="s">
        <v>371</v>
      </c>
      <c r="E49" s="125">
        <v>44824</v>
      </c>
      <c r="F49" s="151">
        <v>44851</v>
      </c>
      <c r="G49" s="146">
        <v>20</v>
      </c>
      <c r="H49" s="127"/>
      <c r="I49" s="128" t="s">
        <v>88</v>
      </c>
      <c r="J49" s="129" t="s">
        <v>88</v>
      </c>
      <c r="K49" s="130" t="s">
        <v>89</v>
      </c>
      <c r="L49" s="128" t="s">
        <v>372</v>
      </c>
      <c r="M49" s="131" t="s">
        <v>373</v>
      </c>
      <c r="N49" s="131" t="s">
        <v>389</v>
      </c>
      <c r="O49" s="144" t="s">
        <v>26</v>
      </c>
      <c r="P49" s="128" t="s">
        <v>374</v>
      </c>
      <c r="Q49" s="102" t="s">
        <v>375</v>
      </c>
      <c r="R49" s="134" t="s">
        <v>309</v>
      </c>
    </row>
    <row r="50" spans="1:18" s="39" customFormat="1" ht="23.25" customHeight="1" x14ac:dyDescent="0.25">
      <c r="A50" s="122"/>
      <c r="B50" s="123">
        <v>49</v>
      </c>
      <c r="C50" s="123" t="s">
        <v>376</v>
      </c>
      <c r="D50" s="123" t="s">
        <v>377</v>
      </c>
      <c r="E50" s="125">
        <v>44831</v>
      </c>
      <c r="F50" s="151">
        <v>44852</v>
      </c>
      <c r="G50" s="123">
        <v>15</v>
      </c>
      <c r="H50" s="127"/>
      <c r="I50" s="128" t="s">
        <v>88</v>
      </c>
      <c r="J50" s="129"/>
      <c r="K50" s="130" t="s">
        <v>89</v>
      </c>
      <c r="L50" s="128" t="s">
        <v>378</v>
      </c>
      <c r="M50" s="131" t="s">
        <v>385</v>
      </c>
      <c r="N50" s="132" t="s">
        <v>161</v>
      </c>
      <c r="O50" s="144" t="s">
        <v>26</v>
      </c>
      <c r="P50" s="128" t="s">
        <v>380</v>
      </c>
      <c r="Q50" s="102" t="s">
        <v>381</v>
      </c>
      <c r="R50" s="134" t="s">
        <v>309</v>
      </c>
    </row>
    <row r="51" spans="1:18" s="194" customFormat="1" ht="23.25" customHeight="1" x14ac:dyDescent="0.25">
      <c r="A51" s="182" t="s">
        <v>84</v>
      </c>
      <c r="B51" s="183">
        <v>50</v>
      </c>
      <c r="C51" s="183" t="s">
        <v>382</v>
      </c>
      <c r="D51" s="183" t="s">
        <v>383</v>
      </c>
      <c r="E51" s="184">
        <v>44838</v>
      </c>
      <c r="F51" s="185">
        <v>44845</v>
      </c>
      <c r="G51" s="183">
        <v>6</v>
      </c>
      <c r="H51" s="186"/>
      <c r="I51" s="187" t="s">
        <v>88</v>
      </c>
      <c r="J51" s="188"/>
      <c r="K51" s="189" t="s">
        <v>89</v>
      </c>
      <c r="L51" s="187" t="s">
        <v>384</v>
      </c>
      <c r="M51" s="196" t="s">
        <v>379</v>
      </c>
      <c r="N51" s="191" t="s">
        <v>161</v>
      </c>
      <c r="O51" s="191" t="s">
        <v>14</v>
      </c>
      <c r="P51" s="187" t="s">
        <v>386</v>
      </c>
      <c r="Q51" s="192" t="s">
        <v>387</v>
      </c>
      <c r="R51" s="193" t="s">
        <v>309</v>
      </c>
    </row>
    <row r="52" spans="1:18" s="39" customFormat="1" ht="23.25" customHeight="1" x14ac:dyDescent="0.25">
      <c r="A52" s="137"/>
      <c r="B52" s="123">
        <v>51</v>
      </c>
      <c r="C52" s="123" t="s">
        <v>390</v>
      </c>
      <c r="D52" s="123" t="s">
        <v>391</v>
      </c>
      <c r="E52" s="125">
        <v>44852</v>
      </c>
      <c r="F52" s="151">
        <v>44872</v>
      </c>
      <c r="G52" s="123">
        <v>15</v>
      </c>
      <c r="H52" s="127"/>
      <c r="I52" s="128" t="s">
        <v>88</v>
      </c>
      <c r="J52" s="129"/>
      <c r="K52" s="130" t="s">
        <v>89</v>
      </c>
      <c r="L52" s="128" t="s">
        <v>138</v>
      </c>
      <c r="M52" s="131" t="s">
        <v>392</v>
      </c>
      <c r="N52" s="132" t="s">
        <v>161</v>
      </c>
      <c r="O52" s="139" t="s">
        <v>14</v>
      </c>
      <c r="P52" s="128" t="s">
        <v>139</v>
      </c>
      <c r="Q52" s="102" t="s">
        <v>140</v>
      </c>
      <c r="R52" s="134" t="s">
        <v>309</v>
      </c>
    </row>
    <row r="53" spans="1:18" s="39" customFormat="1" ht="23.25" customHeight="1" x14ac:dyDescent="0.25">
      <c r="A53" s="122"/>
      <c r="B53" s="123">
        <v>52</v>
      </c>
      <c r="C53" s="123" t="s">
        <v>393</v>
      </c>
      <c r="D53" s="123" t="s">
        <v>397</v>
      </c>
      <c r="E53" s="125">
        <v>44853</v>
      </c>
      <c r="F53" s="151">
        <v>44858</v>
      </c>
      <c r="G53" s="123">
        <v>4</v>
      </c>
      <c r="H53" s="127" t="s">
        <v>88</v>
      </c>
      <c r="I53" s="128"/>
      <c r="J53" s="129"/>
      <c r="K53" s="130" t="s">
        <v>89</v>
      </c>
      <c r="L53" s="128" t="s">
        <v>396</v>
      </c>
      <c r="M53" s="131" t="s">
        <v>394</v>
      </c>
      <c r="N53" s="132" t="s">
        <v>161</v>
      </c>
      <c r="O53" s="144" t="s">
        <v>26</v>
      </c>
      <c r="P53" s="142" t="s">
        <v>94</v>
      </c>
      <c r="Q53" s="102" t="s">
        <v>395</v>
      </c>
      <c r="R53" s="134" t="s">
        <v>309</v>
      </c>
    </row>
    <row r="54" spans="1:18" s="194" customFormat="1" ht="42.75" customHeight="1" x14ac:dyDescent="0.25">
      <c r="A54" s="182" t="s">
        <v>85</v>
      </c>
      <c r="B54" s="183">
        <v>53</v>
      </c>
      <c r="C54" s="183" t="s">
        <v>403</v>
      </c>
      <c r="D54" s="197" t="s">
        <v>94</v>
      </c>
      <c r="E54" s="184">
        <v>44866</v>
      </c>
      <c r="F54" s="198">
        <v>44866</v>
      </c>
      <c r="G54" s="183">
        <v>1</v>
      </c>
      <c r="H54" s="186" t="s">
        <v>88</v>
      </c>
      <c r="I54" s="187"/>
      <c r="J54" s="188"/>
      <c r="K54" s="189" t="s">
        <v>89</v>
      </c>
      <c r="L54" s="187" t="s">
        <v>399</v>
      </c>
      <c r="M54" s="208" t="s">
        <v>400</v>
      </c>
      <c r="N54" s="191" t="s">
        <v>161</v>
      </c>
      <c r="O54" s="191" t="s">
        <v>23</v>
      </c>
      <c r="P54" s="187" t="s">
        <v>401</v>
      </c>
      <c r="Q54" s="192" t="s">
        <v>402</v>
      </c>
      <c r="R54" s="193" t="s">
        <v>309</v>
      </c>
    </row>
    <row r="55" spans="1:18" s="39" customFormat="1" ht="23.25" customHeight="1" x14ac:dyDescent="0.25">
      <c r="A55" s="137"/>
      <c r="B55" s="123">
        <v>54</v>
      </c>
      <c r="C55" s="123" t="s">
        <v>404</v>
      </c>
      <c r="D55" s="123" t="s">
        <v>398</v>
      </c>
      <c r="E55" s="125">
        <v>44868</v>
      </c>
      <c r="F55" s="151">
        <v>44888</v>
      </c>
      <c r="G55" s="123">
        <v>15</v>
      </c>
      <c r="H55" s="127"/>
      <c r="I55" s="128" t="s">
        <v>88</v>
      </c>
      <c r="J55" s="129"/>
      <c r="K55" s="130" t="s">
        <v>89</v>
      </c>
      <c r="L55" s="128" t="s">
        <v>405</v>
      </c>
      <c r="M55" s="131" t="s">
        <v>406</v>
      </c>
      <c r="N55" s="132" t="s">
        <v>161</v>
      </c>
      <c r="O55" s="147" t="s">
        <v>25</v>
      </c>
      <c r="P55" s="128" t="s">
        <v>407</v>
      </c>
      <c r="Q55" s="102" t="s">
        <v>408</v>
      </c>
      <c r="R55" s="134" t="s">
        <v>309</v>
      </c>
    </row>
    <row r="56" spans="1:18" s="39" customFormat="1" ht="23.25" customHeight="1" x14ac:dyDescent="0.25">
      <c r="A56" s="122"/>
      <c r="B56" s="123">
        <v>55</v>
      </c>
      <c r="C56" s="123" t="s">
        <v>409</v>
      </c>
      <c r="D56" s="123" t="s">
        <v>410</v>
      </c>
      <c r="E56" s="125">
        <v>44872</v>
      </c>
      <c r="F56" s="151">
        <v>44893</v>
      </c>
      <c r="G56" s="123"/>
      <c r="H56" s="127"/>
      <c r="I56" s="128"/>
      <c r="J56" s="129" t="s">
        <v>88</v>
      </c>
      <c r="K56" s="130" t="s">
        <v>47</v>
      </c>
      <c r="L56" s="128" t="s">
        <v>411</v>
      </c>
      <c r="M56" s="131" t="s">
        <v>412</v>
      </c>
      <c r="N56" s="131" t="s">
        <v>447</v>
      </c>
      <c r="O56" s="136" t="s">
        <v>15</v>
      </c>
      <c r="P56" s="128" t="s">
        <v>413</v>
      </c>
      <c r="Q56" s="102" t="s">
        <v>414</v>
      </c>
      <c r="R56" s="155"/>
    </row>
    <row r="57" spans="1:18" s="39" customFormat="1" ht="23.25" customHeight="1" x14ac:dyDescent="0.25">
      <c r="A57" s="122"/>
      <c r="B57" s="123">
        <v>56</v>
      </c>
      <c r="C57" s="123" t="s">
        <v>415</v>
      </c>
      <c r="D57" s="123" t="s">
        <v>416</v>
      </c>
      <c r="E57" s="125">
        <v>44872</v>
      </c>
      <c r="F57" s="151">
        <v>44893</v>
      </c>
      <c r="G57" s="123"/>
      <c r="H57" s="127"/>
      <c r="I57" s="128"/>
      <c r="J57" s="129" t="s">
        <v>88</v>
      </c>
      <c r="K57" s="130" t="s">
        <v>47</v>
      </c>
      <c r="L57" s="128" t="s">
        <v>411</v>
      </c>
      <c r="M57" s="131" t="s">
        <v>417</v>
      </c>
      <c r="N57" s="131" t="s">
        <v>447</v>
      </c>
      <c r="O57" s="133" t="s">
        <v>13</v>
      </c>
      <c r="P57" s="128" t="s">
        <v>413</v>
      </c>
      <c r="Q57" s="102" t="s">
        <v>414</v>
      </c>
      <c r="R57" s="155"/>
    </row>
    <row r="58" spans="1:18" s="39" customFormat="1" ht="23.25" customHeight="1" x14ac:dyDescent="0.25">
      <c r="A58" s="122"/>
      <c r="B58" s="123">
        <v>57</v>
      </c>
      <c r="C58" s="123" t="s">
        <v>418</v>
      </c>
      <c r="D58" s="123" t="s">
        <v>419</v>
      </c>
      <c r="E58" s="125">
        <v>44872</v>
      </c>
      <c r="F58" s="151">
        <v>44874</v>
      </c>
      <c r="G58" s="123">
        <v>2</v>
      </c>
      <c r="H58" s="127" t="s">
        <v>88</v>
      </c>
      <c r="I58" s="128"/>
      <c r="J58" s="129"/>
      <c r="K58" s="130" t="s">
        <v>89</v>
      </c>
      <c r="L58" s="128" t="s">
        <v>420</v>
      </c>
      <c r="M58" s="131" t="s">
        <v>421</v>
      </c>
      <c r="N58" s="131" t="s">
        <v>424</v>
      </c>
      <c r="O58" s="144" t="s">
        <v>26</v>
      </c>
      <c r="P58" s="128" t="s">
        <v>422</v>
      </c>
      <c r="Q58" s="102" t="s">
        <v>423</v>
      </c>
      <c r="R58" s="134"/>
    </row>
    <row r="59" spans="1:18" s="39" customFormat="1" ht="23.25" customHeight="1" x14ac:dyDescent="0.25">
      <c r="A59" s="137"/>
      <c r="B59" s="123">
        <v>58</v>
      </c>
      <c r="C59" s="123" t="s">
        <v>425</v>
      </c>
      <c r="D59" s="123" t="s">
        <v>426</v>
      </c>
      <c r="E59" s="125">
        <v>44890</v>
      </c>
      <c r="F59" s="151">
        <v>44908</v>
      </c>
      <c r="G59" s="123">
        <v>13</v>
      </c>
      <c r="H59" s="127"/>
      <c r="I59" s="128" t="s">
        <v>88</v>
      </c>
      <c r="J59" s="129"/>
      <c r="K59" s="130" t="s">
        <v>89</v>
      </c>
      <c r="L59" s="128" t="s">
        <v>427</v>
      </c>
      <c r="M59" s="131" t="s">
        <v>428</v>
      </c>
      <c r="N59" s="156"/>
      <c r="O59" s="144" t="s">
        <v>26</v>
      </c>
      <c r="P59" s="128" t="s">
        <v>429</v>
      </c>
      <c r="Q59" s="102" t="s">
        <v>430</v>
      </c>
      <c r="R59" s="134" t="s">
        <v>437</v>
      </c>
    </row>
    <row r="60" spans="1:18" s="39" customFormat="1" ht="23.25" customHeight="1" x14ac:dyDescent="0.25">
      <c r="A60" s="138"/>
      <c r="B60" s="123">
        <v>59</v>
      </c>
      <c r="C60" s="123" t="s">
        <v>431</v>
      </c>
      <c r="D60" s="123" t="s">
        <v>432</v>
      </c>
      <c r="E60" s="125">
        <v>44895</v>
      </c>
      <c r="F60" s="154">
        <v>44907</v>
      </c>
      <c r="G60" s="123">
        <v>9</v>
      </c>
      <c r="H60" s="127"/>
      <c r="I60" s="128" t="s">
        <v>88</v>
      </c>
      <c r="J60" s="129"/>
      <c r="K60" s="130" t="s">
        <v>89</v>
      </c>
      <c r="L60" s="128" t="s">
        <v>433</v>
      </c>
      <c r="M60" s="131" t="s">
        <v>434</v>
      </c>
      <c r="N60" s="156"/>
      <c r="O60" s="144" t="s">
        <v>26</v>
      </c>
      <c r="P60" s="128" t="s">
        <v>435</v>
      </c>
      <c r="Q60" s="102" t="s">
        <v>436</v>
      </c>
      <c r="R60" s="134" t="s">
        <v>309</v>
      </c>
    </row>
    <row r="61" spans="1:18" s="39" customFormat="1" ht="23.25" customHeight="1" x14ac:dyDescent="0.25">
      <c r="A61" s="138"/>
      <c r="B61" s="123">
        <v>60</v>
      </c>
      <c r="C61" s="123" t="s">
        <v>439</v>
      </c>
      <c r="D61" s="123" t="s">
        <v>449</v>
      </c>
      <c r="E61" s="125">
        <v>44895</v>
      </c>
      <c r="F61" s="154">
        <v>44904</v>
      </c>
      <c r="G61" s="123">
        <v>8</v>
      </c>
      <c r="H61" s="127"/>
      <c r="I61" s="128" t="s">
        <v>88</v>
      </c>
      <c r="J61" s="129"/>
      <c r="K61" s="130" t="s">
        <v>89</v>
      </c>
      <c r="L61" s="128" t="s">
        <v>442</v>
      </c>
      <c r="M61" s="131" t="s">
        <v>440</v>
      </c>
      <c r="N61" s="131"/>
      <c r="O61" s="144" t="s">
        <v>26</v>
      </c>
      <c r="P61" s="128" t="s">
        <v>443</v>
      </c>
      <c r="Q61" s="102" t="s">
        <v>444</v>
      </c>
      <c r="R61" s="134" t="s">
        <v>309</v>
      </c>
    </row>
    <row r="62" spans="1:18" s="39" customFormat="1" ht="23.25" customHeight="1" x14ac:dyDescent="0.25">
      <c r="A62" s="157"/>
      <c r="B62" s="123">
        <v>61</v>
      </c>
      <c r="C62" s="123" t="s">
        <v>438</v>
      </c>
      <c r="D62" s="123" t="s">
        <v>450</v>
      </c>
      <c r="E62" s="125">
        <v>44895</v>
      </c>
      <c r="F62" s="154">
        <v>44908</v>
      </c>
      <c r="G62" s="158">
        <v>10</v>
      </c>
      <c r="H62" s="159"/>
      <c r="I62" s="160"/>
      <c r="J62" s="161"/>
      <c r="K62" s="130" t="s">
        <v>89</v>
      </c>
      <c r="L62" s="128" t="s">
        <v>453</v>
      </c>
      <c r="M62" s="131" t="s">
        <v>441</v>
      </c>
      <c r="O62" s="136" t="s">
        <v>15</v>
      </c>
      <c r="P62" s="162" t="s">
        <v>445</v>
      </c>
      <c r="Q62" s="67" t="s">
        <v>446</v>
      </c>
      <c r="R62" s="134" t="s">
        <v>309</v>
      </c>
    </row>
    <row r="63" spans="1:18" s="194" customFormat="1" ht="23.25" customHeight="1" x14ac:dyDescent="0.25">
      <c r="A63" s="182" t="s">
        <v>86</v>
      </c>
      <c r="B63" s="183">
        <v>62</v>
      </c>
      <c r="C63" s="183" t="s">
        <v>451</v>
      </c>
      <c r="D63" s="183" t="s">
        <v>452</v>
      </c>
      <c r="E63" s="184">
        <v>44908</v>
      </c>
      <c r="F63" s="198">
        <v>44929</v>
      </c>
      <c r="G63" s="197"/>
      <c r="H63" s="199"/>
      <c r="I63" s="200"/>
      <c r="J63" s="201"/>
      <c r="K63" s="189" t="s">
        <v>89</v>
      </c>
      <c r="L63" s="187" t="s">
        <v>207</v>
      </c>
      <c r="M63" s="202" t="s">
        <v>454</v>
      </c>
      <c r="N63" s="203"/>
      <c r="O63" s="191" t="s">
        <v>26</v>
      </c>
      <c r="P63" s="204"/>
      <c r="Q63" s="205" t="s">
        <v>136</v>
      </c>
      <c r="R63" s="193" t="s">
        <v>479</v>
      </c>
    </row>
    <row r="64" spans="1:18" s="39" customFormat="1" ht="23.25" customHeight="1" x14ac:dyDescent="0.25">
      <c r="A64" s="167"/>
      <c r="B64" s="123">
        <v>63</v>
      </c>
      <c r="C64" s="123" t="s">
        <v>455</v>
      </c>
      <c r="D64" s="123"/>
      <c r="E64" s="125">
        <v>44923</v>
      </c>
      <c r="F64" s="154">
        <v>44929</v>
      </c>
      <c r="G64" s="142">
        <v>4</v>
      </c>
      <c r="H64" s="163" t="s">
        <v>88</v>
      </c>
      <c r="I64" s="164"/>
      <c r="J64" s="165"/>
      <c r="K64" s="130" t="s">
        <v>89</v>
      </c>
      <c r="L64" s="128" t="s">
        <v>456</v>
      </c>
      <c r="M64" s="156" t="s">
        <v>457</v>
      </c>
      <c r="N64" s="166"/>
      <c r="O64" s="168"/>
      <c r="P64" s="162" t="s">
        <v>458</v>
      </c>
      <c r="Q64" s="67" t="s">
        <v>459</v>
      </c>
      <c r="R64" s="134" t="s">
        <v>309</v>
      </c>
    </row>
    <row r="65" spans="1:18" s="39" customFormat="1" ht="23.25" customHeight="1" thickBot="1" x14ac:dyDescent="0.3">
      <c r="A65" s="169"/>
      <c r="B65" s="170"/>
      <c r="C65" s="171"/>
      <c r="D65" s="171"/>
      <c r="E65" s="172"/>
      <c r="F65" s="173"/>
      <c r="G65" s="171"/>
      <c r="H65" s="174"/>
      <c r="I65" s="175"/>
      <c r="J65" s="176"/>
      <c r="K65" s="177"/>
      <c r="L65" s="175"/>
      <c r="M65" s="178"/>
      <c r="N65" s="178"/>
      <c r="O65" s="179"/>
      <c r="P65" s="175"/>
      <c r="Q65" s="180"/>
      <c r="R65" s="181"/>
    </row>
    <row r="66" spans="1:18" x14ac:dyDescent="0.25">
      <c r="H66" s="61"/>
      <c r="J66" s="62"/>
    </row>
    <row r="67" spans="1:18" x14ac:dyDescent="0.25">
      <c r="H67" s="61"/>
    </row>
    <row r="68" spans="1:18" x14ac:dyDescent="0.25">
      <c r="H68" s="61"/>
    </row>
    <row r="69" spans="1:18" x14ac:dyDescent="0.25">
      <c r="H69" s="61"/>
    </row>
    <row r="70" spans="1:18" x14ac:dyDescent="0.25">
      <c r="H70" s="61"/>
    </row>
    <row r="71" spans="1:18" x14ac:dyDescent="0.25">
      <c r="H71" s="61"/>
    </row>
    <row r="72" spans="1:18" x14ac:dyDescent="0.25">
      <c r="H72" s="61"/>
    </row>
    <row r="73" spans="1:18" x14ac:dyDescent="0.25">
      <c r="H73" s="61"/>
    </row>
    <row r="74" spans="1:18" x14ac:dyDescent="0.25">
      <c r="H74" s="61"/>
    </row>
    <row r="75" spans="1:18" x14ac:dyDescent="0.25">
      <c r="H75" s="61"/>
    </row>
    <row r="76" spans="1:18" x14ac:dyDescent="0.25">
      <c r="H76" s="61"/>
    </row>
    <row r="77" spans="1:18" x14ac:dyDescent="0.25">
      <c r="H77" s="61"/>
    </row>
    <row r="78" spans="1:18" x14ac:dyDescent="0.25">
      <c r="H78" s="61"/>
    </row>
    <row r="79" spans="1:18" x14ac:dyDescent="0.25">
      <c r="H79" s="61"/>
    </row>
    <row r="80" spans="1:18" x14ac:dyDescent="0.25">
      <c r="H80" s="61"/>
    </row>
    <row r="81" spans="8:8" x14ac:dyDescent="0.25">
      <c r="H81" s="61"/>
    </row>
    <row r="82" spans="8:8" x14ac:dyDescent="0.25">
      <c r="H82" s="61"/>
    </row>
  </sheetData>
  <phoneticPr fontId="4" type="noConversion"/>
  <hyperlinks>
    <hyperlink ref="Q2" r:id="rId1" xr:uid="{D43D4514-6CEC-4D35-BBB1-5A82843F6404}"/>
    <hyperlink ref="Q3" r:id="rId2" xr:uid="{AAFF67B6-52B0-4C1F-8630-8AD56EE46166}"/>
    <hyperlink ref="Q4" r:id="rId3" xr:uid="{148DA7D3-0C33-473E-9304-D00FD73FBB2B}"/>
    <hyperlink ref="Q5" r:id="rId4" xr:uid="{B426A0AA-5038-4B6B-8BD8-19A631707484}"/>
    <hyperlink ref="Q6" r:id="rId5" xr:uid="{5D51F581-4714-40E8-BCC4-7AF4A8607C6B}"/>
    <hyperlink ref="Q7" r:id="rId6" xr:uid="{87B4C9FA-8035-4606-817D-438D01DC7595}"/>
    <hyperlink ref="Q8" r:id="rId7" xr:uid="{D87FC392-3BFE-4FE5-B2D3-F6B69CEF19F0}"/>
    <hyperlink ref="Q9" r:id="rId8" xr:uid="{D47E78EA-E395-4FF0-B7F9-89909153EDEC}"/>
    <hyperlink ref="Q10" r:id="rId9" xr:uid="{64318AFB-C568-4864-BE61-0F8DDFA6897F}"/>
    <hyperlink ref="Q11" r:id="rId10" xr:uid="{B8690101-8CB1-451A-A7A9-05A05197B0E1}"/>
    <hyperlink ref="Q12" r:id="rId11" xr:uid="{9E0D196D-5C50-44FE-906E-6B26E5A5E90A}"/>
    <hyperlink ref="Q13" r:id="rId12" xr:uid="{3C9E7B50-089F-4EA6-A646-9CECAD210673}"/>
    <hyperlink ref="Q14" r:id="rId13" xr:uid="{E9E25A93-5B8C-410E-B977-8AE8514286E6}"/>
    <hyperlink ref="Q15" r:id="rId14" xr:uid="{01AA075C-A570-4024-898E-E2432E915144}"/>
    <hyperlink ref="Q16" r:id="rId15" xr:uid="{F4EBC5D7-9C40-4771-B4C7-C458252F97FF}"/>
    <hyperlink ref="Q17" r:id="rId16" xr:uid="{5EEC3F44-DCA9-4783-89C3-C17598968EB3}"/>
    <hyperlink ref="Q18" r:id="rId17" xr:uid="{6ECF9D4C-FC6E-4C40-A07B-C8A413FB46B4}"/>
    <hyperlink ref="Q19" r:id="rId18" xr:uid="{929CCDAC-715E-4E9A-9377-B5ADDF3F9A48}"/>
    <hyperlink ref="Q20" r:id="rId19" xr:uid="{54BFB44A-DE3E-4AAD-B288-5638C375E903}"/>
    <hyperlink ref="Q21" r:id="rId20" xr:uid="{F0E607B5-AA7A-4B61-A79D-2E4B7B4DAB7B}"/>
    <hyperlink ref="Q22" r:id="rId21" xr:uid="{1A70D973-5716-4426-BB5C-240630D74B70}"/>
    <hyperlink ref="Q23" r:id="rId22" xr:uid="{C574D5B9-9A82-4C56-9573-DFCC1AB53890}"/>
    <hyperlink ref="Q24" r:id="rId23" xr:uid="{A754D277-2D7B-4A7E-9873-49D25BDFCA9E}"/>
    <hyperlink ref="Q25" r:id="rId24" xr:uid="{0FF62151-AD07-4F08-9ECB-B320173C82F7}"/>
    <hyperlink ref="Q26" r:id="rId25" xr:uid="{0B1C687E-C989-40B7-91BF-7C908C0D16C3}"/>
    <hyperlink ref="Q27" r:id="rId26" xr:uid="{51C328E8-6838-486D-9B4D-0BDB5117B121}"/>
    <hyperlink ref="Q28" r:id="rId27" xr:uid="{579522F3-994F-4453-93FD-660508091468}"/>
    <hyperlink ref="Q29" r:id="rId28" xr:uid="{002570FD-A34B-41BA-A336-B58C88FE6E6A}"/>
    <hyperlink ref="Q30" r:id="rId29" xr:uid="{A4824ED2-F3E9-423F-A100-BCF86AAEAE0B}"/>
    <hyperlink ref="Q31" r:id="rId30" xr:uid="{6612A03E-79C7-47F2-AF7D-958B0BDE0C7E}"/>
    <hyperlink ref="Q32" r:id="rId31" xr:uid="{C3CB4D96-145A-4C5A-86FF-949C3453A4F8}"/>
    <hyperlink ref="Q33" r:id="rId32" xr:uid="{9B5F5357-D0F2-4115-9CB1-898101B83E2D}"/>
    <hyperlink ref="Q34" r:id="rId33" xr:uid="{D62ABDD0-BF5E-40B7-8BD8-1F459ECB43F7}"/>
    <hyperlink ref="Q35" r:id="rId34" xr:uid="{F1E622BC-BA0E-42CD-9A33-7EDD88D4A8B2}"/>
    <hyperlink ref="Q36" r:id="rId35" xr:uid="{48130254-5C63-405B-9176-C8E81D0EB34C}"/>
    <hyperlink ref="Q37" r:id="rId36" xr:uid="{D018888E-427B-4DF1-9F5C-55FEAA7A9188}"/>
    <hyperlink ref="Q38" r:id="rId37" xr:uid="{4E927207-D532-4AF1-92B6-292E6CC34D64}"/>
    <hyperlink ref="Q39" r:id="rId38" xr:uid="{2131647C-12E4-4077-AADF-17380FA19DA2}"/>
    <hyperlink ref="Q40" r:id="rId39" xr:uid="{2D1C10BB-C3B5-40E3-B916-507FB21E5B3E}"/>
    <hyperlink ref="Q42" r:id="rId40" xr:uid="{E6BC0162-9F9D-4CE1-9242-1B140E6E2288}"/>
    <hyperlink ref="Q43" r:id="rId41" xr:uid="{5805853B-FD76-43C1-A41B-54C017B09205}"/>
    <hyperlink ref="Q44" r:id="rId42" xr:uid="{4A794247-FDA6-4B0B-986B-1841847EAB35}"/>
    <hyperlink ref="Q45" r:id="rId43" xr:uid="{78740800-D9E1-4C92-B9BC-A2CFF88F5752}"/>
    <hyperlink ref="Q46" r:id="rId44" xr:uid="{A9D8EFBA-DA89-44F3-9D20-B4385D9008BE}"/>
    <hyperlink ref="Q47" r:id="rId45" xr:uid="{AD41AA2A-7911-4D58-B1E8-09A3D538DC00}"/>
    <hyperlink ref="Q49" r:id="rId46" xr:uid="{94AE9152-8D2A-4064-AE97-506C028AA199}"/>
    <hyperlink ref="Q50" r:id="rId47" xr:uid="{F872C578-FC53-407C-9D14-27D6862FC485}"/>
    <hyperlink ref="Q51" r:id="rId48" xr:uid="{AB0316F9-3C19-4E28-B8ED-078EEF59CEC6}"/>
    <hyperlink ref="Q52" r:id="rId49" xr:uid="{DEC334C2-7786-4931-BA56-509A24639C36}"/>
    <hyperlink ref="Q53" r:id="rId50" xr:uid="{6ACB08F3-23A9-4D5F-8469-82271590B3B3}"/>
    <hyperlink ref="Q54" r:id="rId51" xr:uid="{1319CDC4-81D9-403D-B728-9B30E913DA7B}"/>
    <hyperlink ref="Q55" r:id="rId52" xr:uid="{58845510-877F-4F5F-ABA2-AFDEE85101D2}"/>
    <hyperlink ref="Q56" r:id="rId53" xr:uid="{4CA81129-38D6-4049-8305-3009F13ACAF6}"/>
    <hyperlink ref="Q57" r:id="rId54" xr:uid="{CB9E3C5E-2971-4F82-BD01-4DB3821E904C}"/>
    <hyperlink ref="Q58" r:id="rId55" xr:uid="{7BD50824-2930-423F-B391-20567B41D653}"/>
    <hyperlink ref="Q59" r:id="rId56" xr:uid="{500A92DD-C04C-421B-BF7D-F7088785A51C}"/>
    <hyperlink ref="Q60" r:id="rId57" xr:uid="{8BF0DFCA-DF33-42EA-B524-959F8494CA8C}"/>
    <hyperlink ref="Q61" r:id="rId58" xr:uid="{E75B2922-B5B2-4DA4-9F67-EFD39D665092}"/>
    <hyperlink ref="Q62" r:id="rId59" xr:uid="{C71D0C45-0A9C-4917-A9C0-A850B3718E64}"/>
    <hyperlink ref="Q63" r:id="rId60" xr:uid="{3F18BA7A-90EA-47EE-A9F1-503F05017E89}"/>
    <hyperlink ref="Q64" r:id="rId61" xr:uid="{A8C94A53-8409-41DA-8A24-86D63ADB76B6}"/>
  </hyperlinks>
  <pageMargins left="0.7" right="0.7" top="0.75" bottom="0.75" header="0.3" footer="0.3"/>
  <pageSetup orientation="portrait" horizontalDpi="0" verticalDpi="0" r:id="rId62"/>
  <tableParts count="1">
    <tablePart r:id="rId63"/>
  </tableParts>
  <extLst>
    <ext xmlns:x14="http://schemas.microsoft.com/office/spreadsheetml/2009/9/main" uri="{CCE6A557-97BC-4b89-ADB6-D9C93CAAB3DF}">
      <x14:dataValidations xmlns:xm="http://schemas.microsoft.com/office/excel/2006/main" count="9">
        <x14:dataValidation type="list" allowBlank="1" showInputMessage="1" showErrorMessage="1" xr:uid="{34B50BA0-2B19-46F7-AF16-9768694A9B7E}">
          <x14:formula1>
            <xm:f>'Lista Desplegable'!$G$3:$G$26</xm:f>
          </x14:formula1>
          <xm:sqref>O2:O38</xm:sqref>
        </x14:dataValidation>
        <x14:dataValidation type="list" allowBlank="1" showInputMessage="1" showErrorMessage="1" xr:uid="{B7094002-925A-4B8E-9E9E-1DE464D85B2C}">
          <x14:formula1>
            <xm:f>'Lista Desplegable'!$G$3:$G$28</xm:f>
          </x14:formula1>
          <xm:sqref>O39:O41 O44:O48</xm:sqref>
        </x14:dataValidation>
        <x14:dataValidation type="list" allowBlank="1" showInputMessage="1" showErrorMessage="1" xr:uid="{9145853A-5B7F-4BE2-8422-B5FC4195694C}">
          <x14:formula1>
            <xm:f>'Lista Desplegable'!$G$3:$G$30</xm:f>
          </x14:formula1>
          <xm:sqref>O42:O43</xm:sqref>
        </x14:dataValidation>
        <x14:dataValidation type="list" allowBlank="1" showInputMessage="1" showErrorMessage="1" xr:uid="{64565027-B94F-4B66-8089-7C51601CC680}">
          <x14:formula1>
            <xm:f>'Lista Desplegable'!$A$3:$A$14</xm:f>
          </x14:formula1>
          <xm:sqref>A2:A65</xm:sqref>
        </x14:dataValidation>
        <x14:dataValidation type="list" allowBlank="1" showInputMessage="1" showErrorMessage="1" xr:uid="{D8149DB5-E52F-42D7-A873-25E935963C2E}">
          <x14:formula1>
            <xm:f>'Lista Desplegable'!$G$3:$G$29</xm:f>
          </x14:formula1>
          <xm:sqref>O49:O65</xm:sqref>
        </x14:dataValidation>
        <x14:dataValidation type="list" allowBlank="1" showInputMessage="1" showErrorMessage="1" xr:uid="{3DEDD7B5-D1FB-4A7D-ACFF-28C68A27085E}">
          <x14:formula1>
            <xm:f>'Lista Desplegable'!$E$3</xm:f>
          </x14:formula1>
          <xm:sqref>J2:J65</xm:sqref>
        </x14:dataValidation>
        <x14:dataValidation type="list" allowBlank="1" showInputMessage="1" showErrorMessage="1" xr:uid="{2BBDF50B-E5DD-4595-ACF7-EEFA8C545C97}">
          <x14:formula1>
            <xm:f>'Lista Desplegable'!$F$3:$F$4</xm:f>
          </x14:formula1>
          <xm:sqref>K2:K65</xm:sqref>
        </x14:dataValidation>
        <x14:dataValidation type="list" allowBlank="1" showInputMessage="1" showErrorMessage="1" xr:uid="{E4068D83-27DB-4FF8-9FF5-11A3645D8329}">
          <x14:formula1>
            <xm:f>'Lista Desplegable'!$C$3</xm:f>
          </x14:formula1>
          <xm:sqref>H2:H65</xm:sqref>
        </x14:dataValidation>
        <x14:dataValidation type="list" allowBlank="1" showInputMessage="1" showErrorMessage="1" xr:uid="{CC69A21A-0746-4174-B89F-55655EF122DF}">
          <x14:formula1>
            <xm:f>'Lista Desplegable'!$D$3</xm:f>
          </x14:formula1>
          <xm:sqref>I2:I65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532B-5A3B-4CBC-BC42-0E17830BA6F1}">
  <dimension ref="A2:H18"/>
  <sheetViews>
    <sheetView workbookViewId="0">
      <selection activeCell="K13" sqref="K13"/>
    </sheetView>
  </sheetViews>
  <sheetFormatPr baseColWidth="10" defaultRowHeight="15" x14ac:dyDescent="0.25"/>
  <cols>
    <col min="1" max="1" width="29.42578125" customWidth="1"/>
    <col min="2" max="7" width="11.140625" customWidth="1"/>
  </cols>
  <sheetData>
    <row r="2" spans="1:8" ht="7.5" customHeight="1" x14ac:dyDescent="0.25"/>
    <row r="3" spans="1:8" ht="29.25" customHeight="1" x14ac:dyDescent="0.25">
      <c r="A3" s="216" t="s">
        <v>95</v>
      </c>
      <c r="B3" s="217" t="s">
        <v>460</v>
      </c>
      <c r="C3" s="217" t="s">
        <v>461</v>
      </c>
      <c r="D3" s="217" t="s">
        <v>462</v>
      </c>
      <c r="E3" s="217" t="s">
        <v>463</v>
      </c>
      <c r="F3" s="217" t="s">
        <v>464</v>
      </c>
      <c r="G3" s="217" t="s">
        <v>465</v>
      </c>
      <c r="H3" s="218" t="s">
        <v>67</v>
      </c>
    </row>
    <row r="4" spans="1:8" ht="24.75" customHeight="1" x14ac:dyDescent="0.25">
      <c r="A4" s="209" t="s">
        <v>98</v>
      </c>
      <c r="B4" s="85">
        <v>0</v>
      </c>
      <c r="C4" s="85">
        <v>0</v>
      </c>
      <c r="D4" s="85">
        <v>0</v>
      </c>
      <c r="E4" s="85">
        <v>0</v>
      </c>
      <c r="F4" s="85">
        <v>1</v>
      </c>
      <c r="G4" s="85">
        <v>0</v>
      </c>
      <c r="H4" s="85">
        <f>SUM(B4:G4)</f>
        <v>1</v>
      </c>
    </row>
    <row r="5" spans="1:8" ht="24.75" customHeight="1" x14ac:dyDescent="0.25">
      <c r="A5" s="210" t="s">
        <v>14</v>
      </c>
      <c r="B5" s="85">
        <v>0</v>
      </c>
      <c r="C5" s="85">
        <v>0</v>
      </c>
      <c r="D5" s="85">
        <v>0</v>
      </c>
      <c r="E5" s="85">
        <v>2</v>
      </c>
      <c r="F5" s="85">
        <v>0</v>
      </c>
      <c r="G5" s="85">
        <v>0</v>
      </c>
      <c r="H5" s="85">
        <f t="shared" ref="H5:H13" si="0">SUM(B5:G5)</f>
        <v>2</v>
      </c>
    </row>
    <row r="6" spans="1:8" ht="24.75" customHeight="1" x14ac:dyDescent="0.25">
      <c r="A6" s="210" t="s">
        <v>91</v>
      </c>
      <c r="B6" s="85">
        <v>0</v>
      </c>
      <c r="C6" s="85">
        <v>0</v>
      </c>
      <c r="D6" s="85">
        <v>0</v>
      </c>
      <c r="E6" s="85">
        <v>0</v>
      </c>
      <c r="F6" s="85">
        <v>0</v>
      </c>
      <c r="G6" s="85">
        <v>0</v>
      </c>
      <c r="H6" s="85">
        <f t="shared" si="0"/>
        <v>0</v>
      </c>
    </row>
    <row r="7" spans="1:8" ht="24.75" customHeight="1" x14ac:dyDescent="0.25">
      <c r="A7" s="211" t="s">
        <v>22</v>
      </c>
      <c r="B7" s="85">
        <v>1</v>
      </c>
      <c r="C7" s="85">
        <v>0</v>
      </c>
      <c r="D7" s="85">
        <v>0</v>
      </c>
      <c r="E7" s="85">
        <v>0</v>
      </c>
      <c r="F7" s="85">
        <v>0</v>
      </c>
      <c r="G7" s="85">
        <v>0</v>
      </c>
      <c r="H7" s="85">
        <f t="shared" si="0"/>
        <v>1</v>
      </c>
    </row>
    <row r="8" spans="1:8" ht="24.75" customHeight="1" x14ac:dyDescent="0.25">
      <c r="A8" s="210" t="s">
        <v>24</v>
      </c>
      <c r="B8" s="85">
        <v>0</v>
      </c>
      <c r="C8" s="85">
        <v>0</v>
      </c>
      <c r="D8" s="85">
        <v>0</v>
      </c>
      <c r="E8" s="85">
        <v>0</v>
      </c>
      <c r="F8" s="85">
        <v>0</v>
      </c>
      <c r="G8" s="85">
        <v>1</v>
      </c>
      <c r="H8" s="85">
        <f t="shared" si="0"/>
        <v>1</v>
      </c>
    </row>
    <row r="9" spans="1:8" ht="24.75" customHeight="1" x14ac:dyDescent="0.25">
      <c r="A9" s="210" t="s">
        <v>25</v>
      </c>
      <c r="B9" s="85">
        <v>0</v>
      </c>
      <c r="C9" s="85">
        <v>1</v>
      </c>
      <c r="D9" s="85">
        <v>0</v>
      </c>
      <c r="E9" s="85">
        <v>0</v>
      </c>
      <c r="F9" s="85">
        <v>1</v>
      </c>
      <c r="G9" s="85">
        <v>0</v>
      </c>
      <c r="H9" s="85">
        <f t="shared" si="0"/>
        <v>2</v>
      </c>
    </row>
    <row r="10" spans="1:8" ht="24.75" customHeight="1" x14ac:dyDescent="0.25">
      <c r="A10" s="210" t="s">
        <v>26</v>
      </c>
      <c r="B10" s="85">
        <v>3</v>
      </c>
      <c r="C10" s="85">
        <v>0</v>
      </c>
      <c r="D10" s="85">
        <v>2</v>
      </c>
      <c r="E10" s="85">
        <v>1</v>
      </c>
      <c r="F10" s="85">
        <v>4</v>
      </c>
      <c r="G10" s="85">
        <v>0</v>
      </c>
      <c r="H10" s="85">
        <f>SUM(B10:G10)</f>
        <v>10</v>
      </c>
    </row>
    <row r="11" spans="1:8" ht="24.75" customHeight="1" x14ac:dyDescent="0.25">
      <c r="A11" s="210" t="s">
        <v>27</v>
      </c>
      <c r="B11" s="85">
        <v>0</v>
      </c>
      <c r="C11" s="85">
        <v>0</v>
      </c>
      <c r="D11" s="85">
        <v>0</v>
      </c>
      <c r="E11" s="85">
        <v>0</v>
      </c>
      <c r="F11" s="85">
        <v>0</v>
      </c>
      <c r="G11" s="85">
        <v>0</v>
      </c>
      <c r="H11" s="85">
        <f>SUM(B11:G11)</f>
        <v>0</v>
      </c>
    </row>
    <row r="12" spans="1:8" ht="24.75" customHeight="1" x14ac:dyDescent="0.25">
      <c r="A12" s="210" t="s">
        <v>28</v>
      </c>
      <c r="B12" s="85">
        <v>0</v>
      </c>
      <c r="C12" s="85">
        <v>1</v>
      </c>
      <c r="D12" s="85">
        <v>0</v>
      </c>
      <c r="E12" s="85">
        <v>0</v>
      </c>
      <c r="F12" s="85">
        <v>0</v>
      </c>
      <c r="G12" s="85">
        <v>0</v>
      </c>
      <c r="H12" s="85">
        <f t="shared" si="0"/>
        <v>1</v>
      </c>
    </row>
    <row r="13" spans="1:8" ht="24.75" customHeight="1" x14ac:dyDescent="0.25">
      <c r="A13" s="210" t="s">
        <v>31</v>
      </c>
      <c r="B13" s="85">
        <v>0</v>
      </c>
      <c r="C13" s="85">
        <v>0</v>
      </c>
      <c r="D13" s="85">
        <v>0</v>
      </c>
      <c r="E13" s="85">
        <v>0</v>
      </c>
      <c r="F13" s="85">
        <v>0</v>
      </c>
      <c r="G13" s="85">
        <v>1</v>
      </c>
      <c r="H13" s="85">
        <f t="shared" si="0"/>
        <v>1</v>
      </c>
    </row>
    <row r="14" spans="1:8" ht="24.75" customHeight="1" x14ac:dyDescent="0.25">
      <c r="A14" s="210" t="s">
        <v>21</v>
      </c>
      <c r="B14" s="85">
        <v>0</v>
      </c>
      <c r="C14" s="85">
        <v>2</v>
      </c>
      <c r="D14" s="85">
        <v>0</v>
      </c>
      <c r="E14" s="85">
        <v>0</v>
      </c>
      <c r="F14" s="85">
        <v>0</v>
      </c>
      <c r="G14" s="85">
        <v>0</v>
      </c>
      <c r="H14" s="85">
        <f>SUM(B14:G14)</f>
        <v>2</v>
      </c>
    </row>
    <row r="15" spans="1:8" ht="24.75" customHeight="1" x14ac:dyDescent="0.25">
      <c r="A15" s="212" t="s">
        <v>55</v>
      </c>
      <c r="B15" s="85">
        <v>0</v>
      </c>
      <c r="C15" s="85">
        <v>1</v>
      </c>
      <c r="D15" s="85">
        <v>1</v>
      </c>
      <c r="E15" s="85">
        <v>0</v>
      </c>
      <c r="F15" s="85">
        <v>2</v>
      </c>
      <c r="G15" s="85">
        <v>0</v>
      </c>
      <c r="H15" s="85">
        <f>SUM(B15:G15)</f>
        <v>4</v>
      </c>
    </row>
    <row r="16" spans="1:8" ht="24.75" customHeight="1" x14ac:dyDescent="0.25">
      <c r="A16" s="213" t="s">
        <v>18</v>
      </c>
      <c r="B16" s="85">
        <v>0</v>
      </c>
      <c r="C16" s="85">
        <v>1</v>
      </c>
      <c r="D16" s="85">
        <v>0</v>
      </c>
      <c r="E16" s="85">
        <v>0</v>
      </c>
      <c r="F16" s="85">
        <v>0</v>
      </c>
      <c r="G16" s="85">
        <v>0</v>
      </c>
      <c r="H16" s="85">
        <f>SUM(B16:G16)</f>
        <v>1</v>
      </c>
    </row>
    <row r="17" spans="1:8" ht="24.75" customHeight="1" x14ac:dyDescent="0.25">
      <c r="A17" s="212" t="s">
        <v>23</v>
      </c>
      <c r="B17" s="85">
        <v>0</v>
      </c>
      <c r="C17" s="85">
        <v>1</v>
      </c>
      <c r="D17" s="85">
        <v>0</v>
      </c>
      <c r="E17" s="85">
        <v>0</v>
      </c>
      <c r="F17" s="85">
        <v>1</v>
      </c>
      <c r="G17" s="85">
        <v>0</v>
      </c>
      <c r="H17" s="85">
        <f>SUM(B17:G17)</f>
        <v>2</v>
      </c>
    </row>
    <row r="18" spans="1:8" ht="24.75" customHeight="1" x14ac:dyDescent="0.25">
      <c r="A18" s="85"/>
      <c r="B18" s="214">
        <f>SUM(B4:B16)</f>
        <v>4</v>
      </c>
      <c r="C18" s="214">
        <f>SUM(C4:C17)</f>
        <v>7</v>
      </c>
      <c r="D18" s="214">
        <f>SUM(D4:D17)</f>
        <v>3</v>
      </c>
      <c r="E18" s="214">
        <f>SUM(E4:E17)</f>
        <v>3</v>
      </c>
      <c r="F18" s="214">
        <f>SUM(F4:F17)</f>
        <v>9</v>
      </c>
      <c r="G18" s="214">
        <f>SUM(G4:G17)</f>
        <v>2</v>
      </c>
      <c r="H18" s="215">
        <f>SUM(B18:G18)</f>
        <v>28</v>
      </c>
    </row>
  </sheetData>
  <phoneticPr fontId="4" type="noConversion"/>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6C971-F9EC-4CAE-98EC-E0EFDD930DAD}">
  <dimension ref="A1:AK10"/>
  <sheetViews>
    <sheetView workbookViewId="0">
      <selection activeCell="L12" sqref="L12"/>
    </sheetView>
  </sheetViews>
  <sheetFormatPr baseColWidth="10" defaultRowHeight="15" x14ac:dyDescent="0.25"/>
  <sheetData>
    <row r="1" spans="1:37" ht="15.75" thickBot="1" x14ac:dyDescent="0.3">
      <c r="A1" s="5"/>
      <c r="B1" s="5"/>
      <c r="C1" s="276" t="s">
        <v>36</v>
      </c>
      <c r="D1" s="277"/>
      <c r="E1" s="278"/>
      <c r="F1" s="279" t="s">
        <v>37</v>
      </c>
      <c r="G1" s="280"/>
      <c r="H1" s="281"/>
      <c r="I1" s="279" t="s">
        <v>38</v>
      </c>
      <c r="J1" s="280"/>
      <c r="K1" s="280"/>
      <c r="L1" s="281"/>
      <c r="M1" s="6"/>
      <c r="N1" s="282" t="s">
        <v>39</v>
      </c>
      <c r="O1" s="283"/>
      <c r="P1" s="283"/>
      <c r="Q1" s="283"/>
      <c r="R1" s="283"/>
      <c r="S1" s="283"/>
      <c r="T1" s="283"/>
      <c r="U1" s="283"/>
      <c r="V1" s="283"/>
      <c r="W1" s="283"/>
      <c r="X1" s="283"/>
      <c r="Y1" s="283"/>
      <c r="Z1" s="283"/>
      <c r="AA1" s="283"/>
      <c r="AB1" s="283"/>
      <c r="AC1" s="283"/>
      <c r="AD1" s="283"/>
      <c r="AE1" s="7"/>
      <c r="AF1" s="8"/>
    </row>
    <row r="2" spans="1:37" ht="48.75" x14ac:dyDescent="0.25">
      <c r="A2" s="9" t="s">
        <v>40</v>
      </c>
      <c r="B2" s="10" t="s">
        <v>41</v>
      </c>
      <c r="C2" s="11" t="s">
        <v>42</v>
      </c>
      <c r="D2" s="12" t="s">
        <v>43</v>
      </c>
      <c r="E2" s="13" t="s">
        <v>44</v>
      </c>
      <c r="F2" s="11" t="s">
        <v>45</v>
      </c>
      <c r="G2" s="14" t="s">
        <v>46</v>
      </c>
      <c r="H2" s="15" t="s">
        <v>47</v>
      </c>
      <c r="I2" s="16" t="s">
        <v>48</v>
      </c>
      <c r="J2" s="14" t="s">
        <v>49</v>
      </c>
      <c r="K2" s="15" t="s">
        <v>50</v>
      </c>
      <c r="L2" s="17" t="s">
        <v>51</v>
      </c>
      <c r="M2" s="18" t="s">
        <v>52</v>
      </c>
      <c r="N2" s="19" t="s">
        <v>53</v>
      </c>
      <c r="O2" s="20" t="s">
        <v>14</v>
      </c>
      <c r="P2" s="21" t="s">
        <v>15</v>
      </c>
      <c r="Q2" s="21" t="s">
        <v>110</v>
      </c>
      <c r="R2" s="21" t="s">
        <v>17</v>
      </c>
      <c r="S2" s="21" t="s">
        <v>18</v>
      </c>
      <c r="T2" s="20" t="s">
        <v>112</v>
      </c>
      <c r="U2" s="21" t="s">
        <v>22</v>
      </c>
      <c r="V2" s="20" t="s">
        <v>23</v>
      </c>
      <c r="W2" s="20" t="s">
        <v>55</v>
      </c>
      <c r="X2" s="20" t="s">
        <v>20</v>
      </c>
      <c r="Y2" s="20" t="s">
        <v>24</v>
      </c>
      <c r="Z2" s="20" t="s">
        <v>25</v>
      </c>
      <c r="AA2" s="20" t="s">
        <v>26</v>
      </c>
      <c r="AB2" s="20" t="s">
        <v>54</v>
      </c>
      <c r="AC2" s="20" t="s">
        <v>27</v>
      </c>
      <c r="AD2" s="20" t="s">
        <v>28</v>
      </c>
      <c r="AE2" s="20" t="s">
        <v>31</v>
      </c>
      <c r="AF2" s="84" t="s">
        <v>34</v>
      </c>
      <c r="AG2" s="84" t="s">
        <v>21</v>
      </c>
      <c r="AH2" s="84" t="s">
        <v>55</v>
      </c>
      <c r="AI2" s="84" t="s">
        <v>115</v>
      </c>
      <c r="AJ2" s="84" t="s">
        <v>116</v>
      </c>
      <c r="AK2" s="84" t="s">
        <v>104</v>
      </c>
    </row>
    <row r="3" spans="1:37" ht="15.75" thickBot="1" x14ac:dyDescent="0.3">
      <c r="A3" s="24" t="s">
        <v>114</v>
      </c>
      <c r="B3" s="25">
        <v>3</v>
      </c>
      <c r="C3" s="26">
        <v>0</v>
      </c>
      <c r="D3" s="25">
        <v>0</v>
      </c>
      <c r="E3" s="27">
        <v>3</v>
      </c>
      <c r="F3" s="26">
        <v>3</v>
      </c>
      <c r="G3" s="28">
        <v>0</v>
      </c>
      <c r="H3" s="28">
        <v>0</v>
      </c>
      <c r="I3" s="26">
        <v>1</v>
      </c>
      <c r="J3" s="28">
        <v>1</v>
      </c>
      <c r="K3" s="28">
        <v>1</v>
      </c>
      <c r="L3" s="29">
        <v>0</v>
      </c>
      <c r="M3" s="28"/>
      <c r="N3" s="87">
        <v>0</v>
      </c>
      <c r="O3" s="30">
        <v>2</v>
      </c>
      <c r="P3" s="31">
        <v>0</v>
      </c>
      <c r="Q3" s="31"/>
      <c r="R3" s="31"/>
      <c r="S3" s="31"/>
      <c r="T3" s="32"/>
      <c r="U3" s="31"/>
      <c r="V3" s="31">
        <v>0</v>
      </c>
      <c r="W3" s="31"/>
      <c r="X3" s="32"/>
      <c r="Y3" s="32"/>
      <c r="Z3" s="31"/>
      <c r="AA3" s="31">
        <v>1</v>
      </c>
      <c r="AB3" s="32"/>
      <c r="AC3" s="31"/>
      <c r="AD3" s="33"/>
      <c r="AE3" s="34"/>
      <c r="AF3" s="85">
        <v>0</v>
      </c>
      <c r="AG3" s="85">
        <v>0</v>
      </c>
      <c r="AH3" s="85"/>
      <c r="AI3" s="85"/>
      <c r="AJ3" s="85"/>
      <c r="AK3" s="85"/>
    </row>
    <row r="6" spans="1:37" x14ac:dyDescent="0.25">
      <c r="B6" s="41" t="s">
        <v>96</v>
      </c>
      <c r="C6" s="41" t="s">
        <v>93</v>
      </c>
    </row>
    <row r="7" spans="1:37" ht="15.75" x14ac:dyDescent="0.25">
      <c r="B7" s="68" t="s">
        <v>44</v>
      </c>
      <c r="C7" s="68">
        <v>3</v>
      </c>
      <c r="N7" s="93"/>
    </row>
    <row r="8" spans="1:37" ht="15.75" x14ac:dyDescent="0.25">
      <c r="B8" s="68" t="s">
        <v>43</v>
      </c>
      <c r="C8" s="68">
        <v>0</v>
      </c>
    </row>
    <row r="9" spans="1:37" ht="15.75" x14ac:dyDescent="0.25">
      <c r="B9" s="68" t="s">
        <v>42</v>
      </c>
      <c r="C9" s="68">
        <v>0</v>
      </c>
    </row>
    <row r="10" spans="1:37" x14ac:dyDescent="0.25">
      <c r="B10" s="44" t="s">
        <v>92</v>
      </c>
      <c r="C10" s="44">
        <f>SUBTOTAL(109,C7:C9)</f>
        <v>3</v>
      </c>
    </row>
  </sheetData>
  <mergeCells count="4">
    <mergeCell ref="C1:E1"/>
    <mergeCell ref="F1:H1"/>
    <mergeCell ref="I1:L1"/>
    <mergeCell ref="N1:AD1"/>
  </mergeCells>
  <pageMargins left="0.7" right="0.7" top="0.75" bottom="0.75" header="0.3" footer="0.3"/>
  <pageSetup orientation="portrait" horizontalDpi="0"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E8511-8747-45C4-9647-1FEED79DB6B2}">
  <dimension ref="A1:AG36"/>
  <sheetViews>
    <sheetView zoomScaleNormal="100" workbookViewId="0">
      <selection activeCell="H4" sqref="H4"/>
    </sheetView>
  </sheetViews>
  <sheetFormatPr baseColWidth="10" defaultRowHeight="15" x14ac:dyDescent="0.25"/>
  <sheetData>
    <row r="1" spans="1:33" ht="15.75" thickBot="1" x14ac:dyDescent="0.3">
      <c r="A1" s="5"/>
      <c r="B1" s="5"/>
      <c r="C1" s="276" t="s">
        <v>36</v>
      </c>
      <c r="D1" s="277"/>
      <c r="E1" s="278"/>
      <c r="F1" s="279" t="s">
        <v>37</v>
      </c>
      <c r="G1" s="280"/>
      <c r="H1" s="281"/>
      <c r="I1" s="279" t="s">
        <v>38</v>
      </c>
      <c r="J1" s="280"/>
      <c r="K1" s="280"/>
      <c r="L1" s="281"/>
      <c r="M1" s="6"/>
      <c r="N1" s="282" t="s">
        <v>39</v>
      </c>
      <c r="O1" s="283"/>
      <c r="P1" s="283"/>
      <c r="Q1" s="283"/>
      <c r="R1" s="283"/>
      <c r="S1" s="283"/>
      <c r="T1" s="283"/>
      <c r="U1" s="283"/>
      <c r="V1" s="283"/>
      <c r="W1" s="283"/>
      <c r="X1" s="283"/>
      <c r="Y1" s="283"/>
      <c r="Z1" s="283"/>
      <c r="AA1" s="283"/>
      <c r="AB1" s="283"/>
      <c r="AC1" s="283"/>
      <c r="AD1" s="283"/>
      <c r="AE1" s="283"/>
      <c r="AF1" s="7"/>
      <c r="AG1" s="8"/>
    </row>
    <row r="2" spans="1:33" ht="48.75" x14ac:dyDescent="0.25">
      <c r="A2" s="9" t="s">
        <v>40</v>
      </c>
      <c r="B2" s="10" t="s">
        <v>41</v>
      </c>
      <c r="C2" s="11" t="s">
        <v>42</v>
      </c>
      <c r="D2" s="12" t="s">
        <v>43</v>
      </c>
      <c r="E2" s="13" t="s">
        <v>44</v>
      </c>
      <c r="F2" s="11" t="s">
        <v>45</v>
      </c>
      <c r="G2" s="14" t="s">
        <v>46</v>
      </c>
      <c r="H2" s="15" t="s">
        <v>47</v>
      </c>
      <c r="I2" s="16" t="s">
        <v>48</v>
      </c>
      <c r="J2" s="14" t="s">
        <v>49</v>
      </c>
      <c r="K2" s="15" t="s">
        <v>50</v>
      </c>
      <c r="L2" s="17" t="s">
        <v>51</v>
      </c>
      <c r="M2" s="18" t="s">
        <v>52</v>
      </c>
      <c r="N2" s="19" t="s">
        <v>53</v>
      </c>
      <c r="O2" s="20" t="s">
        <v>14</v>
      </c>
      <c r="P2" s="21" t="s">
        <v>15</v>
      </c>
      <c r="Q2" s="21" t="s">
        <v>110</v>
      </c>
      <c r="R2" s="21" t="s">
        <v>17</v>
      </c>
      <c r="S2" s="21" t="s">
        <v>18</v>
      </c>
      <c r="T2" s="20" t="s">
        <v>112</v>
      </c>
      <c r="U2" s="21" t="s">
        <v>22</v>
      </c>
      <c r="V2" s="20" t="s">
        <v>23</v>
      </c>
      <c r="W2" s="20" t="s">
        <v>20</v>
      </c>
      <c r="X2" s="20" t="s">
        <v>24</v>
      </c>
      <c r="Y2" s="20" t="s">
        <v>25</v>
      </c>
      <c r="Z2" s="20" t="s">
        <v>26</v>
      </c>
      <c r="AA2" s="20" t="s">
        <v>54</v>
      </c>
      <c r="AB2" s="20" t="s">
        <v>27</v>
      </c>
      <c r="AC2" s="20" t="s">
        <v>28</v>
      </c>
      <c r="AD2" s="20" t="s">
        <v>31</v>
      </c>
      <c r="AE2" s="22" t="s">
        <v>34</v>
      </c>
      <c r="AF2" s="20" t="s">
        <v>21</v>
      </c>
      <c r="AG2" s="23" t="s">
        <v>55</v>
      </c>
    </row>
    <row r="3" spans="1:33" ht="15.75" thickBot="1" x14ac:dyDescent="0.3">
      <c r="A3" s="24"/>
      <c r="B3" s="25">
        <v>9</v>
      </c>
      <c r="C3" s="26">
        <v>0</v>
      </c>
      <c r="D3" s="25">
        <v>0</v>
      </c>
      <c r="E3" s="27">
        <v>9</v>
      </c>
      <c r="F3" s="26">
        <v>3</v>
      </c>
      <c r="G3" s="28">
        <v>0</v>
      </c>
      <c r="H3" s="28">
        <v>5</v>
      </c>
      <c r="I3" s="26">
        <v>2</v>
      </c>
      <c r="J3" s="28">
        <v>0</v>
      </c>
      <c r="K3" s="28">
        <v>1</v>
      </c>
      <c r="L3" s="94">
        <v>2</v>
      </c>
      <c r="M3" s="28"/>
      <c r="N3" s="95">
        <v>1</v>
      </c>
      <c r="O3" s="96"/>
      <c r="P3" s="97">
        <v>2</v>
      </c>
      <c r="Q3" s="31"/>
      <c r="R3" s="31"/>
      <c r="S3" s="31"/>
      <c r="T3" s="31"/>
      <c r="U3" s="31"/>
      <c r="V3" s="98">
        <v>1</v>
      </c>
      <c r="W3" s="31"/>
      <c r="X3" s="31"/>
      <c r="Y3" s="40">
        <v>1</v>
      </c>
      <c r="Z3" s="40">
        <v>4</v>
      </c>
      <c r="AA3" s="31"/>
      <c r="AB3" s="31"/>
      <c r="AC3" s="32"/>
      <c r="AD3" s="31"/>
      <c r="AE3" s="99"/>
      <c r="AF3" s="100"/>
      <c r="AG3" s="27"/>
    </row>
    <row r="6" spans="1:33" x14ac:dyDescent="0.25">
      <c r="H6" s="41" t="s">
        <v>96</v>
      </c>
      <c r="I6" s="41" t="s">
        <v>93</v>
      </c>
      <c r="N6" s="38"/>
      <c r="P6" s="38"/>
      <c r="Q6" s="38"/>
    </row>
    <row r="7" spans="1:33" ht="15.75" x14ac:dyDescent="0.25">
      <c r="H7" s="68" t="s">
        <v>44</v>
      </c>
      <c r="I7" s="68">
        <v>9</v>
      </c>
      <c r="N7" s="38"/>
      <c r="P7" s="38"/>
      <c r="Q7" s="38"/>
    </row>
    <row r="8" spans="1:33" ht="15.75" x14ac:dyDescent="0.25">
      <c r="H8" s="68" t="s">
        <v>43</v>
      </c>
      <c r="I8" s="68">
        <v>0</v>
      </c>
    </row>
    <row r="9" spans="1:33" ht="15.75" x14ac:dyDescent="0.25">
      <c r="H9" s="68" t="s">
        <v>42</v>
      </c>
      <c r="I9" s="68">
        <v>0</v>
      </c>
    </row>
    <row r="10" spans="1:33" x14ac:dyDescent="0.25">
      <c r="H10" s="44" t="s">
        <v>92</v>
      </c>
      <c r="I10" s="44">
        <f>SUBTOTAL(109,I7:I9)</f>
        <v>9</v>
      </c>
    </row>
    <row r="31" spans="8:8" x14ac:dyDescent="0.25">
      <c r="H31" s="65">
        <f>3/16/100*100</f>
        <v>0.1875</v>
      </c>
    </row>
    <row r="32" spans="8:8" x14ac:dyDescent="0.25">
      <c r="H32" s="65">
        <f>2/16/100*100</f>
        <v>0.125</v>
      </c>
    </row>
    <row r="33" spans="8:9" x14ac:dyDescent="0.25">
      <c r="H33" s="65">
        <f>1/16/100*100</f>
        <v>6.25E-2</v>
      </c>
    </row>
    <row r="34" spans="8:9" x14ac:dyDescent="0.25">
      <c r="H34" s="65"/>
    </row>
    <row r="35" spans="8:9" x14ac:dyDescent="0.25">
      <c r="H35" s="65">
        <f>10/16/100*100</f>
        <v>0.625</v>
      </c>
      <c r="I35" t="s">
        <v>113</v>
      </c>
    </row>
    <row r="36" spans="8:9" x14ac:dyDescent="0.25">
      <c r="H36" s="83"/>
    </row>
  </sheetData>
  <mergeCells count="4">
    <mergeCell ref="C1:E1"/>
    <mergeCell ref="F1:H1"/>
    <mergeCell ref="I1:L1"/>
    <mergeCell ref="N1:AE1"/>
  </mergeCells>
  <pageMargins left="0.7" right="0.7" top="0.75" bottom="0.75" header="0.3" footer="0.3"/>
  <pageSetup orientation="portrait" horizontalDpi="0" verticalDpi="0" r:id="rId1"/>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3F41A13-9A3B-4616-B06B-75CF63602102}">
          <x14:formula1>
            <xm:f>'Lista Desplegable'!$G$3:$G$29</xm:f>
          </x14:formula1>
          <xm:sqref>O6:O7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56CB-FDD3-4FED-A3B6-CA000B818A74}">
  <dimension ref="A1:AF43"/>
  <sheetViews>
    <sheetView workbookViewId="0">
      <selection activeCell="M14" sqref="M14"/>
    </sheetView>
  </sheetViews>
  <sheetFormatPr baseColWidth="10" defaultRowHeight="15" x14ac:dyDescent="0.25"/>
  <sheetData>
    <row r="1" spans="1:32" ht="15.75" thickBot="1" x14ac:dyDescent="0.3">
      <c r="A1" s="5"/>
      <c r="B1" s="5"/>
      <c r="C1" s="276" t="s">
        <v>36</v>
      </c>
      <c r="D1" s="277"/>
      <c r="E1" s="278"/>
      <c r="F1" s="279" t="s">
        <v>37</v>
      </c>
      <c r="G1" s="280"/>
      <c r="H1" s="281"/>
      <c r="I1" s="279" t="s">
        <v>38</v>
      </c>
      <c r="J1" s="280"/>
      <c r="K1" s="280"/>
      <c r="L1" s="281"/>
      <c r="M1" s="6"/>
      <c r="N1" s="282" t="s">
        <v>39</v>
      </c>
      <c r="O1" s="283"/>
      <c r="P1" s="283"/>
      <c r="Q1" s="283"/>
      <c r="R1" s="283"/>
      <c r="S1" s="283"/>
      <c r="T1" s="283"/>
      <c r="U1" s="283"/>
      <c r="V1" s="283"/>
      <c r="W1" s="283"/>
      <c r="X1" s="283"/>
      <c r="Y1" s="283"/>
      <c r="Z1" s="283"/>
      <c r="AA1" s="283"/>
      <c r="AB1" s="283"/>
      <c r="AC1" s="283"/>
      <c r="AD1" s="283"/>
      <c r="AE1" s="7"/>
      <c r="AF1" s="8"/>
    </row>
    <row r="2" spans="1:32" ht="48.75" x14ac:dyDescent="0.25">
      <c r="A2" s="9" t="s">
        <v>40</v>
      </c>
      <c r="B2" s="254" t="s">
        <v>41</v>
      </c>
      <c r="C2" s="255" t="s">
        <v>42</v>
      </c>
      <c r="D2" s="256" t="s">
        <v>43</v>
      </c>
      <c r="E2" s="257" t="s">
        <v>44</v>
      </c>
      <c r="F2" s="258" t="s">
        <v>45</v>
      </c>
      <c r="G2" s="259" t="s">
        <v>46</v>
      </c>
      <c r="H2" s="260" t="s">
        <v>47</v>
      </c>
      <c r="I2" s="261" t="s">
        <v>48</v>
      </c>
      <c r="J2" s="262" t="s">
        <v>49</v>
      </c>
      <c r="K2" s="263" t="s">
        <v>50</v>
      </c>
      <c r="L2" s="264" t="s">
        <v>51</v>
      </c>
      <c r="M2" s="18" t="s">
        <v>52</v>
      </c>
      <c r="N2" s="19" t="s">
        <v>53</v>
      </c>
      <c r="O2" s="20" t="s">
        <v>14</v>
      </c>
      <c r="P2" s="21" t="s">
        <v>15</v>
      </c>
      <c r="Q2" s="21" t="s">
        <v>17</v>
      </c>
      <c r="R2" s="21" t="s">
        <v>18</v>
      </c>
      <c r="S2" s="20" t="s">
        <v>118</v>
      </c>
      <c r="T2" s="21" t="s">
        <v>22</v>
      </c>
      <c r="U2" s="20" t="s">
        <v>23</v>
      </c>
      <c r="V2" s="20" t="s">
        <v>20</v>
      </c>
      <c r="W2" s="20" t="s">
        <v>24</v>
      </c>
      <c r="X2" s="20" t="s">
        <v>25</v>
      </c>
      <c r="Y2" s="20" t="s">
        <v>26</v>
      </c>
      <c r="Z2" s="20" t="s">
        <v>54</v>
      </c>
      <c r="AA2" s="20" t="s">
        <v>27</v>
      </c>
      <c r="AB2" s="20" t="s">
        <v>28</v>
      </c>
      <c r="AC2" s="20" t="s">
        <v>31</v>
      </c>
      <c r="AD2" s="22" t="s">
        <v>34</v>
      </c>
      <c r="AE2" s="20" t="s">
        <v>21</v>
      </c>
      <c r="AF2" s="23" t="s">
        <v>55</v>
      </c>
    </row>
    <row r="3" spans="1:32" ht="15.75" thickBot="1" x14ac:dyDescent="0.3">
      <c r="A3" s="24" t="s">
        <v>117</v>
      </c>
      <c r="B3" s="25">
        <v>2</v>
      </c>
      <c r="C3" s="26">
        <v>0</v>
      </c>
      <c r="D3" s="25">
        <v>0</v>
      </c>
      <c r="E3" s="27">
        <v>2</v>
      </c>
      <c r="F3" s="26">
        <v>2</v>
      </c>
      <c r="G3" s="28">
        <v>0</v>
      </c>
      <c r="H3" s="28">
        <v>0</v>
      </c>
      <c r="I3" s="26">
        <v>1</v>
      </c>
      <c r="J3" s="28">
        <v>0</v>
      </c>
      <c r="K3" s="28">
        <v>1</v>
      </c>
      <c r="L3" s="220">
        <v>0</v>
      </c>
      <c r="M3" s="28">
        <v>0</v>
      </c>
      <c r="N3" s="221">
        <v>0</v>
      </c>
      <c r="O3" s="31">
        <v>0</v>
      </c>
      <c r="P3" s="31">
        <v>0</v>
      </c>
      <c r="Q3" s="31">
        <v>0</v>
      </c>
      <c r="R3" s="31">
        <v>0</v>
      </c>
      <c r="S3" s="31">
        <v>0</v>
      </c>
      <c r="T3" s="31">
        <v>0</v>
      </c>
      <c r="U3" s="40">
        <v>0</v>
      </c>
      <c r="V3" s="31">
        <v>0</v>
      </c>
      <c r="W3" s="31">
        <v>0</v>
      </c>
      <c r="X3" s="40">
        <v>0</v>
      </c>
      <c r="Y3" s="40">
        <v>1</v>
      </c>
      <c r="Z3" s="31">
        <v>0</v>
      </c>
      <c r="AA3" s="31">
        <v>0</v>
      </c>
      <c r="AB3" s="40">
        <v>1</v>
      </c>
      <c r="AC3" s="31">
        <v>0</v>
      </c>
      <c r="AD3" s="219">
        <v>0</v>
      </c>
      <c r="AE3" s="34">
        <v>0</v>
      </c>
      <c r="AF3" s="27">
        <v>0</v>
      </c>
    </row>
    <row r="40" spans="8:9" x14ac:dyDescent="0.25">
      <c r="H40" s="65">
        <f>6/11*100%</f>
        <v>0.54545454545454541</v>
      </c>
      <c r="I40" t="s">
        <v>113</v>
      </c>
    </row>
    <row r="41" spans="8:9" x14ac:dyDescent="0.25">
      <c r="H41" s="65">
        <f>3/11*100%</f>
        <v>0.27272727272727271</v>
      </c>
      <c r="I41" t="s">
        <v>119</v>
      </c>
    </row>
    <row r="42" spans="8:9" x14ac:dyDescent="0.25">
      <c r="H42" s="65">
        <f>2/11*100%</f>
        <v>0.18181818181818182</v>
      </c>
      <c r="I42" t="s">
        <v>120</v>
      </c>
    </row>
    <row r="43" spans="8:9" x14ac:dyDescent="0.25">
      <c r="H43" s="86">
        <f>SUM(H40:H42)</f>
        <v>1</v>
      </c>
    </row>
  </sheetData>
  <mergeCells count="4">
    <mergeCell ref="C1:E1"/>
    <mergeCell ref="F1:H1"/>
    <mergeCell ref="I1:L1"/>
    <mergeCell ref="N1:A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9B6DD-F733-4097-B57E-884EA79BA9C4}">
  <dimension ref="B1:J40"/>
  <sheetViews>
    <sheetView tabSelected="1" topLeftCell="A12" zoomScale="70" zoomScaleNormal="70" workbookViewId="0">
      <selection activeCell="M15" sqref="M15"/>
    </sheetView>
  </sheetViews>
  <sheetFormatPr baseColWidth="10" defaultColWidth="15.28515625" defaultRowHeight="15" x14ac:dyDescent="0.25"/>
  <cols>
    <col min="1" max="1" width="3.7109375" customWidth="1"/>
    <col min="2" max="7" width="19.5703125" customWidth="1"/>
    <col min="8" max="8" width="35.140625" customWidth="1"/>
  </cols>
  <sheetData>
    <row r="1" spans="2:10" ht="15.75" thickBot="1" x14ac:dyDescent="0.3"/>
    <row r="2" spans="2:10" ht="15" customHeight="1" x14ac:dyDescent="0.25">
      <c r="B2" s="226"/>
      <c r="C2" s="227"/>
      <c r="D2" s="227"/>
      <c r="E2" s="227"/>
      <c r="F2" s="227"/>
      <c r="G2" s="227"/>
      <c r="H2" s="228"/>
    </row>
    <row r="3" spans="2:10" ht="15" customHeight="1" x14ac:dyDescent="0.25">
      <c r="B3" s="229"/>
      <c r="H3" s="230"/>
    </row>
    <row r="4" spans="2:10" ht="27" customHeight="1" x14ac:dyDescent="0.25">
      <c r="B4" s="231"/>
      <c r="C4" s="2"/>
      <c r="D4" s="2"/>
      <c r="E4" s="2"/>
      <c r="F4" s="2"/>
      <c r="G4" s="2"/>
      <c r="H4" s="232"/>
    </row>
    <row r="5" spans="2:10" ht="27" customHeight="1" x14ac:dyDescent="0.25">
      <c r="B5" s="231"/>
      <c r="C5" s="2"/>
      <c r="D5" s="2"/>
      <c r="E5" s="2"/>
      <c r="F5" s="2"/>
      <c r="G5" s="2"/>
      <c r="H5" s="232"/>
    </row>
    <row r="6" spans="2:10" ht="27" customHeight="1" x14ac:dyDescent="0.25">
      <c r="B6" s="231"/>
      <c r="C6" s="2"/>
      <c r="D6" s="2"/>
      <c r="E6" s="2"/>
      <c r="F6" s="2"/>
      <c r="G6" s="2"/>
      <c r="H6" s="232"/>
    </row>
    <row r="7" spans="2:10" ht="27" customHeight="1" x14ac:dyDescent="0.25">
      <c r="B7" s="231"/>
      <c r="C7" s="2"/>
      <c r="D7" s="2"/>
      <c r="E7" s="2"/>
      <c r="F7" s="2"/>
      <c r="G7" s="2"/>
      <c r="H7" s="232"/>
    </row>
    <row r="8" spans="2:10" ht="27" customHeight="1" x14ac:dyDescent="0.25">
      <c r="B8" s="284" t="s">
        <v>467</v>
      </c>
      <c r="C8" s="285"/>
      <c r="D8" s="285"/>
      <c r="E8" s="285"/>
      <c r="F8" s="285"/>
      <c r="G8" s="285"/>
      <c r="H8" s="286"/>
    </row>
    <row r="9" spans="2:10" ht="31.5" customHeight="1" x14ac:dyDescent="0.45">
      <c r="B9" s="302"/>
      <c r="C9" s="303"/>
      <c r="D9" s="303"/>
      <c r="E9" s="303"/>
      <c r="F9" s="303"/>
      <c r="G9" s="303"/>
      <c r="H9" s="304"/>
      <c r="I9" s="35"/>
      <c r="J9" s="35"/>
    </row>
    <row r="10" spans="2:10" ht="18" customHeight="1" x14ac:dyDescent="0.45">
      <c r="B10" s="314"/>
      <c r="C10" s="315"/>
      <c r="D10" s="315"/>
      <c r="E10" s="315"/>
      <c r="F10" s="315"/>
      <c r="G10" s="315"/>
      <c r="H10" s="316"/>
      <c r="I10" s="35"/>
      <c r="J10" s="35"/>
    </row>
    <row r="11" spans="2:10" ht="39" customHeight="1" x14ac:dyDescent="0.4">
      <c r="B11" s="305" t="s">
        <v>103</v>
      </c>
      <c r="C11" s="306"/>
      <c r="D11" s="306"/>
      <c r="E11" s="306"/>
      <c r="F11" s="306"/>
      <c r="G11" s="306"/>
      <c r="H11" s="307"/>
      <c r="I11" s="36"/>
      <c r="J11" s="36"/>
    </row>
    <row r="12" spans="2:10" ht="29.25" customHeight="1" x14ac:dyDescent="0.35">
      <c r="B12" s="308" t="s">
        <v>466</v>
      </c>
      <c r="C12" s="309"/>
      <c r="D12" s="309"/>
      <c r="E12" s="309"/>
      <c r="F12" s="309"/>
      <c r="G12" s="309"/>
      <c r="H12" s="310"/>
      <c r="I12" s="36"/>
      <c r="J12" s="37"/>
    </row>
    <row r="13" spans="2:10" ht="60.75" customHeight="1" thickBot="1" x14ac:dyDescent="0.35">
      <c r="B13" s="293"/>
      <c r="C13" s="294"/>
      <c r="D13" s="294"/>
      <c r="E13" s="294"/>
      <c r="F13" s="294"/>
      <c r="G13" s="294"/>
      <c r="H13" s="295"/>
    </row>
    <row r="14" spans="2:10" ht="30.75" customHeight="1" thickBot="1" x14ac:dyDescent="0.3">
      <c r="B14" s="233"/>
      <c r="C14" s="234"/>
      <c r="D14" s="234"/>
      <c r="E14" s="311" t="s">
        <v>56</v>
      </c>
      <c r="F14" s="312"/>
      <c r="G14" s="312"/>
      <c r="H14" s="313"/>
    </row>
    <row r="15" spans="2:10" ht="31.5" customHeight="1" thickBot="1" x14ac:dyDescent="0.35">
      <c r="B15" s="235"/>
      <c r="C15" s="236"/>
      <c r="D15" s="236"/>
      <c r="E15" s="296" t="s">
        <v>57</v>
      </c>
      <c r="F15" s="297"/>
      <c r="G15" s="296" t="s">
        <v>58</v>
      </c>
      <c r="H15" s="297"/>
      <c r="I15" s="38"/>
    </row>
    <row r="16" spans="2:10" ht="30.75" customHeight="1" x14ac:dyDescent="0.25">
      <c r="B16" s="237" t="s">
        <v>59</v>
      </c>
      <c r="C16" s="79" t="s">
        <v>60</v>
      </c>
      <c r="D16" s="80" t="s">
        <v>61</v>
      </c>
      <c r="E16" s="81" t="s">
        <v>62</v>
      </c>
      <c r="F16" s="82" t="s">
        <v>63</v>
      </c>
      <c r="G16" s="81" t="s">
        <v>62</v>
      </c>
      <c r="H16" s="82" t="s">
        <v>63</v>
      </c>
    </row>
    <row r="17" spans="2:8" ht="30.75" customHeight="1" x14ac:dyDescent="0.25">
      <c r="B17" s="238" t="s">
        <v>134</v>
      </c>
      <c r="C17" s="88">
        <v>0</v>
      </c>
      <c r="D17" s="88">
        <v>0</v>
      </c>
      <c r="E17" s="91">
        <v>0</v>
      </c>
      <c r="F17" s="92">
        <v>0</v>
      </c>
      <c r="G17" s="89">
        <v>0</v>
      </c>
      <c r="H17" s="90">
        <v>0</v>
      </c>
    </row>
    <row r="18" spans="2:8" ht="30.75" customHeight="1" x14ac:dyDescent="0.25">
      <c r="B18" s="238" t="s">
        <v>135</v>
      </c>
      <c r="C18" s="88">
        <v>0</v>
      </c>
      <c r="D18" s="88">
        <v>0</v>
      </c>
      <c r="E18" s="91">
        <v>0</v>
      </c>
      <c r="F18" s="92">
        <v>0</v>
      </c>
      <c r="G18" s="89">
        <v>0</v>
      </c>
      <c r="H18" s="90">
        <v>0</v>
      </c>
    </row>
    <row r="19" spans="2:8" ht="30.75" customHeight="1" x14ac:dyDescent="0.3">
      <c r="B19" s="239" t="s">
        <v>64</v>
      </c>
      <c r="C19" s="70">
        <v>14</v>
      </c>
      <c r="D19" s="70">
        <v>2</v>
      </c>
      <c r="E19" s="71">
        <v>6</v>
      </c>
      <c r="F19" s="72">
        <v>5</v>
      </c>
      <c r="G19" s="71">
        <v>0</v>
      </c>
      <c r="H19" s="73">
        <v>0</v>
      </c>
    </row>
    <row r="20" spans="2:8" ht="30.75" customHeight="1" x14ac:dyDescent="0.3">
      <c r="B20" s="240" t="s">
        <v>65</v>
      </c>
      <c r="C20" s="74">
        <v>14</v>
      </c>
      <c r="D20" s="74">
        <v>0</v>
      </c>
      <c r="E20" s="75">
        <v>6</v>
      </c>
      <c r="F20" s="76">
        <v>7</v>
      </c>
      <c r="G20" s="77">
        <v>0</v>
      </c>
      <c r="H20" s="78">
        <v>0</v>
      </c>
    </row>
    <row r="21" spans="2:8" ht="30.75" customHeight="1" thickBot="1" x14ac:dyDescent="0.35">
      <c r="B21" s="241" t="s">
        <v>66</v>
      </c>
      <c r="C21" s="74">
        <v>0</v>
      </c>
      <c r="D21" s="74">
        <v>0</v>
      </c>
      <c r="E21" s="75">
        <v>0</v>
      </c>
      <c r="F21" s="76">
        <v>0</v>
      </c>
      <c r="G21" s="222">
        <v>0</v>
      </c>
      <c r="H21" s="78">
        <v>0</v>
      </c>
    </row>
    <row r="22" spans="2:8" ht="30.75" customHeight="1" thickBot="1" x14ac:dyDescent="0.35">
      <c r="B22" s="242" t="s">
        <v>67</v>
      </c>
      <c r="C22" s="223">
        <f>SUM(C17:C21)</f>
        <v>28</v>
      </c>
      <c r="D22" s="224">
        <f>SUM(D17:D21)</f>
        <v>2</v>
      </c>
      <c r="E22" s="224">
        <f>SUM(E17:E21)</f>
        <v>12</v>
      </c>
      <c r="F22" s="224">
        <f>SUM(F17:F21)</f>
        <v>12</v>
      </c>
      <c r="G22" s="224">
        <f>SUM(G19:G21)</f>
        <v>0</v>
      </c>
      <c r="H22" s="225">
        <f>SUM(H17:H21)</f>
        <v>0</v>
      </c>
    </row>
    <row r="23" spans="2:8" x14ac:dyDescent="0.25">
      <c r="B23" s="229"/>
      <c r="H23" s="230"/>
    </row>
    <row r="24" spans="2:8" x14ac:dyDescent="0.25">
      <c r="B24" s="229"/>
      <c r="H24" s="230"/>
    </row>
    <row r="25" spans="2:8" x14ac:dyDescent="0.25">
      <c r="B25" s="229"/>
      <c r="H25" s="230"/>
    </row>
    <row r="26" spans="2:8" s="69" customFormat="1" ht="18.75" x14ac:dyDescent="0.3">
      <c r="B26" s="298" t="s">
        <v>68</v>
      </c>
      <c r="C26" s="299"/>
      <c r="H26" s="243" t="s">
        <v>69</v>
      </c>
    </row>
    <row r="27" spans="2:8" s="69" customFormat="1" ht="15.75" x14ac:dyDescent="0.25">
      <c r="B27" s="244"/>
      <c r="H27" s="245"/>
    </row>
    <row r="28" spans="2:8" s="69" customFormat="1" ht="15.75" x14ac:dyDescent="0.25">
      <c r="B28" s="244"/>
      <c r="H28" s="245"/>
    </row>
    <row r="29" spans="2:8" s="69" customFormat="1" ht="19.5" x14ac:dyDescent="0.25">
      <c r="B29" s="290" t="s">
        <v>70</v>
      </c>
      <c r="C29" s="291"/>
      <c r="D29" s="291"/>
      <c r="H29" s="245"/>
    </row>
    <row r="30" spans="2:8" s="69" customFormat="1" ht="19.5" x14ac:dyDescent="0.25">
      <c r="B30" s="300" t="s">
        <v>71</v>
      </c>
      <c r="C30" s="301"/>
      <c r="D30" s="301"/>
      <c r="H30" s="245"/>
    </row>
    <row r="31" spans="2:8" s="69" customFormat="1" ht="15.75" x14ac:dyDescent="0.25">
      <c r="B31" s="246"/>
      <c r="C31" s="247"/>
      <c r="F31" s="247"/>
      <c r="G31" s="247"/>
      <c r="H31" s="248"/>
    </row>
    <row r="32" spans="2:8" s="69" customFormat="1" ht="15.75" x14ac:dyDescent="0.25">
      <c r="B32" s="249"/>
      <c r="H32" s="245"/>
    </row>
    <row r="33" spans="2:8" s="69" customFormat="1" ht="15.75" x14ac:dyDescent="0.25">
      <c r="B33" s="249"/>
      <c r="H33" s="245"/>
    </row>
    <row r="34" spans="2:8" s="69" customFormat="1" ht="18.75" x14ac:dyDescent="0.3">
      <c r="B34" s="298" t="s">
        <v>72</v>
      </c>
      <c r="C34" s="299"/>
      <c r="H34" s="245"/>
    </row>
    <row r="35" spans="2:8" s="69" customFormat="1" ht="15.75" x14ac:dyDescent="0.25">
      <c r="B35" s="250"/>
      <c r="H35" s="245"/>
    </row>
    <row r="36" spans="2:8" s="69" customFormat="1" ht="15.75" x14ac:dyDescent="0.25">
      <c r="B36" s="250"/>
      <c r="H36" s="245"/>
    </row>
    <row r="37" spans="2:8" s="69" customFormat="1" ht="19.5" x14ac:dyDescent="0.25">
      <c r="B37" s="290" t="s">
        <v>101</v>
      </c>
      <c r="C37" s="291"/>
      <c r="D37" s="291"/>
      <c r="E37" s="291"/>
      <c r="F37" s="291"/>
      <c r="G37" s="291"/>
      <c r="H37" s="292"/>
    </row>
    <row r="38" spans="2:8" s="69" customFormat="1" ht="19.5" x14ac:dyDescent="0.25">
      <c r="B38" s="287" t="s">
        <v>102</v>
      </c>
      <c r="C38" s="288"/>
      <c r="D38" s="288"/>
      <c r="E38" s="288"/>
      <c r="F38" s="288"/>
      <c r="G38" s="288"/>
      <c r="H38" s="289"/>
    </row>
    <row r="39" spans="2:8" x14ac:dyDescent="0.25">
      <c r="B39" s="229"/>
      <c r="H39" s="230"/>
    </row>
    <row r="40" spans="2:8" ht="15.75" thickBot="1" x14ac:dyDescent="0.3">
      <c r="B40" s="251"/>
      <c r="C40" s="252"/>
      <c r="D40" s="252"/>
      <c r="E40" s="252"/>
      <c r="F40" s="252"/>
      <c r="G40" s="252"/>
      <c r="H40" s="253"/>
    </row>
  </sheetData>
  <mergeCells count="15">
    <mergeCell ref="B8:H8"/>
    <mergeCell ref="B38:H38"/>
    <mergeCell ref="B37:H37"/>
    <mergeCell ref="B13:H13"/>
    <mergeCell ref="E15:F15"/>
    <mergeCell ref="G15:H15"/>
    <mergeCell ref="B26:C26"/>
    <mergeCell ref="B29:D29"/>
    <mergeCell ref="B30:D30"/>
    <mergeCell ref="B34:C34"/>
    <mergeCell ref="B9:H9"/>
    <mergeCell ref="B11:H11"/>
    <mergeCell ref="B12:H12"/>
    <mergeCell ref="E14:H14"/>
    <mergeCell ref="B10:H10"/>
  </mergeCells>
  <pageMargins left="0.7" right="0.7" top="0.75" bottom="0.75" header="0.3" footer="0.3"/>
  <pageSetup scale="70"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BFD03-C1D2-4E73-92CE-C3641906CF7F}">
  <dimension ref="A1:B15"/>
  <sheetViews>
    <sheetView workbookViewId="0"/>
  </sheetViews>
  <sheetFormatPr baseColWidth="10" defaultRowHeight="15" x14ac:dyDescent="0.25"/>
  <cols>
    <col min="1" max="1" width="25.5703125" customWidth="1"/>
  </cols>
  <sheetData>
    <row r="1" spans="1:2" x14ac:dyDescent="0.25">
      <c r="A1" t="s">
        <v>478</v>
      </c>
    </row>
    <row r="4" spans="1:2" x14ac:dyDescent="0.25">
      <c r="A4" t="s">
        <v>468</v>
      </c>
      <c r="B4" s="265" t="s">
        <v>93</v>
      </c>
    </row>
    <row r="5" spans="1:2" x14ac:dyDescent="0.25">
      <c r="A5" t="s">
        <v>134</v>
      </c>
      <c r="B5" s="265">
        <v>0</v>
      </c>
    </row>
    <row r="6" spans="1:2" x14ac:dyDescent="0.25">
      <c r="A6" t="s">
        <v>469</v>
      </c>
      <c r="B6" s="265">
        <v>0</v>
      </c>
    </row>
    <row r="7" spans="1:2" x14ac:dyDescent="0.25">
      <c r="A7" t="s">
        <v>470</v>
      </c>
      <c r="B7" s="265">
        <v>14</v>
      </c>
    </row>
    <row r="8" spans="1:2" x14ac:dyDescent="0.25">
      <c r="A8" t="s">
        <v>471</v>
      </c>
      <c r="B8" s="265">
        <v>0</v>
      </c>
    </row>
    <row r="9" spans="1:2" x14ac:dyDescent="0.25">
      <c r="A9" t="s">
        <v>472</v>
      </c>
      <c r="B9" s="265">
        <v>14</v>
      </c>
    </row>
    <row r="10" spans="1:2" x14ac:dyDescent="0.25">
      <c r="A10" t="s">
        <v>473</v>
      </c>
      <c r="B10" s="265">
        <v>0</v>
      </c>
    </row>
    <row r="11" spans="1:2" x14ac:dyDescent="0.25">
      <c r="A11" t="s">
        <v>474</v>
      </c>
      <c r="B11" s="265">
        <v>0</v>
      </c>
    </row>
    <row r="12" spans="1:2" x14ac:dyDescent="0.25">
      <c r="A12" t="s">
        <v>475</v>
      </c>
      <c r="B12" s="265">
        <v>12</v>
      </c>
    </row>
    <row r="13" spans="1:2" x14ac:dyDescent="0.25">
      <c r="A13" t="s">
        <v>476</v>
      </c>
      <c r="B13" s="265">
        <v>12</v>
      </c>
    </row>
    <row r="14" spans="1:2" x14ac:dyDescent="0.25">
      <c r="A14" t="s">
        <v>61</v>
      </c>
      <c r="B14" s="265">
        <v>2</v>
      </c>
    </row>
    <row r="15" spans="1:2" x14ac:dyDescent="0.25">
      <c r="A15" t="s">
        <v>477</v>
      </c>
      <c r="B15" s="265">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Lista Desplegable</vt:lpstr>
      <vt:lpstr>PORTAL SAIP</vt:lpstr>
      <vt:lpstr>INFORME SEMESTRAL (ESPECIAL)</vt:lpstr>
      <vt:lpstr>Gráficos Octubre 2022</vt:lpstr>
      <vt:lpstr>Gráficos Noviembre 2022</vt:lpstr>
      <vt:lpstr>Gráficos Diciembre 2022</vt:lpstr>
      <vt:lpstr>ESTADISTICA OAI T4</vt:lpstr>
      <vt:lpstr>DATA DE ESTADISTICA SIMPLE</vt:lpstr>
      <vt:lpstr>'PORTAL SAIP'!_Hlk65492210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Melisa J. Hernandez Alfonso</dc:creator>
  <cp:lastModifiedBy>Melisa J. Hernandez Alfonso</cp:lastModifiedBy>
  <cp:lastPrinted>2022-07-04T18:33:28Z</cp:lastPrinted>
  <dcterms:created xsi:type="dcterms:W3CDTF">2019-12-18T13:29:09Z</dcterms:created>
  <dcterms:modified xsi:type="dcterms:W3CDTF">2023-01-11T14:01:41Z</dcterms:modified>
</cp:coreProperties>
</file>