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Rosa.Pena\Desktop\RESPALDO F\Rosa Peña backop\documento  D\AÑO 2022\SEMESTRE\"/>
    </mc:Choice>
  </mc:AlternateContent>
  <xr:revisionPtr revIDLastSave="0" documentId="13_ncr:1_{4201556B-D94F-4FD5-96CC-47A80B5229B5}" xr6:coauthVersionLast="47" xr6:coauthVersionMax="47" xr10:uidLastSave="{00000000-0000-0000-0000-000000000000}"/>
  <bookViews>
    <workbookView xWindow="-120" yWindow="-120" windowWidth="29040" windowHeight="17520"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s>
  <externalReferences>
    <externalReference r:id="rId8"/>
    <externalReference r:id="rId9"/>
  </externalReferences>
  <definedNames>
    <definedName name="_xlnm.Print_Area" localSheetId="0">Portada!$A$1:$M$45</definedName>
    <definedName name="_xlnm.Print_Area" localSheetId="2">'Programa 11'!$A$1:$J$38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 i="1" l="1"/>
  <c r="J29" i="3"/>
  <c r="I29" i="3"/>
  <c r="I29" i="2"/>
  <c r="J30" i="2"/>
  <c r="J29" i="2"/>
  <c r="I30" i="2"/>
  <c r="J29" i="1"/>
  <c r="C25" i="3" l="1" a="1"/>
  <c r="C25" i="3" s="1"/>
  <c r="E30" i="2"/>
  <c r="C25" i="2"/>
  <c r="C25" i="1" a="1"/>
  <c r="C25" i="1" s="1"/>
  <c r="E29" i="2" l="1"/>
  <c r="E29" i="1"/>
  <c r="I25" i="1" l="1"/>
  <c r="C16" i="3"/>
  <c r="C15" i="3"/>
  <c r="C14" i="3"/>
  <c r="C16" i="2"/>
  <c r="C15" i="2"/>
  <c r="C14" i="2"/>
  <c r="I25" i="3" l="1"/>
  <c r="I25" i="2"/>
  <c r="C16" i="1"/>
  <c r="C15" i="1"/>
  <c r="C14"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<sst xmlns="http://schemas.openxmlformats.org/spreadsheetml/2006/main" count="217" uniqueCount="95">
  <si>
    <t>Código</t>
  </si>
  <si>
    <t>Documento Relacionado</t>
  </si>
  <si>
    <t>Fecha Versión</t>
  </si>
  <si>
    <t>Versión</t>
  </si>
  <si>
    <t>DEC-FOR013</t>
  </si>
  <si>
    <t>I -Información Instituciónal</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</si>
  <si>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</si>
  <si>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</si>
  <si>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</si>
  <si>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</si>
  <si>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</si>
  <si>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</si>
  <si>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</si>
  <si>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</si>
  <si>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</si>
  <si>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</si>
  <si>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</si>
  <si>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</si>
  <si>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</si>
  <si>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</si>
  <si>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</si>
  <si>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</si>
  <si>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</si>
  <si>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</si>
  <si>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</si>
  <si>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</si>
  <si>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</si>
  <si>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</si>
  <si>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</si>
  <si>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</si>
  <si>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</si>
  <si>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</si>
  <si>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</si>
  <si>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</si>
  <si>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</si>
  <si>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</si>
  <si>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</si>
  <si>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</si>
  <si>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</si>
  <si>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</si>
  <si>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</si>
  <si>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</si>
  <si>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</si>
  <si>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</si>
  <si>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</si>
  <si>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</si>
  <si>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</si>
  <si>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</si>
  <si>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</si>
  <si>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</si>
  <si>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</si>
  <si>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</si>
  <si>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</si>
  <si>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</si>
  <si>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</si>
  <si>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</si>
  <si>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</si>
  <si>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</si>
  <si>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</si>
  <si>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Residentes del gran Santo Domingo (exceptuando el municipio de Boca Chica).</t>
  </si>
  <si>
    <t>Administración Comercial</t>
  </si>
  <si>
    <t xml:space="preserve">El programa contempla la implementación de políticas comerciales para lograr el crecimiento de los clientes y eficientización de la cobranza          </t>
  </si>
  <si>
    <t>m3 agua potable producida</t>
  </si>
  <si>
    <t>Residentes de viviendas del  Distrito Nacional y la Provincia Santo Domingo con abastecimiento de agua potable a través de la red pública</t>
  </si>
  <si>
    <t xml:space="preserve">El producto consiste en llevar el agua potable hacías las viviendas dentro de la zona de jurisdicción de la CAASD a través de las redes de distribución </t>
  </si>
  <si>
    <t>Durante la formalizacion y ajuste del POA 2022 la meta de produccion diaria promedio fue incrementada de 390 a 400 MGD. Esto repercute en la meta fisica de este producto</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</si>
  <si>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</si>
  <si>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</si>
  <si>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</si>
  <si>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</si>
  <si>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</si>
  <si>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</si>
  <si>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</si>
  <si>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Residentes en el Distrito Nacional y la Provincia Santo Domingo reciben atención a las solicitud de servicios comerciales de conformidad con el tiempo de respuesta establecido</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</si>
  <si>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</si>
  <si>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</si>
  <si>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</si>
  <si>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Eficientizada la Gestion Financiera</t>
  </si>
  <si>
    <t>Dirección de Planificación y Desarrollo Institucional</t>
  </si>
  <si>
    <t>PROGRAMA 11</t>
  </si>
  <si>
    <t>PROGRAMA 12</t>
  </si>
  <si>
    <t>PROGRAMA 13</t>
  </si>
  <si>
    <t>Informe de Evaluación semestral de las Metas Físicas-Financieras</t>
  </si>
  <si>
    <t>Ejecución semestral</t>
  </si>
  <si>
    <t>Programación semestral</t>
  </si>
  <si>
    <t xml:space="preserve">El poco avance financiero es provocado por el rezago en proyectos de inversion </t>
  </si>
  <si>
    <t>Dentro de este producto se ha dispuesto producir en el año un total de 552,608,753 metros cubicos de agua potabel en todo el año.
Al termino del 2do semestre, la produccion diaria promedio se ha mantenido en 426.64 Millones de galones, lo cual equivale a 300,411.427 metros cubicos de agua pruducida .</t>
  </si>
  <si>
    <t>En este producto se propuso recolectar 118,981,771 metros cubicos de agua residual en todo el año
Al termino del 2do semestre, se ha logrado recolectar 65,475,193 metros cubicos de agua residual producto de haber alcanzado las 468,603 viviendas facturadas al servicio de alcantarillado sanitario</t>
  </si>
  <si>
    <t>Logros Alcanzados:
En este producto se propuso lograr el tratamiento de 29,252,819 metros cubicos de agua residual durante todo el año              
Al termino del 4to semestre, se ha logrado tratar un volumen de 14,526,229 gracias a la disponibilidad de 17 Plantas de tratamiento de aguas residuales las cuales en conjunto depuran diariamente 80,145 metros cuabicos de agua</t>
  </si>
  <si>
    <t>En este producto se propuso llegar a tener incorporados 435,000 a los servicios institucionales
Al termino del 2do semestre, se ha logrado llegar a incorporar 413,724 clientes a los servicios institucionales representando un incremento de 14,402 nuevos clientes durante el año</t>
  </si>
  <si>
    <t>Informe seguimiento del presupuesto físico 2022 correspondiente al 2do semestre</t>
  </si>
  <si>
    <t>7693-Residentes de los sectores bajo jurisdicción de la CAASD con suministro de agua potable a través de la Red Pública</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</si>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</sst>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dd/mm/yyyy;@"/>
    <numFmt numFmtId="166" formatCode="[$-10409]#,##0;\-#,##0"/>
    <numFmt numFmtId="167" formatCode="[$-10409]#,##0.00;\-#,##0.00"/>
    <numFmt numFmtId="168" formatCode="[$-10409]0.00%"/>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s>
  <fills count="10">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s>
  <borders count="39">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cellStyleXfs>
  <cellXfs count="102">
    <xf numFmtId="0" fontId="0" fillId="0" borderId="0" xfId="0"/>
    <xf numFmtId="0" fontId="0" fillId="0" borderId="0" xfId="0" applyProtection="1">
      <protection locked="0"/>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6" fontId="17" fillId="0" borderId="28" xfId="0" applyNumberFormat="1" applyFont="1" applyBorder="1" applyAlignment="1" applyProtection="1">
      <alignment horizontal="center" vertical="center" wrapText="1" readingOrder="1"/>
      <protection locked="0"/>
    </xf>
    <xf numFmtId="167" fontId="17" fillId="0" borderId="28" xfId="0" applyNumberFormat="1" applyFont="1" applyBorder="1" applyAlignment="1" applyProtection="1">
      <alignment horizontal="center" vertical="center" wrapText="1" readingOrder="1"/>
      <protection locked="0"/>
    </xf>
    <xf numFmtId="166" fontId="17" fillId="0" borderId="28" xfId="0" applyNumberFormat="1" applyFont="1" applyBorder="1" applyAlignment="1" applyProtection="1">
      <alignment horizontal="center" vertical="center" wrapText="1"/>
      <protection locked="0"/>
    </xf>
    <xf numFmtId="0" fontId="17" fillId="0" borderId="33" xfId="0" applyFont="1" applyBorder="1" applyAlignment="1" applyProtection="1">
      <alignment vertical="top" wrapText="1"/>
      <protection locked="0"/>
    </xf>
    <xf numFmtId="166" fontId="17" fillId="0" borderId="34" xfId="0" applyNumberFormat="1" applyFont="1" applyBorder="1" applyAlignment="1" applyProtection="1">
      <alignment horizontal="center" vertical="center" wrapText="1" readingOrder="1"/>
      <protection locked="0"/>
    </xf>
    <xf numFmtId="167" fontId="17" fillId="0" borderId="34" xfId="0" applyNumberFormat="1" applyFont="1" applyBorder="1" applyAlignment="1" applyProtection="1">
      <alignment horizontal="center" vertical="center" wrapText="1" readingOrder="1"/>
      <protection locked="0"/>
    </xf>
    <xf numFmtId="166" fontId="17" fillId="0" borderId="34" xfId="0" applyNumberFormat="1" applyFont="1" applyBorder="1" applyAlignment="1" applyProtection="1">
      <alignment horizontal="center" vertical="center"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7" fillId="0" borderId="28" xfId="0" applyFont="1" applyBorder="1" applyAlignment="1" applyProtection="1">
      <alignment horizontal="center" vertical="top"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39" fontId="0" fillId="0" borderId="0" xfId="0" applyNumberFormat="1"/>
    <xf numFmtId="164" fontId="0" fillId="0" borderId="0" xfId="0" applyNumberFormat="1"/>
    <xf numFmtId="10" fontId="17" fillId="0" borderId="28" xfId="2" applyNumberFormat="1" applyFont="1" applyFill="1" applyBorder="1" applyAlignment="1" applyProtection="1">
      <alignment horizontal="center" vertical="center" wrapText="1" readingOrder="1"/>
      <protection locked="0"/>
    </xf>
    <xf numFmtId="168" fontId="17" fillId="0" borderId="25"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168" fontId="17" fillId="7" borderId="25" xfId="0" applyNumberFormat="1" applyFont="1" applyFill="1" applyBorder="1" applyAlignment="1" applyProtection="1">
      <alignment horizontal="center" vertical="center" wrapText="1" readingOrder="1"/>
      <protection locked="0"/>
    </xf>
    <xf numFmtId="164" fontId="0" fillId="0" borderId="0" xfId="1" applyFont="1"/>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12"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167" fontId="17" fillId="0" borderId="28" xfId="0" applyNumberFormat="1" applyFont="1" applyFill="1" applyBorder="1" applyAlignment="1" applyProtection="1">
      <alignment horizontal="center" vertical="center" wrapText="1" readingOrder="1"/>
      <protection locked="0"/>
    </xf>
  </cellXfs>
  <cellStyles count="5">
    <cellStyle name="Millares" xfId="1" builtinId="3"/>
    <cellStyle name="Normal" xfId="0" builtinId="0"/>
    <cellStyle name="Normal 2" xfId="3" xr:uid="{3CFACB2D-76DD-4DA3-B1C3-8370ED5866E9}"/>
    <cellStyle name="Normal 3" xfId="4" xr:uid="{9C556220-85DE-4F08-B555-04D0671D0543}"/>
    <cellStyle name="Porcentaje" xfId="2" builtinId="5"/>
  </cellStyles>
  <dxfs count="45">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ergio.Polanco/AppData/Local/Microsoft/Windows/INetCache/Content.Outlook/EFLJGCP3/Copia%20de%20PROGRAMACION-2022-6102%20Rev%20KLG%2013.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02 Form. Prog. (Ingresos)"/>
      <sheetName val="6102 Form. Prog. (Gastos) "/>
    </sheetNames>
    <sheetDataSet>
      <sheetData sheetId="0"/>
      <sheetData sheetId="1">
        <row r="66">
          <cell r="F66">
            <v>986925057.66872764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29" totalsRowShown="0" headerRowDxfId="44" dataDxfId="42" headerRowBorderDxfId="43" tableBorderDxfId="41" totalsRowBorderDxfId="40">
  <tableColumns count="10">
    <tableColumn id="1" xr3:uid="{DC1B7B10-25DF-444B-B97E-464EC471DB5B}" name="Producto" dataDxfId="39"/>
    <tableColumn id="2" xr3:uid="{C61E64BC-B5A5-45F4-8F84-130CBA355D9D}" name="Indicador" dataDxfId="38"/>
    <tableColumn id="3" xr3:uid="{3AC7971E-A8AB-4C13-830D-AC13829EAC0E}" name="Física_x000a_(A)" dataDxfId="37"/>
    <tableColumn id="4" xr3:uid="{8DB7EDBB-DB79-4CBD-AD68-D153CE19B0A8}" name="Financiera_x000a_(B)" dataDxfId="36"/>
    <tableColumn id="9" xr3:uid="{AC3E8DE2-D537-4CBB-AD59-753602F58C3E}" name="Física_x000a_(C)" dataDxfId="35">
      <calculatedColumnFormula>+Tabla1[[#This Row],[Física
(A)]]/2</calculatedColumnFormula>
    </tableColumn>
    <tableColumn id="10" xr3:uid="{25C7EA1D-EAE0-4DC9-9FB1-C0E265B640E6}" name="Financiera_x000a_(D)" dataDxfId="34"/>
    <tableColumn id="5" xr3:uid="{C2FDA61C-9281-4FCB-A3FE-246521A85EA0}" name="Física _x000a_(E)" dataDxfId="2"/>
    <tableColumn id="6" xr3:uid="{B07D8104-8103-4848-A228-6FBAE528EF68}" name="Financiera _x000a_ (F)" dataDxfId="0"/>
    <tableColumn id="7" xr3:uid="{F97ACE16-1124-4543-AD0A-CBAA1878A36A}" name="Física _x000a_(%)_x000a_ G=E/C" dataDxfId="1" dataCellStyle="Porcentaje">
      <calculatedColumnFormula>IF(G29&gt;0,G29/E29,0)</calculatedColumnFormula>
    </tableColumn>
    <tableColumn id="8" xr3:uid="{CAB2F777-24BA-4EFC-82F9-153B93171D9B}" name="Financiero _x000a_(%) _x000a_H=F/D" dataDxfId="33">
      <calculatedColumnFormula>IF(H29&gt;0,H29/F29,0)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2" dataDxfId="30" headerRowBorderDxfId="31" tableBorderDxfId="29" totalsRowBorderDxfId="28">
  <tableColumns count="10">
    <tableColumn id="1" xr3:uid="{FC6DB111-2F12-440B-93CC-262C064DA1B7}" name="Producto" dataDxfId="27"/>
    <tableColumn id="2" xr3:uid="{6B662EFC-2FBC-48EE-ADAE-F860FD6BC257}" name="Indicador" dataDxfId="26"/>
    <tableColumn id="3" xr3:uid="{BA97FF1B-1060-4614-AFE1-67BFC24D5802}" name="Física_x000a_(A)" dataDxfId="25"/>
    <tableColumn id="4" xr3:uid="{01DD5E01-3432-4797-A877-368DE9E3A228}" name="Financiera_x000a_(B)" dataDxfId="24"/>
    <tableColumn id="9" xr3:uid="{96EF8D5C-A1CC-4D3F-94B9-2D6047E0FD08}" name="Física_x000a_(C)" dataDxfId="23">
      <calculatedColumnFormula>+Tabla13[[#This Row],[Física
(A)]]/2</calculatedColumnFormula>
    </tableColumn>
    <tableColumn id="10" xr3:uid="{889C75D1-1248-4F97-A615-BE519BD5DC80}" name="Financiera_x000a_(D)" dataDxfId="22">
      <calculatedColumnFormula>+'[2]6102 Form. Prog. (Gastos) '!$F$212+'[2]6102 Form. Prog. (Gastos) '!$J$212</calculatedColumnFormula>
    </tableColumn>
    <tableColumn id="5" xr3:uid="{92B90EC3-83BA-45B2-9B80-28BBEB7EC9E0}" name="Física _x000a_(E)" dataDxfId="21"/>
    <tableColumn id="6" xr3:uid="{546E0053-40B8-4E51-860E-CBF2981B7D7A}" name="Financiera _x000a_ (F)" dataDxfId="20"/>
    <tableColumn id="7" xr3:uid="{F0BCFDA7-BE59-4E81-8958-E4237373605D}" name="Física _x000a_(%)_x000a_ G=E/C" dataDxfId="19" dataCellStyle="Porcentaje">
      <calculatedColumnFormula>IF(G29&gt;0,G29/E29,0)</calculatedColumnFormula>
    </tableColumn>
    <tableColumn id="8" xr3:uid="{634103A3-E1ED-43D4-B160-1BE8498411F0}" name="Financiero _x000a_(%) _x000a_H=F/D" dataDxfId="18">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J29" totalsRowShown="0" headerRowDxfId="17" dataDxfId="15" headerRowBorderDxfId="16" tableBorderDxfId="14" totalsRowBorderDxfId="13">
  <tableColumns count="10">
    <tableColumn id="1" xr3:uid="{3DBF79D8-7820-48E8-A640-3FF95DE660CA}" name="Producto" dataDxfId="12"/>
    <tableColumn id="2" xr3:uid="{24656F2E-0208-438A-B655-0AF00AABEB48}" name="Indicador" dataDxfId="11"/>
    <tableColumn id="3" xr3:uid="{C749E1FB-73BE-4219-863C-4440752FABB6}" name="Física_x000a_(A)" dataDxfId="10"/>
    <tableColumn id="4" xr3:uid="{5A006633-A0BC-40E6-A0F1-10449993946D}" name="Financiera_x000a_(B)" dataDxfId="9"/>
    <tableColumn id="9" xr3:uid="{113C7BDC-C86C-4BF2-955E-30FC55791F3E}" name="Física_x000a_(C)" dataDxfId="8"/>
    <tableColumn id="10" xr3:uid="{C6C24817-50B9-4FBC-9CF2-C09963EAFB4E}" name="Financiera_x000a_(D)" dataDxfId="7"/>
    <tableColumn id="5" xr3:uid="{786A5200-41D3-481B-9A19-3F77FB2229DF}" name="Física _x000a_(E)" dataDxfId="6"/>
    <tableColumn id="6" xr3:uid="{91D23E72-A360-428B-840C-BE0D90B779E3}" name="Financiera _x000a_ (F)" dataDxfId="5"/>
    <tableColumn id="7" xr3:uid="{07A140AF-526B-40E3-9D99-2CE7A4806885}" name="Física _x000a_(%)_x000a_ G=E/C" dataDxfId="4" dataCellStyle="Porcentaje">
      <calculatedColumnFormula>IF(G29&gt;0,G29/E29,0)</calculatedColumnFormula>
    </tableColumn>
    <tableColumn id="8" xr3:uid="{DF800A31-F9E2-4166-B432-22F2A910032E}" name="Financiero _x000a_(%) _x000a_H=F/D" dataDxfId="3">
      <calculatedColumnFormula>IF(H29&gt;0,H29/F29,0)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tabSelected="1" view="pageBreakPreview" topLeftCell="A2" zoomScaleNormal="100" zoomScaleSheetLayoutView="100" workbookViewId="0">
      <selection activeCell="Q25" sqref="Q25"/>
    </sheetView>
  </sheetViews>
  <sheetFormatPr baseColWidth="10" defaultRowHeight="15" x14ac:dyDescent="0.25"/>
  <cols>
    <col min="1" max="14" width="11.42578125" style="34"/>
    <col min="15" max="16" width="11.42578125" style="34" customWidth="1"/>
    <col min="17" max="16384" width="11.42578125" style="34"/>
  </cols>
  <sheetData>
    <row r="2" spans="1:15" ht="82.5" customHeight="1" x14ac:dyDescent="0.85">
      <c r="A2" s="46"/>
      <c r="B2" s="46"/>
      <c r="C2" s="46"/>
      <c r="D2" s="46"/>
      <c r="E2" s="46"/>
      <c r="F2" s="46"/>
      <c r="G2" s="46"/>
      <c r="H2" s="46"/>
      <c r="I2" s="46"/>
      <c r="J2" s="46"/>
      <c r="K2" s="46"/>
      <c r="L2" s="46"/>
      <c r="M2" s="46"/>
    </row>
    <row r="10" spans="1:15" ht="33.75" x14ac:dyDescent="0.5">
      <c r="A10" s="47" t="s">
        <v>78</v>
      </c>
      <c r="B10" s="47"/>
      <c r="C10" s="47"/>
      <c r="D10" s="47"/>
      <c r="E10" s="47"/>
      <c r="F10" s="47"/>
      <c r="G10" s="47"/>
      <c r="H10" s="47"/>
      <c r="I10" s="47"/>
      <c r="J10" s="47"/>
      <c r="K10" s="47"/>
      <c r="L10" s="47"/>
      <c r="M10" s="47"/>
    </row>
    <row r="11" spans="1:15" ht="63.75" customHeight="1" x14ac:dyDescent="0.45">
      <c r="A11" s="48" t="s">
        <v>90</v>
      </c>
      <c r="B11" s="48"/>
      <c r="C11" s="48"/>
      <c r="D11" s="48"/>
      <c r="E11" s="48"/>
      <c r="F11" s="48"/>
      <c r="G11" s="48"/>
      <c r="H11" s="48"/>
      <c r="I11" s="48"/>
      <c r="J11" s="48"/>
      <c r="K11" s="48"/>
      <c r="L11" s="48"/>
      <c r="M11" s="48"/>
    </row>
    <row r="12" spans="1:15" ht="22.5" x14ac:dyDescent="0.3">
      <c r="A12" s="35"/>
      <c r="B12" s="35"/>
      <c r="C12" s="35"/>
      <c r="D12" s="35"/>
      <c r="E12" s="35"/>
      <c r="F12" s="35"/>
      <c r="G12" s="35"/>
      <c r="H12" s="35"/>
      <c r="I12" s="35"/>
      <c r="J12" s="35"/>
      <c r="K12" s="35"/>
      <c r="L12" s="35"/>
      <c r="M12" s="35"/>
    </row>
    <row r="13" spans="1:15" x14ac:dyDescent="0.25">
      <c r="O13" s="36"/>
    </row>
    <row r="15" spans="1:15" ht="18.75" x14ac:dyDescent="0.3">
      <c r="O15" s="37"/>
    </row>
    <row r="23" spans="4:15" x14ac:dyDescent="0.25">
      <c r="D23" s="38"/>
      <c r="E23" s="38"/>
    </row>
    <row r="29" spans="4:15" x14ac:dyDescent="0.25">
      <c r="O29" s="38"/>
    </row>
    <row r="32" spans="4:15" x14ac:dyDescent="0.25">
      <c r="O32" s="38"/>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topLeftCell="A10" zoomScale="60" zoomScaleNormal="100" workbookViewId="0">
      <selection activeCell="I9" sqref="I9"/>
    </sheetView>
  </sheetViews>
  <sheetFormatPr baseColWidth="10" defaultRowHeight="15" x14ac:dyDescent="0.25"/>
  <cols>
    <col min="1" max="16384" width="11.42578125" style="38"/>
  </cols>
  <sheetData>
    <row r="18" spans="1:10" ht="278.25" customHeight="1" x14ac:dyDescent="1.95">
      <c r="A18" s="49" t="s">
        <v>79</v>
      </c>
      <c r="B18" s="49"/>
      <c r="C18" s="49"/>
      <c r="D18" s="49"/>
      <c r="E18" s="49"/>
      <c r="F18" s="49"/>
      <c r="G18" s="49"/>
      <c r="H18" s="49"/>
      <c r="I18" s="49"/>
      <c r="J18" s="49"/>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pageSetUpPr fitToPage="1"/>
  </sheetPr>
  <dimension ref="A1:L40"/>
  <sheetViews>
    <sheetView view="pageBreakPreview" topLeftCell="A27" zoomScale="110" zoomScaleNormal="100" zoomScaleSheetLayoutView="110" workbookViewId="0">
      <selection activeCell="F46" sqref="F46"/>
    </sheetView>
  </sheetViews>
  <sheetFormatPr baseColWidth="10" defaultRowHeight="15" x14ac:dyDescent="0.25"/>
  <cols>
    <col min="1" max="1" width="23" style="6" customWidth="1"/>
    <col min="2" max="3" width="12.7109375" style="6" customWidth="1"/>
    <col min="4" max="4" width="13.42578125" style="6" bestFit="1" customWidth="1"/>
    <col min="5" max="5" width="12.7109375" style="6" customWidth="1"/>
    <col min="6" max="6" width="13.42578125" style="6" bestFit="1" customWidth="1"/>
    <col min="7" max="7" width="12.7109375" style="6" customWidth="1"/>
    <col min="8" max="8" width="17.28515625" style="6" bestFit="1" customWidth="1"/>
    <col min="9" max="10" width="12.7109375" style="6" customWidth="1"/>
    <col min="11" max="11" width="11.42578125" style="6"/>
    <col min="12" max="12" width="17.5703125" bestFit="1" customWidth="1"/>
  </cols>
  <sheetData>
    <row r="1" spans="1:11" ht="21.75" thickBot="1" x14ac:dyDescent="0.3">
      <c r="A1" s="22"/>
      <c r="B1" s="60" t="s">
        <v>82</v>
      </c>
      <c r="C1" s="61"/>
      <c r="D1" s="61"/>
      <c r="E1" s="61"/>
      <c r="F1" s="61"/>
      <c r="G1" s="61"/>
      <c r="H1" s="61"/>
      <c r="I1" s="61"/>
      <c r="J1" s="62"/>
      <c r="K1" s="1"/>
    </row>
    <row r="2" spans="1:11" ht="21.75" thickBot="1" x14ac:dyDescent="0.3">
      <c r="A2" s="23"/>
      <c r="B2" s="63" t="s">
        <v>0</v>
      </c>
      <c r="C2" s="64"/>
      <c r="D2" s="63" t="s">
        <v>1</v>
      </c>
      <c r="E2" s="64"/>
      <c r="F2" s="64"/>
      <c r="G2" s="64"/>
      <c r="H2" s="65"/>
      <c r="I2" s="2" t="s">
        <v>2</v>
      </c>
      <c r="J2" s="3" t="s">
        <v>3</v>
      </c>
      <c r="K2" s="1"/>
    </row>
    <row r="3" spans="1:11" ht="21.75" thickBot="1" x14ac:dyDescent="0.3">
      <c r="A3" s="24"/>
      <c r="B3" s="66" t="s">
        <v>4</v>
      </c>
      <c r="C3" s="67"/>
      <c r="D3" s="66"/>
      <c r="E3" s="67"/>
      <c r="F3" s="67"/>
      <c r="G3" s="67"/>
      <c r="H3" s="68"/>
      <c r="I3" s="28"/>
      <c r="J3" s="29"/>
      <c r="K3" s="1"/>
    </row>
    <row r="4" spans="1:11" x14ac:dyDescent="0.25">
      <c r="A4" s="69"/>
      <c r="B4" s="70"/>
      <c r="C4" s="70"/>
      <c r="D4" s="71"/>
      <c r="E4" s="71"/>
      <c r="F4" s="71"/>
      <c r="G4" s="71"/>
      <c r="H4" s="71"/>
      <c r="I4" s="70"/>
      <c r="J4" s="72"/>
      <c r="K4" s="1"/>
    </row>
    <row r="5" spans="1:11" ht="3" customHeight="1" x14ac:dyDescent="0.25">
      <c r="A5" s="51"/>
      <c r="B5" s="52"/>
      <c r="C5" s="52"/>
      <c r="D5" s="52"/>
      <c r="E5" s="52"/>
      <c r="F5" s="52"/>
      <c r="G5" s="52"/>
      <c r="H5" s="52"/>
      <c r="I5" s="52"/>
      <c r="J5" s="53"/>
      <c r="K5" s="1"/>
    </row>
    <row r="6" spans="1:11" ht="15.75" x14ac:dyDescent="0.25">
      <c r="A6" s="54" t="s">
        <v>5</v>
      </c>
      <c r="B6" s="55"/>
      <c r="C6" s="55"/>
      <c r="D6" s="55"/>
      <c r="E6" s="55"/>
      <c r="F6" s="55"/>
      <c r="G6" s="55"/>
      <c r="H6" s="55"/>
      <c r="I6" s="55"/>
      <c r="J6" s="56"/>
      <c r="K6" s="1"/>
    </row>
    <row r="7" spans="1:11" ht="15.75" x14ac:dyDescent="0.25">
      <c r="A7" s="57" t="s">
        <v>6</v>
      </c>
      <c r="B7" s="58"/>
      <c r="C7" s="58"/>
      <c r="D7" s="58"/>
      <c r="E7" s="58"/>
      <c r="F7" s="58"/>
      <c r="G7" s="58"/>
      <c r="H7" s="58"/>
      <c r="I7" s="58"/>
      <c r="J7" s="59"/>
      <c r="K7" s="1"/>
    </row>
    <row r="8" spans="1:11" x14ac:dyDescent="0.25">
      <c r="A8" s="4" t="s">
        <v>7</v>
      </c>
      <c r="B8" s="73" t="s">
        <v>49</v>
      </c>
      <c r="C8" s="74"/>
      <c r="D8" s="74"/>
      <c r="E8" s="74"/>
      <c r="F8" s="74"/>
      <c r="G8" s="74"/>
      <c r="H8" s="74"/>
      <c r="I8" s="74"/>
      <c r="J8" s="75"/>
      <c r="K8" s="1"/>
    </row>
    <row r="9" spans="1:11" ht="15" customHeight="1" x14ac:dyDescent="0.25">
      <c r="A9" s="25" t="s">
        <v>36</v>
      </c>
      <c r="B9" s="73" t="s">
        <v>50</v>
      </c>
      <c r="C9" s="74"/>
      <c r="D9" s="74"/>
      <c r="E9" s="74"/>
      <c r="F9" s="74"/>
      <c r="G9" s="74"/>
      <c r="H9" s="74"/>
      <c r="I9" s="74"/>
      <c r="J9" s="75"/>
      <c r="K9" s="1"/>
    </row>
    <row r="10" spans="1:11" x14ac:dyDescent="0.25">
      <c r="A10" s="25" t="s">
        <v>37</v>
      </c>
      <c r="B10" s="73" t="s">
        <v>51</v>
      </c>
      <c r="C10" s="74"/>
      <c r="D10" s="74"/>
      <c r="E10" s="74"/>
      <c r="F10" s="74"/>
      <c r="G10" s="74"/>
      <c r="H10" s="74"/>
      <c r="I10" s="74"/>
      <c r="J10" s="75"/>
      <c r="K10" s="1"/>
    </row>
    <row r="11" spans="1:11" ht="56.25" customHeight="1" x14ac:dyDescent="0.25">
      <c r="A11" s="4" t="s">
        <v>8</v>
      </c>
      <c r="B11" s="76" t="s">
        <v>52</v>
      </c>
      <c r="C11" s="76"/>
      <c r="D11" s="76"/>
      <c r="E11" s="76"/>
      <c r="F11" s="76"/>
      <c r="G11" s="76"/>
      <c r="H11" s="76"/>
      <c r="I11" s="76"/>
      <c r="J11" s="77"/>
    </row>
    <row r="12" spans="1:11" ht="32.25" customHeight="1" x14ac:dyDescent="0.25">
      <c r="A12" s="4" t="s">
        <v>9</v>
      </c>
      <c r="B12" s="76" t="s">
        <v>53</v>
      </c>
      <c r="C12" s="76"/>
      <c r="D12" s="76"/>
      <c r="E12" s="76"/>
      <c r="F12" s="76"/>
      <c r="G12" s="76"/>
      <c r="H12" s="76"/>
      <c r="I12" s="76"/>
      <c r="J12" s="77"/>
    </row>
    <row r="13" spans="1:11" ht="15.75" x14ac:dyDescent="0.25">
      <c r="A13" s="54" t="s">
        <v>10</v>
      </c>
      <c r="B13" s="55"/>
      <c r="C13" s="55"/>
      <c r="D13" s="55"/>
      <c r="E13" s="55"/>
      <c r="F13" s="55"/>
      <c r="G13" s="55"/>
      <c r="H13" s="55"/>
      <c r="I13" s="55"/>
      <c r="J13" s="56"/>
    </row>
    <row r="14" spans="1:11" x14ac:dyDescent="0.25">
      <c r="A14" s="4" t="s">
        <v>11</v>
      </c>
      <c r="B14" s="26">
        <v>2</v>
      </c>
      <c r="C14" s="50" t="str">
        <f>IFERROR(VLOOKUP(B14,'[1]Validacion datos'!A2:B5,2,FALSE),"")</f>
        <v>DESARROLLO SOCIAL</v>
      </c>
      <c r="D14" s="50"/>
      <c r="E14" s="50"/>
      <c r="F14" s="50"/>
      <c r="G14" s="50"/>
      <c r="H14" s="50"/>
      <c r="I14" s="50"/>
      <c r="J14" s="50"/>
    </row>
    <row r="15" spans="1:11" x14ac:dyDescent="0.25">
      <c r="A15" s="4" t="s">
        <v>12</v>
      </c>
      <c r="B15" s="7">
        <v>2.5</v>
      </c>
      <c r="C15" s="50" t="str">
        <f>IFERROR(VLOOKUP(B15,'[1]Validacion datos'!A8:B26,2,FALSE),"")</f>
        <v>Vivienda digna en entornos saludables</v>
      </c>
      <c r="D15" s="50"/>
      <c r="E15" s="50"/>
      <c r="F15" s="50"/>
      <c r="G15" s="50"/>
      <c r="H15" s="50"/>
      <c r="I15" s="50"/>
      <c r="J15" s="50"/>
    </row>
    <row r="16" spans="1:11" x14ac:dyDescent="0.25">
      <c r="A16" s="4" t="s">
        <v>13</v>
      </c>
      <c r="B16" s="8" t="s">
        <v>54</v>
      </c>
      <c r="C16" s="78" t="str">
        <f>IFERROR(VLOOKUP(B16,'[1]Validacion datos'!D8:E64,2,FALSE),"")</f>
        <v>Garantizar el acceso universal a servicios de agua potable y saneamiento, provistos con calidad y eficiencia</v>
      </c>
      <c r="D16" s="78"/>
      <c r="E16" s="78"/>
      <c r="F16" s="78"/>
      <c r="G16" s="78"/>
      <c r="H16" s="78"/>
      <c r="I16" s="78"/>
      <c r="J16" s="78"/>
    </row>
    <row r="17" spans="1:12" ht="15.75" x14ac:dyDescent="0.25">
      <c r="A17" s="54" t="s">
        <v>14</v>
      </c>
      <c r="B17" s="55"/>
      <c r="C17" s="55"/>
      <c r="D17" s="55"/>
      <c r="E17" s="55"/>
      <c r="F17" s="55"/>
      <c r="G17" s="55"/>
      <c r="H17" s="55"/>
      <c r="I17" s="55"/>
      <c r="J17" s="56"/>
    </row>
    <row r="18" spans="1:12" x14ac:dyDescent="0.25">
      <c r="A18" s="4" t="s">
        <v>15</v>
      </c>
      <c r="B18" s="76" t="s">
        <v>55</v>
      </c>
      <c r="C18" s="76"/>
      <c r="D18" s="76"/>
      <c r="E18" s="76"/>
      <c r="F18" s="76"/>
      <c r="G18" s="76"/>
      <c r="H18" s="76"/>
      <c r="I18" s="76"/>
      <c r="J18" s="77"/>
    </row>
    <row r="19" spans="1:12" ht="199.5" customHeight="1" x14ac:dyDescent="0.25">
      <c r="A19" s="9" t="s">
        <v>16</v>
      </c>
      <c r="B19" s="76" t="s">
        <v>56</v>
      </c>
      <c r="C19" s="76"/>
      <c r="D19" s="76"/>
      <c r="E19" s="76"/>
      <c r="F19" s="76"/>
      <c r="G19" s="76"/>
      <c r="H19" s="76"/>
      <c r="I19" s="76"/>
      <c r="J19" s="77"/>
    </row>
    <row r="20" spans="1:12" x14ac:dyDescent="0.25">
      <c r="A20" s="9" t="s">
        <v>17</v>
      </c>
      <c r="B20" s="76" t="s">
        <v>59</v>
      </c>
      <c r="C20" s="76"/>
      <c r="D20" s="76"/>
      <c r="E20" s="76"/>
      <c r="F20" s="76"/>
      <c r="G20" s="76"/>
      <c r="H20" s="76"/>
      <c r="I20" s="76"/>
      <c r="J20" s="77"/>
    </row>
    <row r="21" spans="1:12" x14ac:dyDescent="0.25">
      <c r="A21" s="9" t="s">
        <v>38</v>
      </c>
      <c r="B21" s="76" t="s">
        <v>75</v>
      </c>
      <c r="C21" s="76"/>
      <c r="D21" s="76"/>
      <c r="E21" s="76"/>
      <c r="F21" s="76"/>
      <c r="G21" s="76"/>
      <c r="H21" s="76"/>
      <c r="I21" s="76"/>
      <c r="J21" s="77"/>
      <c r="K21" s="1"/>
    </row>
    <row r="22" spans="1:12" ht="15.75" x14ac:dyDescent="0.25">
      <c r="A22" s="54" t="s">
        <v>18</v>
      </c>
      <c r="B22" s="55"/>
      <c r="C22" s="55"/>
      <c r="D22" s="55"/>
      <c r="E22" s="55"/>
      <c r="F22" s="55"/>
      <c r="G22" s="55"/>
      <c r="H22" s="55"/>
      <c r="I22" s="55"/>
      <c r="J22" s="56"/>
    </row>
    <row r="23" spans="1:12" ht="15.75" x14ac:dyDescent="0.25">
      <c r="A23" s="57" t="s">
        <v>19</v>
      </c>
      <c r="B23" s="58"/>
      <c r="C23" s="58"/>
      <c r="D23" s="58"/>
      <c r="E23" s="58"/>
      <c r="F23" s="58"/>
      <c r="G23" s="58"/>
      <c r="H23" s="58"/>
      <c r="I23" s="58"/>
      <c r="J23" s="59"/>
      <c r="K23" s="1"/>
    </row>
    <row r="24" spans="1:12" ht="15" customHeight="1" x14ac:dyDescent="0.25">
      <c r="A24" s="79" t="s">
        <v>20</v>
      </c>
      <c r="B24" s="80"/>
      <c r="C24" s="81" t="s">
        <v>21</v>
      </c>
      <c r="D24" s="83"/>
      <c r="E24" s="83"/>
      <c r="F24" s="83" t="s">
        <v>22</v>
      </c>
      <c r="G24" s="83"/>
      <c r="H24" s="80"/>
      <c r="I24" s="81" t="s">
        <v>23</v>
      </c>
      <c r="J24" s="82"/>
    </row>
    <row r="25" spans="1:12" x14ac:dyDescent="0.25">
      <c r="A25" s="97">
        <v>3931914507</v>
      </c>
      <c r="B25" s="98"/>
      <c r="C25" s="87" cm="1">
        <f t="array" ref="C25">+Tabla1[Financiera
(B)]</f>
        <v>7500911363.71</v>
      </c>
      <c r="D25" s="88"/>
      <c r="E25" s="89"/>
      <c r="F25" s="87">
        <v>3952396107</v>
      </c>
      <c r="G25" s="88"/>
      <c r="H25" s="89"/>
      <c r="I25" s="99">
        <f>IF(F25&gt;0,F25/C25,0)</f>
        <v>0.52692211857375137</v>
      </c>
      <c r="J25" s="100"/>
    </row>
    <row r="26" spans="1:12" ht="15.75" x14ac:dyDescent="0.25">
      <c r="A26" s="57" t="s">
        <v>24</v>
      </c>
      <c r="B26" s="58"/>
      <c r="C26" s="58"/>
      <c r="D26" s="58"/>
      <c r="E26" s="58"/>
      <c r="F26" s="58"/>
      <c r="G26" s="58"/>
      <c r="H26" s="58"/>
      <c r="I26" s="58"/>
      <c r="J26" s="59"/>
      <c r="K26" s="1"/>
      <c r="L26" s="45"/>
    </row>
    <row r="27" spans="1:12" x14ac:dyDescent="0.25">
      <c r="A27" s="5"/>
      <c r="B27"/>
      <c r="C27" s="84" t="s">
        <v>48</v>
      </c>
      <c r="D27" s="85"/>
      <c r="E27" s="84" t="s">
        <v>84</v>
      </c>
      <c r="F27" s="85"/>
      <c r="G27" s="84" t="s">
        <v>83</v>
      </c>
      <c r="H27" s="84"/>
      <c r="I27" s="84" t="s">
        <v>25</v>
      </c>
      <c r="J27" s="86"/>
    </row>
    <row r="28" spans="1:12" ht="38.25" x14ac:dyDescent="0.25">
      <c r="A28" s="10" t="s">
        <v>26</v>
      </c>
      <c r="B28" s="11" t="s">
        <v>27</v>
      </c>
      <c r="C28" s="11" t="s">
        <v>39</v>
      </c>
      <c r="D28" s="11" t="s">
        <v>40</v>
      </c>
      <c r="E28" s="11" t="s">
        <v>42</v>
      </c>
      <c r="F28" s="11" t="s">
        <v>43</v>
      </c>
      <c r="G28" s="11" t="s">
        <v>44</v>
      </c>
      <c r="H28" s="11" t="s">
        <v>45</v>
      </c>
      <c r="I28" s="11" t="s">
        <v>46</v>
      </c>
      <c r="J28" s="12" t="s">
        <v>47</v>
      </c>
    </row>
    <row r="29" spans="1:12" ht="60" x14ac:dyDescent="0.25">
      <c r="A29" s="30" t="s">
        <v>91</v>
      </c>
      <c r="B29" s="31" t="s">
        <v>62</v>
      </c>
      <c r="C29" s="14">
        <v>552608752.79274547</v>
      </c>
      <c r="D29" s="15">
        <v>7500911363.71</v>
      </c>
      <c r="E29" s="15">
        <f>+Tabla1[[#This Row],[Física
(A)]]/2</f>
        <v>276304376.39637274</v>
      </c>
      <c r="F29" s="15">
        <v>2122264391.0568631</v>
      </c>
      <c r="G29" s="16">
        <v>300411426.69167686</v>
      </c>
      <c r="H29" s="101">
        <v>2809300127</v>
      </c>
      <c r="I29" s="43">
        <f>IF(G29&gt;0,G29/E29,0)</f>
        <v>1.0872481667127898</v>
      </c>
      <c r="J29" s="44">
        <f>IF(H29&gt;0,H29/F29,0)</f>
        <v>1.3237276839013452</v>
      </c>
      <c r="L29" s="39"/>
    </row>
    <row r="30" spans="1:12" ht="15.75" x14ac:dyDescent="0.25">
      <c r="A30" s="54" t="s">
        <v>28</v>
      </c>
      <c r="B30" s="55"/>
      <c r="C30" s="55"/>
      <c r="D30" s="55"/>
      <c r="E30" s="55"/>
      <c r="F30" s="55"/>
      <c r="G30" s="55"/>
      <c r="H30" s="55"/>
      <c r="I30" s="55"/>
      <c r="J30" s="56"/>
    </row>
    <row r="31" spans="1:12" ht="15.75" x14ac:dyDescent="0.25">
      <c r="A31" s="57" t="s">
        <v>29</v>
      </c>
      <c r="B31" s="58"/>
      <c r="C31" s="58"/>
      <c r="D31" s="58"/>
      <c r="E31" s="58"/>
      <c r="F31" s="58"/>
      <c r="G31" s="58"/>
      <c r="H31" s="58"/>
      <c r="I31" s="58"/>
      <c r="J31" s="59"/>
      <c r="K31" s="1"/>
    </row>
    <row r="32" spans="1:12" x14ac:dyDescent="0.25">
      <c r="A32" s="21" t="s">
        <v>30</v>
      </c>
      <c r="B32" s="76" t="s">
        <v>63</v>
      </c>
      <c r="C32" s="76"/>
      <c r="D32" s="76"/>
      <c r="E32" s="76"/>
      <c r="F32" s="76"/>
      <c r="G32" s="76"/>
      <c r="H32" s="76"/>
      <c r="I32" s="76"/>
      <c r="J32" s="77"/>
    </row>
    <row r="33" spans="1:12" ht="30" x14ac:dyDescent="0.25">
      <c r="A33" s="21" t="s">
        <v>31</v>
      </c>
      <c r="B33" s="76" t="s">
        <v>64</v>
      </c>
      <c r="C33" s="76"/>
      <c r="D33" s="76"/>
      <c r="E33" s="76"/>
      <c r="F33" s="76"/>
      <c r="G33" s="76"/>
      <c r="H33" s="76"/>
      <c r="I33" s="76"/>
      <c r="J33" s="77"/>
      <c r="L33" s="40"/>
    </row>
    <row r="34" spans="1:12" ht="64.5" customHeight="1" x14ac:dyDescent="0.25">
      <c r="A34" s="21" t="s">
        <v>32</v>
      </c>
      <c r="B34" s="76" t="s">
        <v>86</v>
      </c>
      <c r="C34" s="76"/>
      <c r="D34" s="76"/>
      <c r="E34" s="76"/>
      <c r="F34" s="76"/>
      <c r="G34" s="76"/>
      <c r="H34" s="76"/>
      <c r="I34" s="76"/>
      <c r="J34" s="77"/>
    </row>
    <row r="35" spans="1:12" ht="30" x14ac:dyDescent="0.25">
      <c r="A35" s="21" t="s">
        <v>33</v>
      </c>
      <c r="B35" s="76" t="s">
        <v>65</v>
      </c>
      <c r="C35" s="76"/>
      <c r="D35" s="76"/>
      <c r="E35" s="76"/>
      <c r="F35" s="76"/>
      <c r="G35" s="76"/>
      <c r="H35" s="76"/>
      <c r="I35" s="76"/>
      <c r="J35" s="77"/>
    </row>
    <row r="36" spans="1:12" ht="15.75" x14ac:dyDescent="0.25">
      <c r="A36" s="54" t="s">
        <v>34</v>
      </c>
      <c r="B36" s="55"/>
      <c r="C36" s="55"/>
      <c r="D36" s="55"/>
      <c r="E36" s="55"/>
      <c r="F36" s="55"/>
      <c r="G36" s="55"/>
      <c r="H36" s="55"/>
      <c r="I36" s="55"/>
      <c r="J36" s="56"/>
    </row>
    <row r="37" spans="1:12" ht="15.75" x14ac:dyDescent="0.25">
      <c r="A37" s="90" t="s">
        <v>35</v>
      </c>
      <c r="B37" s="91"/>
      <c r="C37" s="91"/>
      <c r="D37" s="91"/>
      <c r="E37" s="91"/>
      <c r="F37" s="91"/>
      <c r="G37" s="91"/>
      <c r="H37" s="91"/>
      <c r="I37" s="91"/>
      <c r="J37" s="92"/>
      <c r="K37" s="1"/>
    </row>
    <row r="38" spans="1:12" x14ac:dyDescent="0.25">
      <c r="A38" s="93"/>
      <c r="B38" s="94"/>
      <c r="C38" s="94"/>
      <c r="D38" s="94"/>
      <c r="E38" s="94"/>
      <c r="F38" s="94"/>
      <c r="G38" s="94"/>
      <c r="H38" s="94"/>
      <c r="I38" s="94"/>
      <c r="J38" s="95"/>
    </row>
    <row r="39" spans="1:12" ht="12.75" customHeight="1" x14ac:dyDescent="0.25">
      <c r="A39" s="27"/>
      <c r="B39" s="27"/>
      <c r="C39" s="27"/>
      <c r="D39" s="27"/>
      <c r="E39" s="27"/>
      <c r="F39" s="27"/>
      <c r="G39" s="27"/>
      <c r="H39" s="27"/>
      <c r="I39" s="27"/>
      <c r="J39" s="27"/>
    </row>
    <row r="40" spans="1:12" ht="30.75" hidden="1" customHeight="1" x14ac:dyDescent="0.25">
      <c r="A40" s="96" t="s">
        <v>41</v>
      </c>
      <c r="B40" s="96"/>
      <c r="C40" s="96"/>
      <c r="D40" s="96"/>
      <c r="E40" s="96"/>
      <c r="F40" s="96"/>
      <c r="G40" s="96"/>
      <c r="H40" s="96"/>
      <c r="I40" s="96"/>
      <c r="J40" s="96"/>
    </row>
  </sheetData>
  <mergeCells count="48">
    <mergeCell ref="A36:J36"/>
    <mergeCell ref="A37:J37"/>
    <mergeCell ref="A38:J38"/>
    <mergeCell ref="A40:J40"/>
    <mergeCell ref="B9:J9"/>
    <mergeCell ref="B10:J10"/>
    <mergeCell ref="B21:J21"/>
    <mergeCell ref="A30:J30"/>
    <mergeCell ref="A31:J31"/>
    <mergeCell ref="B32:J32"/>
    <mergeCell ref="B33:J33"/>
    <mergeCell ref="B34:J34"/>
    <mergeCell ref="B35:J35"/>
    <mergeCell ref="A25:B25"/>
    <mergeCell ref="I25:J25"/>
    <mergeCell ref="A26:J26"/>
    <mergeCell ref="C27:D27"/>
    <mergeCell ref="G27:H27"/>
    <mergeCell ref="I27:J27"/>
    <mergeCell ref="C25:E25"/>
    <mergeCell ref="F25:H25"/>
    <mergeCell ref="E27:F27"/>
    <mergeCell ref="A22:J22"/>
    <mergeCell ref="A23:J23"/>
    <mergeCell ref="A24:B24"/>
    <mergeCell ref="I24:J24"/>
    <mergeCell ref="C24:E24"/>
    <mergeCell ref="F24:H24"/>
    <mergeCell ref="C16:J16"/>
    <mergeCell ref="A17:J17"/>
    <mergeCell ref="B18:J18"/>
    <mergeCell ref="B19:J19"/>
    <mergeCell ref="B20:J20"/>
    <mergeCell ref="C15:J15"/>
    <mergeCell ref="A5:J5"/>
    <mergeCell ref="A6:J6"/>
    <mergeCell ref="A7:J7"/>
    <mergeCell ref="B1:J1"/>
    <mergeCell ref="B2:C2"/>
    <mergeCell ref="D2:H2"/>
    <mergeCell ref="B3:C3"/>
    <mergeCell ref="D3:H3"/>
    <mergeCell ref="A4:J4"/>
    <mergeCell ref="B8:J8"/>
    <mergeCell ref="B11:J11"/>
    <mergeCell ref="B12:J12"/>
    <mergeCell ref="A13:J13"/>
    <mergeCell ref="C14:J14"/>
  </mergeCells>
  <phoneticPr fontId="23" type="noConversion"/>
  <dataValidations count="16">
    <dataValidation allowBlank="1" showInputMessage="1" showErrorMessage="1" prompt="Monto ejecutado en el trimestre" sqref="H28:H29" xr:uid="{90E46E24-8E3F-4224-9F5D-F387CD76556E}"/>
    <dataValidation allowBlank="1" showInputMessage="1" showErrorMessage="1" prompt="Meta alcanzada en el trimestre" sqref="G28:G29" xr:uid="{078E0B3D-C3D5-4323-9A6F-7DD5AA0A91C9}"/>
    <dataValidation allowBlank="1" showInputMessage="1" showErrorMessage="1" prompt="Monto presupuestado para el producto" sqref="D28:D29 E29:F29 F28" xr:uid="{247AEBBA-5BB4-404D-982B-514E41C68A75}"/>
    <dataValidation allowBlank="1" showInputMessage="1" showErrorMessage="1" prompt="Meta anual del indicador" sqref="C28:C29 E28" xr:uid="{F1CB8B99-164D-4F51-9E69-AECE57493A93}"/>
    <dataValidation allowBlank="1" showInputMessage="1" showErrorMessage="1" prompt="Nombre del indicador" sqref="B28:B29" xr:uid="{3FF3C7F1-052B-4689-97E1-0EEC782A6AE3}"/>
    <dataValidation allowBlank="1" showInputMessage="1" showErrorMessage="1" prompt="Nombre de cada producto" sqref="A28:A29" xr:uid="{2947E0C5-61A1-48DD-8DCD-04F9232477FC}"/>
    <dataValidation allowBlank="1" showInputMessage="1" showErrorMessage="1" prompt="¿En qué consiste el programa?" sqref="B19:J19" xr:uid="{A2362AFB-DC9D-43E3-823E-BC3F38EE514F}"/>
    <dataValidation allowBlank="1" showInputMessage="1" showErrorMessage="1" prompt="Presupuesto del programa" sqref="A25:C25 F25" xr:uid="{2C90DB71-EB15-47FB-969B-D3C6779E55E0}"/>
    <dataValidation allowBlank="1" showInputMessage="1" showErrorMessage="1" prompt="Oportunidades de mejora identificadas" sqref="A38:J39" xr:uid="{DA848EFB-3FC8-4206-B557-B09F4E34DBE3}"/>
    <dataValidation allowBlank="1" showInputMessage="1" showErrorMessage="1" prompt="De existir desvío, explicar razones." sqref="B35:J35" xr:uid="{15752D16-318A-466B-84D2-F16C378EE918}"/>
    <dataValidation allowBlank="1" showInputMessage="1" showErrorMessage="1" prompt="1. Describir lo plasmado en el presupuesto_x000a_2. Describir lo alcanzado en términos financieros y de producción " sqref="B34:J34" xr:uid="{A72D67B3-A10B-4E8F-9A22-A756D2816C9A}"/>
    <dataValidation allowBlank="1" showInputMessage="1" showErrorMessage="1" prompt="¿En qué consiste el producto? su objetivo" sqref="B33:J33" xr:uid="{C5CE3DEC-0EC8-49F9-8F89-90A444E4EB2F}"/>
    <dataValidation allowBlank="1" showInputMessage="1" showErrorMessage="1" prompt="Nombre del producto" sqref="B32:J32" xr:uid="{57A174E9-6613-4681-B27E-70CFF7E4AC6E}"/>
    <dataValidation allowBlank="1" showInputMessage="1" showErrorMessage="1" prompt="¿A quién va dirigido el programa?, ¿qué característica tiene esta población que requiere ser beneficiada?" sqref="B20:J20" xr:uid="{11F3E972-AD96-42CB-BEF8-91EA11A88336}"/>
    <dataValidation allowBlank="1" showInputMessage="1" prompt="Nombre del capítulo" sqref="B8:J10" xr:uid="{7B510400-5492-4460-9A17-6F9C9401B683}"/>
    <dataValidation allowBlank="1" sqref="A8" xr:uid="{4E4D531B-D39C-42CD-8509-9C2E6575184D}"/>
  </dataValidations>
  <pageMargins left="0.25" right="0.25" top="0.75" bottom="0.75" header="0.3" footer="0.3"/>
  <pageSetup scale="66" fitToHeight="0"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E11" sqref="E11"/>
    </sheetView>
  </sheetViews>
  <sheetFormatPr baseColWidth="10" defaultRowHeight="15" x14ac:dyDescent="0.25"/>
  <cols>
    <col min="1" max="16384" width="11.42578125" style="38"/>
  </cols>
  <sheetData>
    <row r="18" spans="1:10" ht="278.25" customHeight="1" x14ac:dyDescent="1.95">
      <c r="A18" s="49" t="s">
        <v>80</v>
      </c>
      <c r="B18" s="49"/>
      <c r="C18" s="49"/>
      <c r="D18" s="49"/>
      <c r="E18" s="49"/>
      <c r="F18" s="49"/>
      <c r="G18" s="49"/>
      <c r="H18" s="49"/>
      <c r="I18" s="49"/>
      <c r="J18" s="49"/>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pageSetUpPr fitToPage="1"/>
  </sheetPr>
  <dimension ref="A1:K44"/>
  <sheetViews>
    <sheetView view="pageBreakPreview" topLeftCell="A31" zoomScale="120" zoomScaleNormal="100" zoomScaleSheetLayoutView="120" workbookViewId="0">
      <selection activeCell="A30" sqref="A30"/>
    </sheetView>
  </sheetViews>
  <sheetFormatPr baseColWidth="10" defaultRowHeight="15" x14ac:dyDescent="0.25"/>
  <cols>
    <col min="1" max="1" width="23" style="6" customWidth="1"/>
    <col min="2" max="10" width="12.7109375" style="6" customWidth="1"/>
    <col min="11" max="11" width="11.42578125" style="6"/>
  </cols>
  <sheetData>
    <row r="1" spans="1:11" ht="21.75" thickBot="1" x14ac:dyDescent="0.3">
      <c r="A1" s="22"/>
      <c r="B1" s="60" t="s">
        <v>82</v>
      </c>
      <c r="C1" s="61"/>
      <c r="D1" s="61"/>
      <c r="E1" s="61"/>
      <c r="F1" s="61"/>
      <c r="G1" s="61"/>
      <c r="H1" s="61"/>
      <c r="I1" s="61"/>
      <c r="J1" s="62"/>
      <c r="K1" s="1"/>
    </row>
    <row r="2" spans="1:11" ht="21.75" thickBot="1" x14ac:dyDescent="0.3">
      <c r="A2" s="23"/>
      <c r="B2" s="63" t="s">
        <v>0</v>
      </c>
      <c r="C2" s="64"/>
      <c r="D2" s="63" t="s">
        <v>1</v>
      </c>
      <c r="E2" s="64"/>
      <c r="F2" s="64"/>
      <c r="G2" s="64"/>
      <c r="H2" s="65"/>
      <c r="I2" s="2" t="s">
        <v>2</v>
      </c>
      <c r="J2" s="3" t="s">
        <v>3</v>
      </c>
      <c r="K2" s="1"/>
    </row>
    <row r="3" spans="1:11" ht="21.75" thickBot="1" x14ac:dyDescent="0.3">
      <c r="A3" s="24"/>
      <c r="B3" s="66" t="s">
        <v>4</v>
      </c>
      <c r="C3" s="67"/>
      <c r="D3" s="66"/>
      <c r="E3" s="67"/>
      <c r="F3" s="67"/>
      <c r="G3" s="67"/>
      <c r="H3" s="68"/>
      <c r="I3" s="28"/>
      <c r="J3" s="29"/>
      <c r="K3" s="1"/>
    </row>
    <row r="4" spans="1:11" ht="7.5" customHeight="1" x14ac:dyDescent="0.25">
      <c r="A4" s="69"/>
      <c r="B4" s="70"/>
      <c r="C4" s="70"/>
      <c r="D4" s="71"/>
      <c r="E4" s="71"/>
      <c r="F4" s="71"/>
      <c r="G4" s="71"/>
      <c r="H4" s="71"/>
      <c r="I4" s="70"/>
      <c r="J4" s="72"/>
      <c r="K4" s="1"/>
    </row>
    <row r="5" spans="1:11" ht="3" customHeight="1" x14ac:dyDescent="0.25">
      <c r="A5" s="51"/>
      <c r="B5" s="52"/>
      <c r="C5" s="52"/>
      <c r="D5" s="52"/>
      <c r="E5" s="52"/>
      <c r="F5" s="52"/>
      <c r="G5" s="52"/>
      <c r="H5" s="52"/>
      <c r="I5" s="52"/>
      <c r="J5" s="53"/>
      <c r="K5" s="1"/>
    </row>
    <row r="6" spans="1:11" ht="15.75" x14ac:dyDescent="0.25">
      <c r="A6" s="54" t="s">
        <v>5</v>
      </c>
      <c r="B6" s="55"/>
      <c r="C6" s="55"/>
      <c r="D6" s="55"/>
      <c r="E6" s="55"/>
      <c r="F6" s="55"/>
      <c r="G6" s="55"/>
      <c r="H6" s="55"/>
      <c r="I6" s="55"/>
      <c r="J6" s="56"/>
      <c r="K6" s="1"/>
    </row>
    <row r="7" spans="1:11" ht="15.75" x14ac:dyDescent="0.25">
      <c r="A7" s="57" t="s">
        <v>6</v>
      </c>
      <c r="B7" s="58"/>
      <c r="C7" s="58"/>
      <c r="D7" s="58"/>
      <c r="E7" s="58"/>
      <c r="F7" s="58"/>
      <c r="G7" s="58"/>
      <c r="H7" s="58"/>
      <c r="I7" s="58"/>
      <c r="J7" s="59"/>
      <c r="K7" s="1"/>
    </row>
    <row r="8" spans="1:11" x14ac:dyDescent="0.25">
      <c r="A8" s="4" t="s">
        <v>7</v>
      </c>
      <c r="B8" s="73" t="s">
        <v>49</v>
      </c>
      <c r="C8" s="74"/>
      <c r="D8" s="74"/>
      <c r="E8" s="74"/>
      <c r="F8" s="74"/>
      <c r="G8" s="74"/>
      <c r="H8" s="74"/>
      <c r="I8" s="74"/>
      <c r="J8" s="75"/>
      <c r="K8" s="1"/>
    </row>
    <row r="9" spans="1:11" ht="15" customHeight="1" x14ac:dyDescent="0.25">
      <c r="A9" s="25" t="s">
        <v>36</v>
      </c>
      <c r="B9" s="73" t="s">
        <v>50</v>
      </c>
      <c r="C9" s="74"/>
      <c r="D9" s="74"/>
      <c r="E9" s="74"/>
      <c r="F9" s="74"/>
      <c r="G9" s="74"/>
      <c r="H9" s="74"/>
      <c r="I9" s="74"/>
      <c r="J9" s="75"/>
      <c r="K9" s="1"/>
    </row>
    <row r="10" spans="1:11" x14ac:dyDescent="0.25">
      <c r="A10" s="25" t="s">
        <v>37</v>
      </c>
      <c r="B10" s="73" t="s">
        <v>51</v>
      </c>
      <c r="C10" s="74"/>
      <c r="D10" s="74"/>
      <c r="E10" s="74"/>
      <c r="F10" s="74"/>
      <c r="G10" s="74"/>
      <c r="H10" s="74"/>
      <c r="I10" s="74"/>
      <c r="J10" s="75"/>
      <c r="K10" s="1"/>
    </row>
    <row r="11" spans="1:11" ht="43.5" customHeight="1" x14ac:dyDescent="0.25">
      <c r="A11" s="4" t="s">
        <v>8</v>
      </c>
      <c r="B11" s="76" t="s">
        <v>52</v>
      </c>
      <c r="C11" s="76"/>
      <c r="D11" s="76"/>
      <c r="E11" s="76"/>
      <c r="F11" s="76"/>
      <c r="G11" s="76"/>
      <c r="H11" s="76"/>
      <c r="I11" s="76"/>
      <c r="J11" s="77"/>
    </row>
    <row r="12" spans="1:11" ht="32.25" customHeight="1" x14ac:dyDescent="0.25">
      <c r="A12" s="4" t="s">
        <v>9</v>
      </c>
      <c r="B12" s="76" t="s">
        <v>53</v>
      </c>
      <c r="C12" s="76"/>
      <c r="D12" s="76"/>
      <c r="E12" s="76"/>
      <c r="F12" s="76"/>
      <c r="G12" s="76"/>
      <c r="H12" s="76"/>
      <c r="I12" s="76"/>
      <c r="J12" s="77"/>
    </row>
    <row r="13" spans="1:11" ht="15.75" x14ac:dyDescent="0.25">
      <c r="A13" s="54" t="s">
        <v>10</v>
      </c>
      <c r="B13" s="55"/>
      <c r="C13" s="55"/>
      <c r="D13" s="55"/>
      <c r="E13" s="55"/>
      <c r="F13" s="55"/>
      <c r="G13" s="55"/>
      <c r="H13" s="55"/>
      <c r="I13" s="55"/>
      <c r="J13" s="56"/>
    </row>
    <row r="14" spans="1:11" x14ac:dyDescent="0.25">
      <c r="A14" s="4" t="s">
        <v>11</v>
      </c>
      <c r="B14" s="26">
        <v>2</v>
      </c>
      <c r="C14" s="50" t="str">
        <f>IFERROR(VLOOKUP(B14,'[1]Validacion datos'!A2:B5,2,FALSE),"")</f>
        <v>DESARROLLO SOCIAL</v>
      </c>
      <c r="D14" s="50"/>
      <c r="E14" s="50"/>
      <c r="F14" s="50"/>
      <c r="G14" s="50"/>
      <c r="H14" s="50"/>
      <c r="I14" s="50"/>
      <c r="J14" s="50"/>
    </row>
    <row r="15" spans="1:11" x14ac:dyDescent="0.25">
      <c r="A15" s="4" t="s">
        <v>12</v>
      </c>
      <c r="B15" s="7">
        <v>2.5</v>
      </c>
      <c r="C15" s="50" t="str">
        <f>IFERROR(VLOOKUP(B15,'[1]Validacion datos'!A8:B26,2,FALSE),"")</f>
        <v>Vivienda digna en entornos saludables</v>
      </c>
      <c r="D15" s="50"/>
      <c r="E15" s="50"/>
      <c r="F15" s="50"/>
      <c r="G15" s="50"/>
      <c r="H15" s="50"/>
      <c r="I15" s="50"/>
      <c r="J15" s="50"/>
    </row>
    <row r="16" spans="1:11" x14ac:dyDescent="0.25">
      <c r="A16" s="4" t="s">
        <v>13</v>
      </c>
      <c r="B16" s="8" t="s">
        <v>54</v>
      </c>
      <c r="C16" s="78" t="str">
        <f>IFERROR(VLOOKUP(B16,'[1]Validacion datos'!D8:E64,2,FALSE),"")</f>
        <v>Garantizar el acceso universal a servicios de agua potable y saneamiento, provistos con calidad y eficiencia</v>
      </c>
      <c r="D16" s="78"/>
      <c r="E16" s="78"/>
      <c r="F16" s="78"/>
      <c r="G16" s="78"/>
      <c r="H16" s="78"/>
      <c r="I16" s="78"/>
      <c r="J16" s="78"/>
    </row>
    <row r="17" spans="1:11" ht="15.75" x14ac:dyDescent="0.25">
      <c r="A17" s="54" t="s">
        <v>14</v>
      </c>
      <c r="B17" s="55"/>
      <c r="C17" s="55"/>
      <c r="D17" s="55"/>
      <c r="E17" s="55"/>
      <c r="F17" s="55"/>
      <c r="G17" s="55"/>
      <c r="H17" s="55"/>
      <c r="I17" s="55"/>
      <c r="J17" s="56"/>
    </row>
    <row r="18" spans="1:11" x14ac:dyDescent="0.25">
      <c r="A18" s="4" t="s">
        <v>15</v>
      </c>
      <c r="B18" s="76" t="s">
        <v>57</v>
      </c>
      <c r="C18" s="76"/>
      <c r="D18" s="76"/>
      <c r="E18" s="76"/>
      <c r="F18" s="76"/>
      <c r="G18" s="76"/>
      <c r="H18" s="76"/>
      <c r="I18" s="76"/>
      <c r="J18" s="77"/>
    </row>
    <row r="19" spans="1:11" ht="59.25" customHeight="1" x14ac:dyDescent="0.25">
      <c r="A19" s="9" t="s">
        <v>16</v>
      </c>
      <c r="B19" s="76" t="s">
        <v>58</v>
      </c>
      <c r="C19" s="76"/>
      <c r="D19" s="76"/>
      <c r="E19" s="76"/>
      <c r="F19" s="76"/>
      <c r="G19" s="76"/>
      <c r="H19" s="76"/>
      <c r="I19" s="76"/>
      <c r="J19" s="77"/>
    </row>
    <row r="20" spans="1:11" x14ac:dyDescent="0.25">
      <c r="A20" s="9" t="s">
        <v>17</v>
      </c>
      <c r="B20" s="76" t="s">
        <v>59</v>
      </c>
      <c r="C20" s="76"/>
      <c r="D20" s="76"/>
      <c r="E20" s="76"/>
      <c r="F20" s="76"/>
      <c r="G20" s="76"/>
      <c r="H20" s="76"/>
      <c r="I20" s="76"/>
      <c r="J20" s="77"/>
    </row>
    <row r="21" spans="1:11" x14ac:dyDescent="0.25">
      <c r="A21" s="9" t="s">
        <v>38</v>
      </c>
      <c r="B21" s="76" t="s">
        <v>76</v>
      </c>
      <c r="C21" s="76"/>
      <c r="D21" s="76"/>
      <c r="E21" s="76"/>
      <c r="F21" s="76"/>
      <c r="G21" s="76"/>
      <c r="H21" s="76"/>
      <c r="I21" s="76"/>
      <c r="J21" s="77"/>
      <c r="K21" s="1"/>
    </row>
    <row r="22" spans="1:11" ht="15.75" x14ac:dyDescent="0.25">
      <c r="A22" s="54" t="s">
        <v>18</v>
      </c>
      <c r="B22" s="55"/>
      <c r="C22" s="55"/>
      <c r="D22" s="55"/>
      <c r="E22" s="55"/>
      <c r="F22" s="55"/>
      <c r="G22" s="55"/>
      <c r="H22" s="55"/>
      <c r="I22" s="55"/>
      <c r="J22" s="56"/>
    </row>
    <row r="23" spans="1:11" ht="15.75" x14ac:dyDescent="0.25">
      <c r="A23" s="57" t="s">
        <v>19</v>
      </c>
      <c r="B23" s="58"/>
      <c r="C23" s="58"/>
      <c r="D23" s="58"/>
      <c r="E23" s="58"/>
      <c r="F23" s="58"/>
      <c r="G23" s="58"/>
      <c r="H23" s="58"/>
      <c r="I23" s="58"/>
      <c r="J23" s="59"/>
      <c r="K23" s="1"/>
    </row>
    <row r="24" spans="1:11" ht="15" customHeight="1" x14ac:dyDescent="0.25">
      <c r="A24" s="79" t="s">
        <v>20</v>
      </c>
      <c r="B24" s="80"/>
      <c r="C24" s="81" t="s">
        <v>21</v>
      </c>
      <c r="D24" s="83"/>
      <c r="E24" s="83"/>
      <c r="F24" s="83" t="s">
        <v>22</v>
      </c>
      <c r="G24" s="83"/>
      <c r="H24" s="80"/>
      <c r="I24" s="81" t="s">
        <v>23</v>
      </c>
      <c r="J24" s="82"/>
    </row>
    <row r="25" spans="1:11" x14ac:dyDescent="0.25">
      <c r="A25" s="97">
        <v>2512892323</v>
      </c>
      <c r="B25" s="98"/>
      <c r="C25" s="87">
        <f>+D29+D30</f>
        <v>4096267044.2999997</v>
      </c>
      <c r="D25" s="88"/>
      <c r="E25" s="89"/>
      <c r="F25" s="87">
        <v>3407870099.700429</v>
      </c>
      <c r="G25" s="88"/>
      <c r="H25" s="89"/>
      <c r="I25" s="99">
        <f>+F25/C25</f>
        <v>0.83194529625272295</v>
      </c>
      <c r="J25" s="100"/>
    </row>
    <row r="26" spans="1:11" ht="15.75" x14ac:dyDescent="0.25">
      <c r="A26" s="57" t="s">
        <v>24</v>
      </c>
      <c r="B26" s="58"/>
      <c r="C26" s="58"/>
      <c r="D26" s="58"/>
      <c r="E26" s="58"/>
      <c r="F26" s="58"/>
      <c r="G26" s="58"/>
      <c r="H26" s="58"/>
      <c r="I26" s="58"/>
      <c r="J26" s="59"/>
      <c r="K26" s="1"/>
    </row>
    <row r="27" spans="1:11" ht="15" customHeight="1" x14ac:dyDescent="0.25">
      <c r="A27" s="5"/>
      <c r="B27"/>
      <c r="C27" s="84" t="s">
        <v>48</v>
      </c>
      <c r="D27" s="85"/>
      <c r="E27" s="84" t="s">
        <v>84</v>
      </c>
      <c r="F27" s="85"/>
      <c r="G27" s="84" t="s">
        <v>83</v>
      </c>
      <c r="H27" s="84"/>
      <c r="I27" s="84" t="s">
        <v>25</v>
      </c>
      <c r="J27" s="86"/>
    </row>
    <row r="28" spans="1:11" ht="38.25" x14ac:dyDescent="0.25">
      <c r="A28" s="10" t="s">
        <v>26</v>
      </c>
      <c r="B28" s="11" t="s">
        <v>27</v>
      </c>
      <c r="C28" s="11" t="s">
        <v>39</v>
      </c>
      <c r="D28" s="11" t="s">
        <v>40</v>
      </c>
      <c r="E28" s="11" t="s">
        <v>42</v>
      </c>
      <c r="F28" s="11" t="s">
        <v>43</v>
      </c>
      <c r="G28" s="11" t="s">
        <v>44</v>
      </c>
      <c r="H28" s="11" t="s">
        <v>45</v>
      </c>
      <c r="I28" s="11" t="s">
        <v>46</v>
      </c>
      <c r="J28" s="12" t="s">
        <v>47</v>
      </c>
    </row>
    <row r="29" spans="1:11" ht="72" x14ac:dyDescent="0.25">
      <c r="A29" s="13" t="s">
        <v>92</v>
      </c>
      <c r="B29" s="31" t="s">
        <v>67</v>
      </c>
      <c r="C29" s="14">
        <v>118981771.44</v>
      </c>
      <c r="D29" s="15">
        <v>1677823828.5799999</v>
      </c>
      <c r="E29" s="15">
        <f>+Tabla13[[#This Row],[Física
(A)]]/2</f>
        <v>59490885.719999999</v>
      </c>
      <c r="F29" s="15">
        <v>574375987.03600001</v>
      </c>
      <c r="G29" s="16">
        <v>65475192.576000005</v>
      </c>
      <c r="H29" s="15">
        <v>1165153887</v>
      </c>
      <c r="I29" s="41">
        <f>IF(G29&gt;0,G29/E29,0)</f>
        <v>1.1005919946152047</v>
      </c>
      <c r="J29" s="42">
        <f t="shared" ref="J29" si="0">IF(H29&gt;0,H29/F29,0)</f>
        <v>2.0285560561343106</v>
      </c>
    </row>
    <row r="30" spans="1:11" ht="96" x14ac:dyDescent="0.25">
      <c r="A30" s="17" t="s">
        <v>93</v>
      </c>
      <c r="B30" s="32" t="s">
        <v>69</v>
      </c>
      <c r="C30" s="18">
        <v>29252819</v>
      </c>
      <c r="D30" s="19">
        <v>2418443215.7199998</v>
      </c>
      <c r="E30" s="19">
        <f>+Tabla13[[#This Row],[Física
(A)]]/2</f>
        <v>14626409.5</v>
      </c>
      <c r="F30" s="19">
        <v>512454008.3664</v>
      </c>
      <c r="G30" s="20">
        <v>14526228.65</v>
      </c>
      <c r="H30" s="19">
        <v>738715447.70042896</v>
      </c>
      <c r="I30" s="41">
        <f t="shared" ref="I30" si="1">IF(G30&gt;0,G30/E30,0)</f>
        <v>0.99315068746024104</v>
      </c>
      <c r="J30" s="42">
        <f>IF(H30&gt;0,H30/F30,0)</f>
        <v>1.4415253576712275</v>
      </c>
    </row>
    <row r="31" spans="1:11" ht="15.75" x14ac:dyDescent="0.25">
      <c r="A31" s="54" t="s">
        <v>28</v>
      </c>
      <c r="B31" s="55"/>
      <c r="C31" s="55"/>
      <c r="D31" s="55"/>
      <c r="E31" s="55"/>
      <c r="F31" s="55"/>
      <c r="G31" s="55"/>
      <c r="H31" s="55"/>
      <c r="I31" s="55"/>
      <c r="J31" s="56"/>
    </row>
    <row r="32" spans="1:11" ht="15.75" x14ac:dyDescent="0.25">
      <c r="A32" s="57" t="s">
        <v>29</v>
      </c>
      <c r="B32" s="58"/>
      <c r="C32" s="58"/>
      <c r="D32" s="58"/>
      <c r="E32" s="58"/>
      <c r="F32" s="58"/>
      <c r="G32" s="58"/>
      <c r="H32" s="58"/>
      <c r="I32" s="58"/>
      <c r="J32" s="59"/>
      <c r="K32" s="1"/>
    </row>
    <row r="33" spans="1:11" x14ac:dyDescent="0.25">
      <c r="A33" s="21" t="s">
        <v>30</v>
      </c>
      <c r="B33" s="76" t="s">
        <v>66</v>
      </c>
      <c r="C33" s="76"/>
      <c r="D33" s="76"/>
      <c r="E33" s="76"/>
      <c r="F33" s="76"/>
      <c r="G33" s="76"/>
      <c r="H33" s="76"/>
      <c r="I33" s="76"/>
      <c r="J33" s="77"/>
    </row>
    <row r="34" spans="1:11" ht="30" x14ac:dyDescent="0.25">
      <c r="A34" s="21" t="s">
        <v>31</v>
      </c>
      <c r="B34" s="76" t="s">
        <v>70</v>
      </c>
      <c r="C34" s="76"/>
      <c r="D34" s="76"/>
      <c r="E34" s="76"/>
      <c r="F34" s="76"/>
      <c r="G34" s="76"/>
      <c r="H34" s="76"/>
      <c r="I34" s="76"/>
      <c r="J34" s="77"/>
    </row>
    <row r="35" spans="1:11" ht="63" customHeight="1" x14ac:dyDescent="0.25">
      <c r="A35" s="21" t="s">
        <v>32</v>
      </c>
      <c r="B35" s="76" t="s">
        <v>87</v>
      </c>
      <c r="C35" s="76"/>
      <c r="D35" s="76"/>
      <c r="E35" s="76"/>
      <c r="F35" s="76"/>
      <c r="G35" s="76"/>
      <c r="H35" s="76"/>
      <c r="I35" s="76"/>
      <c r="J35" s="77"/>
    </row>
    <row r="36" spans="1:11" ht="30" x14ac:dyDescent="0.25">
      <c r="A36" s="21" t="s">
        <v>33</v>
      </c>
      <c r="B36" s="76"/>
      <c r="C36" s="76"/>
      <c r="D36" s="76"/>
      <c r="E36" s="76"/>
      <c r="F36" s="76"/>
      <c r="G36" s="76"/>
      <c r="H36" s="76"/>
      <c r="I36" s="76"/>
      <c r="J36" s="77"/>
    </row>
    <row r="37" spans="1:11" x14ac:dyDescent="0.25">
      <c r="A37" s="21" t="s">
        <v>30</v>
      </c>
      <c r="B37" s="76" t="s">
        <v>68</v>
      </c>
      <c r="C37" s="76"/>
      <c r="D37" s="76"/>
      <c r="E37" s="76"/>
      <c r="F37" s="76"/>
      <c r="G37" s="76"/>
      <c r="H37" s="76"/>
      <c r="I37" s="76"/>
      <c r="J37" s="77"/>
    </row>
    <row r="38" spans="1:11" ht="30" x14ac:dyDescent="0.25">
      <c r="A38" s="21" t="s">
        <v>31</v>
      </c>
      <c r="B38" s="76" t="s">
        <v>71</v>
      </c>
      <c r="C38" s="76"/>
      <c r="D38" s="76"/>
      <c r="E38" s="76"/>
      <c r="F38" s="76"/>
      <c r="G38" s="76"/>
      <c r="H38" s="76"/>
      <c r="I38" s="76"/>
      <c r="J38" s="77"/>
    </row>
    <row r="39" spans="1:11" ht="75" customHeight="1" x14ac:dyDescent="0.25">
      <c r="A39" s="21" t="s">
        <v>32</v>
      </c>
      <c r="B39" s="76" t="s">
        <v>88</v>
      </c>
      <c r="C39" s="76"/>
      <c r="D39" s="76"/>
      <c r="E39" s="76"/>
      <c r="F39" s="76"/>
      <c r="G39" s="76"/>
      <c r="H39" s="76"/>
      <c r="I39" s="76"/>
      <c r="J39" s="77"/>
    </row>
    <row r="40" spans="1:11" ht="30" x14ac:dyDescent="0.25">
      <c r="A40" s="21" t="s">
        <v>33</v>
      </c>
      <c r="B40" s="76" t="s">
        <v>85</v>
      </c>
      <c r="C40" s="76"/>
      <c r="D40" s="76"/>
      <c r="E40" s="76"/>
      <c r="F40" s="76"/>
      <c r="G40" s="76"/>
      <c r="H40" s="76"/>
      <c r="I40" s="76"/>
      <c r="J40" s="77"/>
    </row>
    <row r="41" spans="1:11" ht="15.75" x14ac:dyDescent="0.25">
      <c r="A41" s="54" t="s">
        <v>34</v>
      </c>
      <c r="B41" s="55"/>
      <c r="C41" s="55"/>
      <c r="D41" s="55"/>
      <c r="E41" s="55"/>
      <c r="F41" s="55"/>
      <c r="G41" s="55"/>
      <c r="H41" s="55"/>
      <c r="I41" s="55"/>
      <c r="J41" s="56"/>
    </row>
    <row r="42" spans="1:11" ht="15.75" x14ac:dyDescent="0.25">
      <c r="A42" s="90" t="s">
        <v>35</v>
      </c>
      <c r="B42" s="91"/>
      <c r="C42" s="91"/>
      <c r="D42" s="91"/>
      <c r="E42" s="91"/>
      <c r="F42" s="91"/>
      <c r="G42" s="91"/>
      <c r="H42" s="91"/>
      <c r="I42" s="91"/>
      <c r="J42" s="92"/>
      <c r="K42" s="1"/>
    </row>
    <row r="43" spans="1:11" ht="15.75" customHeight="1" x14ac:dyDescent="0.25">
      <c r="A43" s="93"/>
      <c r="B43" s="94"/>
      <c r="C43" s="94"/>
      <c r="D43" s="94"/>
      <c r="E43" s="94"/>
      <c r="F43" s="94"/>
      <c r="G43" s="94"/>
      <c r="H43" s="94"/>
      <c r="I43" s="94"/>
      <c r="J43" s="95"/>
    </row>
    <row r="44" spans="1:11" hidden="1" x14ac:dyDescent="0.25">
      <c r="A44" s="96" t="s">
        <v>41</v>
      </c>
      <c r="B44" s="96"/>
      <c r="C44" s="96"/>
      <c r="D44" s="96"/>
      <c r="E44" s="96"/>
      <c r="F44" s="96"/>
      <c r="G44" s="96"/>
      <c r="H44" s="96"/>
      <c r="I44" s="96"/>
      <c r="J44" s="96"/>
    </row>
  </sheetData>
  <mergeCells count="52">
    <mergeCell ref="A42:J42"/>
    <mergeCell ref="A43:J43"/>
    <mergeCell ref="A44:J44"/>
    <mergeCell ref="B37:J37"/>
    <mergeCell ref="B38:J38"/>
    <mergeCell ref="B39:J39"/>
    <mergeCell ref="B40:J40"/>
    <mergeCell ref="A41:J41"/>
    <mergeCell ref="A32:J32"/>
    <mergeCell ref="B33:J33"/>
    <mergeCell ref="B34:J34"/>
    <mergeCell ref="B35:J35"/>
    <mergeCell ref="B36:J36"/>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22:J22"/>
    <mergeCell ref="B11:J11"/>
    <mergeCell ref="B12:J12"/>
    <mergeCell ref="A13:J13"/>
    <mergeCell ref="C14:J14"/>
    <mergeCell ref="C15:J15"/>
    <mergeCell ref="C16:J16"/>
    <mergeCell ref="A17:J17"/>
    <mergeCell ref="B18:J18"/>
    <mergeCell ref="B19:J19"/>
    <mergeCell ref="B20:J20"/>
    <mergeCell ref="B21:J21"/>
    <mergeCell ref="B10:J10"/>
    <mergeCell ref="B1:J1"/>
    <mergeCell ref="B2:C2"/>
    <mergeCell ref="D2:H2"/>
    <mergeCell ref="B3:C3"/>
    <mergeCell ref="D3:H3"/>
    <mergeCell ref="A4:J4"/>
    <mergeCell ref="A5:J5"/>
    <mergeCell ref="A6:J6"/>
    <mergeCell ref="A7:J7"/>
    <mergeCell ref="B8:J8"/>
    <mergeCell ref="B9:J9"/>
  </mergeCells>
  <phoneticPr fontId="23" type="noConversion"/>
  <dataValidations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E64269A3-E417-405E-8554-67F858C2C385}"/>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3" xr:uid="{C4552F09-4D89-4CB8-9185-08F8CE516306}"/>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D28:D30 E29:F30 F28"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25" right="0.25" top="0.75" bottom="0.75" header="0.3" footer="0.3"/>
  <pageSetup scale="69" fitToHeight="0"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8"/>
  </cols>
  <sheetData>
    <row r="18" spans="1:10" ht="278.25" customHeight="1" x14ac:dyDescent="1.95">
      <c r="A18" s="49" t="s">
        <v>81</v>
      </c>
      <c r="B18" s="49"/>
      <c r="C18" s="49"/>
      <c r="D18" s="49"/>
      <c r="E18" s="49"/>
      <c r="F18" s="49"/>
      <c r="G18" s="49"/>
      <c r="H18" s="49"/>
      <c r="I18" s="49"/>
      <c r="J18" s="49"/>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pageSetUpPr fitToPage="1"/>
  </sheetPr>
  <dimension ref="A1:J40"/>
  <sheetViews>
    <sheetView view="pageBreakPreview" topLeftCell="A15" zoomScale="120" zoomScaleNormal="100" zoomScaleSheetLayoutView="120" workbookViewId="0">
      <selection activeCell="A30" sqref="A30:J30"/>
    </sheetView>
  </sheetViews>
  <sheetFormatPr baseColWidth="10" defaultRowHeight="15" x14ac:dyDescent="0.25"/>
  <cols>
    <col min="1" max="1" width="23" style="6" customWidth="1"/>
    <col min="2" max="10" width="12.7109375" style="6" customWidth="1"/>
  </cols>
  <sheetData>
    <row r="1" spans="1:10" ht="21.75" thickBot="1" x14ac:dyDescent="0.3">
      <c r="A1" s="22"/>
      <c r="B1" s="60" t="s">
        <v>82</v>
      </c>
      <c r="C1" s="61"/>
      <c r="D1" s="61"/>
      <c r="E1" s="61"/>
      <c r="F1" s="61"/>
      <c r="G1" s="61"/>
      <c r="H1" s="61"/>
      <c r="I1" s="61"/>
      <c r="J1" s="62"/>
    </row>
    <row r="2" spans="1:10" ht="21.75" thickBot="1" x14ac:dyDescent="0.3">
      <c r="A2" s="23"/>
      <c r="B2" s="63" t="s">
        <v>0</v>
      </c>
      <c r="C2" s="64"/>
      <c r="D2" s="63" t="s">
        <v>1</v>
      </c>
      <c r="E2" s="64"/>
      <c r="F2" s="64"/>
      <c r="G2" s="64"/>
      <c r="H2" s="65"/>
      <c r="I2" s="2" t="s">
        <v>2</v>
      </c>
      <c r="J2" s="3" t="s">
        <v>3</v>
      </c>
    </row>
    <row r="3" spans="1:10" ht="21.75" thickBot="1" x14ac:dyDescent="0.3">
      <c r="A3" s="24"/>
      <c r="B3" s="66" t="s">
        <v>4</v>
      </c>
      <c r="C3" s="67"/>
      <c r="D3" s="66"/>
      <c r="E3" s="67"/>
      <c r="F3" s="67"/>
      <c r="G3" s="67"/>
      <c r="H3" s="68"/>
      <c r="I3" s="28"/>
      <c r="J3" s="29"/>
    </row>
    <row r="4" spans="1:10" x14ac:dyDescent="0.25">
      <c r="A4" s="69"/>
      <c r="B4" s="70"/>
      <c r="C4" s="70"/>
      <c r="D4" s="71"/>
      <c r="E4" s="71"/>
      <c r="F4" s="71"/>
      <c r="G4" s="71"/>
      <c r="H4" s="71"/>
      <c r="I4" s="70"/>
      <c r="J4" s="72"/>
    </row>
    <row r="5" spans="1:10" ht="3" customHeight="1" x14ac:dyDescent="0.25">
      <c r="A5" s="51"/>
      <c r="B5" s="52"/>
      <c r="C5" s="52"/>
      <c r="D5" s="52"/>
      <c r="E5" s="52"/>
      <c r="F5" s="52"/>
      <c r="G5" s="52"/>
      <c r="H5" s="52"/>
      <c r="I5" s="52"/>
      <c r="J5" s="53"/>
    </row>
    <row r="6" spans="1:10" ht="15.75" x14ac:dyDescent="0.25">
      <c r="A6" s="54" t="s">
        <v>5</v>
      </c>
      <c r="B6" s="55"/>
      <c r="C6" s="55"/>
      <c r="D6" s="55"/>
      <c r="E6" s="55"/>
      <c r="F6" s="55"/>
      <c r="G6" s="55"/>
      <c r="H6" s="55"/>
      <c r="I6" s="55"/>
      <c r="J6" s="56"/>
    </row>
    <row r="7" spans="1:10" ht="15.75" x14ac:dyDescent="0.25">
      <c r="A7" s="57" t="s">
        <v>6</v>
      </c>
      <c r="B7" s="58"/>
      <c r="C7" s="58"/>
      <c r="D7" s="58"/>
      <c r="E7" s="58"/>
      <c r="F7" s="58"/>
      <c r="G7" s="58"/>
      <c r="H7" s="58"/>
      <c r="I7" s="58"/>
      <c r="J7" s="59"/>
    </row>
    <row r="8" spans="1:10" x14ac:dyDescent="0.25">
      <c r="A8" s="4" t="s">
        <v>7</v>
      </c>
      <c r="B8" s="73" t="s">
        <v>49</v>
      </c>
      <c r="C8" s="74"/>
      <c r="D8" s="74"/>
      <c r="E8" s="74"/>
      <c r="F8" s="74"/>
      <c r="G8" s="74"/>
      <c r="H8" s="74"/>
      <c r="I8" s="74"/>
      <c r="J8" s="75"/>
    </row>
    <row r="9" spans="1:10" ht="15" customHeight="1" x14ac:dyDescent="0.25">
      <c r="A9" s="25" t="s">
        <v>36</v>
      </c>
      <c r="B9" s="73" t="s">
        <v>50</v>
      </c>
      <c r="C9" s="74"/>
      <c r="D9" s="74"/>
      <c r="E9" s="74"/>
      <c r="F9" s="74"/>
      <c r="G9" s="74"/>
      <c r="H9" s="74"/>
      <c r="I9" s="74"/>
      <c r="J9" s="75"/>
    </row>
    <row r="10" spans="1:10" x14ac:dyDescent="0.25">
      <c r="A10" s="25" t="s">
        <v>37</v>
      </c>
      <c r="B10" s="73" t="s">
        <v>51</v>
      </c>
      <c r="C10" s="74"/>
      <c r="D10" s="74"/>
      <c r="E10" s="74"/>
      <c r="F10" s="74"/>
      <c r="G10" s="74"/>
      <c r="H10" s="74"/>
      <c r="I10" s="74"/>
      <c r="J10" s="75"/>
    </row>
    <row r="11" spans="1:10" ht="56.25" customHeight="1" x14ac:dyDescent="0.25">
      <c r="A11" s="4" t="s">
        <v>8</v>
      </c>
      <c r="B11" s="76" t="s">
        <v>52</v>
      </c>
      <c r="C11" s="76"/>
      <c r="D11" s="76"/>
      <c r="E11" s="76"/>
      <c r="F11" s="76"/>
      <c r="G11" s="76"/>
      <c r="H11" s="76"/>
      <c r="I11" s="76"/>
      <c r="J11" s="77"/>
    </row>
    <row r="12" spans="1:10" ht="32.25" customHeight="1" x14ac:dyDescent="0.25">
      <c r="A12" s="4" t="s">
        <v>9</v>
      </c>
      <c r="B12" s="76" t="s">
        <v>53</v>
      </c>
      <c r="C12" s="76"/>
      <c r="D12" s="76"/>
      <c r="E12" s="76"/>
      <c r="F12" s="76"/>
      <c r="G12" s="76"/>
      <c r="H12" s="76"/>
      <c r="I12" s="76"/>
      <c r="J12" s="77"/>
    </row>
    <row r="13" spans="1:10" ht="15.75" x14ac:dyDescent="0.25">
      <c r="A13" s="54" t="s">
        <v>10</v>
      </c>
      <c r="B13" s="55"/>
      <c r="C13" s="55"/>
      <c r="D13" s="55"/>
      <c r="E13" s="55"/>
      <c r="F13" s="55"/>
      <c r="G13" s="55"/>
      <c r="H13" s="55"/>
      <c r="I13" s="55"/>
      <c r="J13" s="56"/>
    </row>
    <row r="14" spans="1:10" ht="27.75" customHeight="1" x14ac:dyDescent="0.25">
      <c r="A14" s="4" t="s">
        <v>11</v>
      </c>
      <c r="B14" s="26">
        <v>2</v>
      </c>
      <c r="C14" s="50" t="str">
        <f>IFERROR(VLOOKUP(B14,'[1]Validacion datos'!A2:B5,2,FALSE),"")</f>
        <v>DESARROLLO SOCIAL</v>
      </c>
      <c r="D14" s="50"/>
      <c r="E14" s="50"/>
      <c r="F14" s="50"/>
      <c r="G14" s="50"/>
      <c r="H14" s="50"/>
      <c r="I14" s="50"/>
      <c r="J14" s="50"/>
    </row>
    <row r="15" spans="1:10" ht="26.25" customHeight="1" x14ac:dyDescent="0.25">
      <c r="A15" s="4" t="s">
        <v>12</v>
      </c>
      <c r="B15" s="7">
        <v>2.5</v>
      </c>
      <c r="C15" s="50" t="str">
        <f>IFERROR(VLOOKUP(B15,'[1]Validacion datos'!A8:B26,2,FALSE),"")</f>
        <v>Vivienda digna en entornos saludables</v>
      </c>
      <c r="D15" s="50"/>
      <c r="E15" s="50"/>
      <c r="F15" s="50"/>
      <c r="G15" s="50"/>
      <c r="H15" s="50"/>
      <c r="I15" s="50"/>
      <c r="J15" s="50"/>
    </row>
    <row r="16" spans="1:10" x14ac:dyDescent="0.25">
      <c r="A16" s="4" t="s">
        <v>13</v>
      </c>
      <c r="B16" s="8" t="s">
        <v>54</v>
      </c>
      <c r="C16" s="78" t="str">
        <f>IFERROR(VLOOKUP(B16,'[1]Validacion datos'!D8:E64,2,FALSE),"")</f>
        <v>Garantizar el acceso universal a servicios de agua potable y saneamiento, provistos con calidad y eficiencia</v>
      </c>
      <c r="D16" s="78"/>
      <c r="E16" s="78"/>
      <c r="F16" s="78"/>
      <c r="G16" s="78"/>
      <c r="H16" s="78"/>
      <c r="I16" s="78"/>
      <c r="J16" s="78"/>
    </row>
    <row r="17" spans="1:10" ht="15.75" x14ac:dyDescent="0.25">
      <c r="A17" s="54" t="s">
        <v>14</v>
      </c>
      <c r="B17" s="55"/>
      <c r="C17" s="55"/>
      <c r="D17" s="55"/>
      <c r="E17" s="55"/>
      <c r="F17" s="55"/>
      <c r="G17" s="55"/>
      <c r="H17" s="55"/>
      <c r="I17" s="55"/>
      <c r="J17" s="56"/>
    </row>
    <row r="18" spans="1:10" ht="29.25" customHeight="1" x14ac:dyDescent="0.25">
      <c r="A18" s="4" t="s">
        <v>15</v>
      </c>
      <c r="B18" s="76" t="s">
        <v>60</v>
      </c>
      <c r="C18" s="76"/>
      <c r="D18" s="76"/>
      <c r="E18" s="76"/>
      <c r="F18" s="76"/>
      <c r="G18" s="76"/>
      <c r="H18" s="76"/>
      <c r="I18" s="76"/>
      <c r="J18" s="77"/>
    </row>
    <row r="19" spans="1:10" ht="33" customHeight="1" x14ac:dyDescent="0.25">
      <c r="A19" s="9" t="s">
        <v>16</v>
      </c>
      <c r="B19" s="76" t="s">
        <v>61</v>
      </c>
      <c r="C19" s="76"/>
      <c r="D19" s="76"/>
      <c r="E19" s="76"/>
      <c r="F19" s="76"/>
      <c r="G19" s="76"/>
      <c r="H19" s="76"/>
      <c r="I19" s="76"/>
      <c r="J19" s="77"/>
    </row>
    <row r="20" spans="1:10" ht="34.5" customHeight="1" x14ac:dyDescent="0.25">
      <c r="A20" s="9" t="s">
        <v>17</v>
      </c>
      <c r="B20" s="76" t="s">
        <v>59</v>
      </c>
      <c r="C20" s="76"/>
      <c r="D20" s="76"/>
      <c r="E20" s="76"/>
      <c r="F20" s="76"/>
      <c r="G20" s="76"/>
      <c r="H20" s="76"/>
      <c r="I20" s="76"/>
      <c r="J20" s="77"/>
    </row>
    <row r="21" spans="1:10" x14ac:dyDescent="0.25">
      <c r="A21" s="9" t="s">
        <v>38</v>
      </c>
      <c r="B21" s="76" t="s">
        <v>77</v>
      </c>
      <c r="C21" s="76"/>
      <c r="D21" s="76"/>
      <c r="E21" s="76"/>
      <c r="F21" s="76"/>
      <c r="G21" s="76"/>
      <c r="H21" s="76"/>
      <c r="I21" s="76"/>
      <c r="J21" s="77"/>
    </row>
    <row r="22" spans="1:10" ht="15.75" x14ac:dyDescent="0.25">
      <c r="A22" s="54" t="s">
        <v>18</v>
      </c>
      <c r="B22" s="55"/>
      <c r="C22" s="55"/>
      <c r="D22" s="55"/>
      <c r="E22" s="55"/>
      <c r="F22" s="55"/>
      <c r="G22" s="55"/>
      <c r="H22" s="55"/>
      <c r="I22" s="55"/>
      <c r="J22" s="56"/>
    </row>
    <row r="23" spans="1:10" ht="15.75" x14ac:dyDescent="0.25">
      <c r="A23" s="57" t="s">
        <v>19</v>
      </c>
      <c r="B23" s="58"/>
      <c r="C23" s="58"/>
      <c r="D23" s="58"/>
      <c r="E23" s="58"/>
      <c r="F23" s="58"/>
      <c r="G23" s="58"/>
      <c r="H23" s="58"/>
      <c r="I23" s="58"/>
      <c r="J23" s="59"/>
    </row>
    <row r="24" spans="1:10" ht="15" customHeight="1" x14ac:dyDescent="0.25">
      <c r="A24" s="79" t="s">
        <v>20</v>
      </c>
      <c r="B24" s="80"/>
      <c r="C24" s="81" t="s">
        <v>21</v>
      </c>
      <c r="D24" s="83"/>
      <c r="E24" s="83"/>
      <c r="F24" s="83" t="s">
        <v>22</v>
      </c>
      <c r="G24" s="83"/>
      <c r="H24" s="80"/>
      <c r="I24" s="81" t="s">
        <v>23</v>
      </c>
      <c r="J24" s="82"/>
    </row>
    <row r="25" spans="1:10" x14ac:dyDescent="0.25">
      <c r="A25" s="97">
        <v>437314321</v>
      </c>
      <c r="B25" s="98"/>
      <c r="C25" s="87" cm="1">
        <f t="array" ref="C25">+Tabla134[Financiera
(B)]</f>
        <v>446915530.86000001</v>
      </c>
      <c r="D25" s="88"/>
      <c r="E25" s="89"/>
      <c r="F25" s="87">
        <v>406032326</v>
      </c>
      <c r="G25" s="88"/>
      <c r="H25" s="89"/>
      <c r="I25" s="99">
        <f>IF(F25&gt;0,F25/C25,0)</f>
        <v>0.90852140497035661</v>
      </c>
      <c r="J25" s="100"/>
    </row>
    <row r="26" spans="1:10" ht="15.75" x14ac:dyDescent="0.25">
      <c r="A26" s="57" t="s">
        <v>24</v>
      </c>
      <c r="B26" s="58"/>
      <c r="C26" s="58"/>
      <c r="D26" s="58"/>
      <c r="E26" s="58"/>
      <c r="F26" s="58"/>
      <c r="G26" s="58"/>
      <c r="H26" s="58"/>
      <c r="I26" s="58"/>
      <c r="J26" s="59"/>
    </row>
    <row r="27" spans="1:10" ht="15" customHeight="1" x14ac:dyDescent="0.25">
      <c r="A27" s="5"/>
      <c r="B27"/>
      <c r="C27" s="84" t="s">
        <v>48</v>
      </c>
      <c r="D27" s="85"/>
      <c r="E27" s="84" t="s">
        <v>84</v>
      </c>
      <c r="F27" s="85"/>
      <c r="G27" s="84" t="s">
        <v>83</v>
      </c>
      <c r="H27" s="84"/>
      <c r="I27" s="84" t="s">
        <v>25</v>
      </c>
      <c r="J27" s="86"/>
    </row>
    <row r="28" spans="1:10" ht="38.25" x14ac:dyDescent="0.25">
      <c r="A28" s="10" t="s">
        <v>26</v>
      </c>
      <c r="B28" s="11" t="s">
        <v>27</v>
      </c>
      <c r="C28" s="11" t="s">
        <v>39</v>
      </c>
      <c r="D28" s="11" t="s">
        <v>40</v>
      </c>
      <c r="E28" s="11" t="s">
        <v>42</v>
      </c>
      <c r="F28" s="11" t="s">
        <v>43</v>
      </c>
      <c r="G28" s="11" t="s">
        <v>44</v>
      </c>
      <c r="H28" s="11" t="s">
        <v>45</v>
      </c>
      <c r="I28" s="11" t="s">
        <v>46</v>
      </c>
      <c r="J28" s="12" t="s">
        <v>47</v>
      </c>
    </row>
    <row r="29" spans="1:10" ht="72" x14ac:dyDescent="0.25">
      <c r="A29" s="13" t="s">
        <v>94</v>
      </c>
      <c r="B29" s="33" t="s">
        <v>72</v>
      </c>
      <c r="C29" s="14">
        <v>435000</v>
      </c>
      <c r="D29" s="15">
        <v>446915530.86000001</v>
      </c>
      <c r="E29" s="15">
        <v>435000</v>
      </c>
      <c r="F29" s="15">
        <v>218657160.49999997</v>
      </c>
      <c r="G29" s="16">
        <v>413724</v>
      </c>
      <c r="H29" s="15">
        <v>192134773</v>
      </c>
      <c r="I29" s="43">
        <f>IF(G29&gt;0,G29/E29,0)</f>
        <v>0.95108965517241384</v>
      </c>
      <c r="J29" s="44">
        <f>IF(H29&gt;0,H29/F29,0)</f>
        <v>0.87870332058025613</v>
      </c>
    </row>
    <row r="30" spans="1:10" ht="15.75" x14ac:dyDescent="0.25">
      <c r="A30" s="54" t="s">
        <v>28</v>
      </c>
      <c r="B30" s="55"/>
      <c r="C30" s="55"/>
      <c r="D30" s="55"/>
      <c r="E30" s="55"/>
      <c r="F30" s="55"/>
      <c r="G30" s="55"/>
      <c r="H30" s="55"/>
      <c r="I30" s="55"/>
      <c r="J30" s="56"/>
    </row>
    <row r="31" spans="1:10" ht="15.75" x14ac:dyDescent="0.25">
      <c r="A31" s="57" t="s">
        <v>29</v>
      </c>
      <c r="B31" s="58"/>
      <c r="C31" s="58"/>
      <c r="D31" s="58"/>
      <c r="E31" s="58"/>
      <c r="F31" s="58"/>
      <c r="G31" s="58"/>
      <c r="H31" s="58"/>
      <c r="I31" s="58"/>
      <c r="J31" s="59"/>
    </row>
    <row r="32" spans="1:10" x14ac:dyDescent="0.25">
      <c r="A32" s="21" t="s">
        <v>30</v>
      </c>
      <c r="B32" s="76" t="s">
        <v>73</v>
      </c>
      <c r="C32" s="76"/>
      <c r="D32" s="76"/>
      <c r="E32" s="76"/>
      <c r="F32" s="76"/>
      <c r="G32" s="76"/>
      <c r="H32" s="76"/>
      <c r="I32" s="76"/>
      <c r="J32" s="77"/>
    </row>
    <row r="33" spans="1:10" ht="30" x14ac:dyDescent="0.25">
      <c r="A33" s="21" t="s">
        <v>31</v>
      </c>
      <c r="B33" s="76" t="s">
        <v>74</v>
      </c>
      <c r="C33" s="76"/>
      <c r="D33" s="76"/>
      <c r="E33" s="76"/>
      <c r="F33" s="76"/>
      <c r="G33" s="76"/>
      <c r="H33" s="76"/>
      <c r="I33" s="76"/>
      <c r="J33" s="77"/>
    </row>
    <row r="34" spans="1:10" ht="85.5" customHeight="1" x14ac:dyDescent="0.25">
      <c r="A34" s="21" t="s">
        <v>32</v>
      </c>
      <c r="B34" s="76" t="s">
        <v>89</v>
      </c>
      <c r="C34" s="76"/>
      <c r="D34" s="76"/>
      <c r="E34" s="76"/>
      <c r="F34" s="76"/>
      <c r="G34" s="76"/>
      <c r="H34" s="76"/>
      <c r="I34" s="76"/>
      <c r="J34" s="77"/>
    </row>
    <row r="35" spans="1:10" ht="30" x14ac:dyDescent="0.25">
      <c r="A35" s="21" t="s">
        <v>33</v>
      </c>
      <c r="B35" s="76"/>
      <c r="C35" s="76"/>
      <c r="D35" s="76"/>
      <c r="E35" s="76"/>
      <c r="F35" s="76"/>
      <c r="G35" s="76"/>
      <c r="H35" s="76"/>
      <c r="I35" s="76"/>
      <c r="J35" s="77"/>
    </row>
    <row r="36" spans="1:10" ht="15.75" x14ac:dyDescent="0.25">
      <c r="A36" s="54" t="s">
        <v>34</v>
      </c>
      <c r="B36" s="55"/>
      <c r="C36" s="55"/>
      <c r="D36" s="55"/>
      <c r="E36" s="55"/>
      <c r="F36" s="55"/>
      <c r="G36" s="55"/>
      <c r="H36" s="55"/>
      <c r="I36" s="55"/>
      <c r="J36" s="56"/>
    </row>
    <row r="37" spans="1:10" ht="15.75" x14ac:dyDescent="0.25">
      <c r="A37" s="90" t="s">
        <v>35</v>
      </c>
      <c r="B37" s="91"/>
      <c r="C37" s="91"/>
      <c r="D37" s="91"/>
      <c r="E37" s="91"/>
      <c r="F37" s="91"/>
      <c r="G37" s="91"/>
      <c r="H37" s="91"/>
      <c r="I37" s="91"/>
      <c r="J37" s="92"/>
    </row>
    <row r="38" spans="1:10" x14ac:dyDescent="0.25">
      <c r="A38" s="93"/>
      <c r="B38" s="94"/>
      <c r="C38" s="94"/>
      <c r="D38" s="94"/>
      <c r="E38" s="94"/>
      <c r="F38" s="94"/>
      <c r="G38" s="94"/>
      <c r="H38" s="94"/>
      <c r="I38" s="94"/>
      <c r="J38" s="95"/>
    </row>
    <row r="39" spans="1:10" x14ac:dyDescent="0.25">
      <c r="A39" s="27"/>
      <c r="B39" s="27"/>
      <c r="C39" s="27"/>
      <c r="D39" s="27"/>
      <c r="E39" s="27"/>
      <c r="F39" s="27"/>
      <c r="G39" s="27"/>
      <c r="H39" s="27"/>
      <c r="I39" s="27"/>
      <c r="J39" s="27"/>
    </row>
    <row r="40" spans="1:10" ht="30.75" customHeight="1" x14ac:dyDescent="0.25">
      <c r="A40" s="96" t="s">
        <v>41</v>
      </c>
      <c r="B40" s="96"/>
      <c r="C40" s="96"/>
      <c r="D40" s="96"/>
      <c r="E40" s="96"/>
      <c r="F40" s="96"/>
      <c r="G40" s="96"/>
      <c r="H40" s="96"/>
      <c r="I40" s="96"/>
      <c r="J40" s="96"/>
    </row>
  </sheetData>
  <mergeCells count="48">
    <mergeCell ref="A37:J37"/>
    <mergeCell ref="A38:J38"/>
    <mergeCell ref="A40:J40"/>
    <mergeCell ref="A31:J31"/>
    <mergeCell ref="B32:J32"/>
    <mergeCell ref="B33:J33"/>
    <mergeCell ref="B34:J34"/>
    <mergeCell ref="B35:J35"/>
    <mergeCell ref="A36:J36"/>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22:J22"/>
    <mergeCell ref="B11:J11"/>
    <mergeCell ref="B12:J12"/>
    <mergeCell ref="A13:J13"/>
    <mergeCell ref="C14:J14"/>
    <mergeCell ref="C15:J15"/>
    <mergeCell ref="C16:J16"/>
    <mergeCell ref="A17:J17"/>
    <mergeCell ref="B18:J18"/>
    <mergeCell ref="B19:J19"/>
    <mergeCell ref="B20:J20"/>
    <mergeCell ref="B21:J21"/>
    <mergeCell ref="B10:J10"/>
    <mergeCell ref="B1:J1"/>
    <mergeCell ref="B2:C2"/>
    <mergeCell ref="D2:H2"/>
    <mergeCell ref="B3:C3"/>
    <mergeCell ref="D3:H3"/>
    <mergeCell ref="A4:J4"/>
    <mergeCell ref="A5:J5"/>
    <mergeCell ref="A6:J6"/>
    <mergeCell ref="A7:J7"/>
    <mergeCell ref="B8:J8"/>
    <mergeCell ref="B9:J9"/>
  </mergeCells>
  <dataValidations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D28:D29 E29:F29 F28"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C15AF16-0355-42D2-859E-6AF9303AA700}"/>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58CA6216-D155-41E2-89A5-CA9C5786A262}"/>
    <dataValidation allowBlank="1" showInputMessage="1" prompt="Nombre del capítulo" sqref="B8:J10" xr:uid="{80D6CCA4-2213-4074-B6C4-A24F74ECDDE1}"/>
    <dataValidation allowBlank="1" sqref="A8" xr:uid="{17A7D1C9-7A78-44C4-AA43-6F2AA4B493E8}"/>
  </dataValidations>
  <pageMargins left="0.25" right="0.25" top="0.75" bottom="0.75" header="0.3" footer="0.3"/>
  <pageSetup scale="69" fitToHeight="0"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Sub-port 1</vt:lpstr>
      <vt:lpstr>Programa 11</vt:lpstr>
      <vt:lpstr>Sub-port 2</vt:lpstr>
      <vt:lpstr>Programa 12</vt:lpstr>
      <vt:lpstr>Sub-port 3</vt:lpstr>
      <vt:lpstr>Programa 13</vt:lpstr>
      <vt:lpstr>Portada!Área_de_impresión</vt:lpstr>
      <vt:lpstr>'Programa 11'!Área_de_impresión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Rosa Pena</cp:lastModifiedBy>
  <cp:lastPrinted>2022-11-30T20:00:52Z</cp:lastPrinted>
  <dcterms:created xsi:type="dcterms:W3CDTF">2021-03-22T15:50:10Z</dcterms:created>
  <dcterms:modified xsi:type="dcterms:W3CDTF">2023-01-27T21:02:36Z</dcterms:modified>
</cp:coreProperties>
</file>