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3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aasdgovdo-my.sharepoint.com/personal/katihusca_ledesma_caasd_gob_do/Documents/Datos adjuntos/Documentos/2023/Ejecucion 2023/"/>
    </mc:Choice>
  </mc:AlternateContent>
  <xr:revisionPtr revIDLastSave="37" documentId="8_{61481C09-82AB-4BC0-A03E-53D7A1F50404}" xr6:coauthVersionLast="47" xr6:coauthVersionMax="47" xr10:uidLastSave="{D28005FF-FB3F-408E-BBF0-83D196B48B39}"/>
  <bookViews>
    <workbookView xWindow="-120" yWindow="-120" windowWidth="20730" windowHeight="11040" activeTab="2" xr2:uid="{4338FEAE-DB8E-4C02-BE6D-DDC1311F061E}"/>
  </bookViews>
  <sheets>
    <sheet name="Portada" sheetId="9" r:id="rId1"/>
    <sheet name="Sub-port 1" sheetId="5" r:id="rId2"/>
    <sheet name="Programa 11" sheetId="1" r:id="rId3"/>
    <sheet name="Sub-port 2" sheetId="7" r:id="rId4"/>
    <sheet name="Programa 12" sheetId="2" r:id="rId5"/>
    <sheet name="Sub-port 3" sheetId="8" r:id="rId6"/>
    <sheet name="Programa 13" sheetId="3" r:id="rId7"/>
  </sheets>
  <externalReferences>
    <externalReference r:id="rId8"/>
  </externalReferences>
  <definedNames>
    <definedName name="_xlnm.Print_Area" localSheetId="0">Portada!$A$1:$M$45</definedName>
    <definedName name="_xlnm.Print_Area" localSheetId="2">'Programa 11'!$A$1:$J$43</definedName>
    <definedName name="_xlnm.Print_Area" localSheetId="4">'Programa 12'!$A$1:$J$49</definedName>
    <definedName name="_xlnm.Print_Area" localSheetId="6">'Programa 13'!$A$1:$J$43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0" i="2" l="1"/>
  <c r="F29" i="2"/>
  <c r="A25" i="3" l="1" a="1"/>
  <c r="A25" i="3"/>
  <c r="A25" i="2"/>
  <c r="A25" i="1" a="1"/>
  <c r="A25" i="1" s="1"/>
  <c r="C25" i="3" l="1"/>
  <c r="C25" i="2"/>
  <c r="B47" i="2" s="1"/>
  <c r="C25" i="1"/>
  <c r="B42" i="3"/>
  <c r="B40" i="3"/>
  <c r="B48" i="2"/>
  <c r="B46" i="2"/>
  <c r="B42" i="1"/>
  <c r="B40" i="1"/>
  <c r="J30" i="2" l="1"/>
  <c r="J29" i="2"/>
  <c r="F29" i="3"/>
  <c r="J29" i="3" s="1"/>
  <c r="E29" i="1"/>
  <c r="I29" i="1" s="1"/>
  <c r="F29" i="1"/>
  <c r="J29" i="1" s="1"/>
  <c r="I29" i="3"/>
  <c r="I30" i="2"/>
  <c r="I25" i="2"/>
  <c r="I29" i="2"/>
  <c r="I25" i="3" l="1"/>
  <c r="B41" i="3"/>
  <c r="C16" i="3"/>
  <c r="C15" i="3"/>
  <c r="C14" i="3"/>
  <c r="C16" i="2"/>
  <c r="C15" i="2"/>
  <c r="C14" i="2"/>
  <c r="B41" i="1" l="1"/>
  <c r="I25" i="1"/>
  <c r="C16" i="1"/>
  <c r="C15" i="1"/>
  <c r="C14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<sst xmlns="http://schemas.openxmlformats.org/spreadsheetml/2006/main" count="232" uniqueCount="96">
  <si>
    <t>Código</t>
  </si>
  <si>
    <t>Documento Relacionado</t>
  </si>
  <si>
    <t>Fecha Versión</t>
  </si>
  <si>
    <t>Versión</t>
  </si>
  <si>
    <t>DEC-FOR013</t>
  </si>
  <si>
    <t>I -Información Instituciónal</t>
  </si>
  <si>
    <t>I.I - Completar los datos requeridos sobre la institución</t>
  </si>
  <si>
    <t>Capítulo</t>
  </si>
  <si>
    <t>Misión</t>
  </si>
  <si>
    <t>Visión</t>
  </si>
  <si>
    <t>II. Contribución a la Estrategia Nacional de Desarrollo</t>
  </si>
  <si>
    <t>Eje estratégico:</t>
  </si>
  <si>
    <t>Objetivo general:</t>
  </si>
  <si>
    <t>Objetivo(s) específico(s):</t>
  </si>
  <si>
    <t>III. Información del Programa</t>
  </si>
  <si>
    <t>Nombre:</t>
  </si>
  <si>
    <t>Descripción:</t>
  </si>
  <si>
    <r>
      <t>Beneficiarios:</t>
    </r>
    <r>
      <rPr>
        <sz val="12"/>
        <color rgb="FF000000"/>
        <rFont val="Century Gothic"/>
        <family val="2"/>
      </rPr>
      <t xml:space="preserve"> </t>
    </r>
  </si>
  <si>
    <t>IV. Formulación y Ejecución Física-Financiera</t>
  </si>
  <si>
    <t>IV.I - Desempeño financiero</t>
  </si>
  <si>
    <t>Presupuesto Inicial</t>
  </si>
  <si>
    <t>Presupuesto Vigente</t>
  </si>
  <si>
    <t>Presupuesto Ejecutado</t>
  </si>
  <si>
    <t>Porcentaje de Ejecución (ejecutado/vigente)</t>
  </si>
  <si>
    <t>IV.II - Formulación y Ejecución Trimestral de las Metas por Producto</t>
  </si>
  <si>
    <t>Avance</t>
  </si>
  <si>
    <t>Producto</t>
  </si>
  <si>
    <t>Indicador</t>
  </si>
  <si>
    <t>V. Análisis de los Logros y Desviaciones</t>
  </si>
  <si>
    <t>V.I - Información de Logros y Desviaciones por Producto</t>
  </si>
  <si>
    <t xml:space="preserve">Producto: </t>
  </si>
  <si>
    <t xml:space="preserve">Descripción del producto: </t>
  </si>
  <si>
    <t>Logros alcanzados:</t>
  </si>
  <si>
    <t>Causas y justificación del desvío:</t>
  </si>
  <si>
    <r>
      <t xml:space="preserve">VI. </t>
    </r>
    <r>
      <rPr>
        <b/>
        <sz val="11"/>
        <color theme="0"/>
        <rFont val="Century Gothic"/>
        <family val="2"/>
      </rPr>
      <t>Oportunidades de Mejora</t>
    </r>
  </si>
  <si>
    <t xml:space="preserve">VI. I - De acuerdo a los eventos presentados durante la ejecución del producto, ¿qué aspecto puede mejorarse? </t>
  </si>
  <si>
    <t>Subcapítulo</t>
  </si>
  <si>
    <t>Unidad Ejecutora</t>
  </si>
  <si>
    <t>Resultado Asociado:</t>
  </si>
  <si>
    <t>Física
(A)</t>
  </si>
  <si>
    <t>Financiera
(B)</t>
  </si>
  <si>
    <t>Física
(C)</t>
  </si>
  <si>
    <t>Financiera
(D)</t>
  </si>
  <si>
    <t>Física 
(E)</t>
  </si>
  <si>
    <t>Financiera 
 (F)</t>
  </si>
  <si>
    <t>Física 
(%)
 G=E/C</t>
  </si>
  <si>
    <t>Financiero 
(%) 
H=F/D</t>
  </si>
  <si>
    <t xml:space="preserve"> Presupuesto Anual</t>
  </si>
  <si>
    <t>6102</t>
  </si>
  <si>
    <t>00</t>
  </si>
  <si>
    <t>0001</t>
  </si>
  <si>
    <t>Somos una organización del sector público, comprometida con modelar formas de servicios eficientes que contribuyan al mejoramiento de la calidad de vida de la población, de manera oportuna y con criterios de calidad en cada una de nuestras entregas.</t>
  </si>
  <si>
    <t>Ser una referencia nacional en la prestación de servicios oportunos de agua potable y saneamiento, con un horizonte empresarial marcado por la excelencia y la satisfacción plena de sus usuarios.</t>
  </si>
  <si>
    <t>2.5.2</t>
  </si>
  <si>
    <t>Abastecimiento de Agua Potable</t>
  </si>
  <si>
    <t>Este programa contempla todas las acciones requeridas para que la población reciba el servicio de agua potable con eficacia y calidad en el área de Santo Domingo, realizando todos los procesos requeridos para la potabilización del agua y verificación de la calidad.
Las tareas a realizar para cumplir con las acciones del programa son la captación del agua cruda a través de las redes o líneas de conducción a la planta de tratamiento donde se efectúan los procesos de: desarenador, decantador, filtración y desinfección, obteniendo luego de esto el agua potable.
Este programa también realiza la operación del sistema de distribución del agua potable, apertura de válvulas, vigilancia de las presiones y caudales en la red, corrección de averías y obstrucciones del sistema de distribución; durante este proceso también es monitoreada la calidad del agua que llegan a los hogares y en caso de haber una alteración de la calidad se aplican los controles requeridos.</t>
  </si>
  <si>
    <t>Saneamiento de las Aguas Residuales</t>
  </si>
  <si>
    <t>En este programa recae la responsabilidad del accionar para el buen funcionamiento del sistema de saneamiento de las aguas residuales y alcantarillado sanitario, realizando los procesos de recolección y conducción de las aguas residuales a través de las redes de alcantarillado sanitario, las cuales son conducidas a la planta de tratamiento.</t>
  </si>
  <si>
    <t>Residentes del gran Santo Domingo (exceptuando el municipio de Boca Chica).</t>
  </si>
  <si>
    <t>Administración Comercial</t>
  </si>
  <si>
    <t xml:space="preserve">El programa contempla la implementación de políticas comerciales para lograr el crecimiento de los clientes y eficientización de la cobranza          </t>
  </si>
  <si>
    <t>Residentes de viviendas del  Distrito Nacional y la Provincia Santo Domingo con abastecimiento de agua potable a través de la red pública</t>
  </si>
  <si>
    <t xml:space="preserve">El producto consiste en llevar el agua potable hacías las viviendas dentro de la zona de jurisdicción de la CAASD a través de las redes de distribución </t>
  </si>
  <si>
    <t>Residentes  de los sectores bajo jurisdicción de la CAASD con servicio de recolección de agua residual a través de la red de alcantarillado</t>
  </si>
  <si>
    <t>m3 agua residuales recolectadas</t>
  </si>
  <si>
    <t>Residentes  de los sectores bajo jurisdicción de la CAASD con servicio de aguas residuales tratadas y vertidas al medio ambiente conforme a los parámetros establecidos por las normas</t>
  </si>
  <si>
    <t>m3 agua residuales tratadas</t>
  </si>
  <si>
    <t>El producto consiste en recolectar las aguas residuales que se generan en las viviendas, para transportarlas de forma segura hacia las estaciones de tratamiento o disposición final de dichas aguas.</t>
  </si>
  <si>
    <t>El producto consiste en eliminar los contaminantes presentes en las aguas residuales recolectadas y disponerla de manera adecuada y segura en el medio ambiente</t>
  </si>
  <si>
    <t>Clientes atendidos</t>
  </si>
  <si>
    <t>Residentes en el Distrito Nacional y la Provincia Santo Domingo reciben atención a las solicitud de servicios comerciales de conformidad con el tiempo de respuesta establecido</t>
  </si>
  <si>
    <t>El producto consiste en atender las solicitudes de servicios comerciales de todos los ciudadanos clientes que se acerquen a la institución dentro de los tiempos limites establecidos para cada tipo de servicio</t>
  </si>
  <si>
    <t>Incrementada la cobertura de agua potable en zonas urbanas y rurales</t>
  </si>
  <si>
    <t>Incrementada la proporción de aguas residuales tratadas</t>
  </si>
  <si>
    <t>Eficientizada la Gestion Financiera</t>
  </si>
  <si>
    <t>Dirección de Planificación y Desarrollo Institucional</t>
  </si>
  <si>
    <t>PROGRAMA 11</t>
  </si>
  <si>
    <t>PROGRAMA 12</t>
  </si>
  <si>
    <t>PROGRAMA 13</t>
  </si>
  <si>
    <t>M3 de agua potable suministrada</t>
  </si>
  <si>
    <t>7694-Residentes  de los sectores bajo jurisdicción de la CAASD con servicio de recolección de agua residual a través de la red de alcantarillado</t>
  </si>
  <si>
    <t>7695-Residentes  de los sectores bajo jurisdicción de la CAASD con servicio de aguas residuales tratadas y vertidas al medio ambiente conforme a los parámetros establecidos por las normas</t>
  </si>
  <si>
    <t>7696-Residentes  de los sectores bajo jurisdicción de la CAASD con atención a las solicitudes de servicios comerciales, reclamos y denuncias.</t>
  </si>
  <si>
    <t>Programació Indicativa Anual de las Metas Físicas-Financieras</t>
  </si>
  <si>
    <t>Programación Anual</t>
  </si>
  <si>
    <t>Ejecución Anual</t>
  </si>
  <si>
    <t>7693-Residentes de los sectores bajo jurisdicción de la CAASD con suministro de agua potable a través de la Red Pública</t>
  </si>
  <si>
    <t>Lic. Katihusca Ledesma</t>
  </si>
  <si>
    <t xml:space="preserve">Presupuesto aprobado:  </t>
  </si>
  <si>
    <t xml:space="preserve">Presupuesto modificado: </t>
  </si>
  <si>
    <t>Total devengado:</t>
  </si>
  <si>
    <t>Directora de Planificación y Desarrollo</t>
  </si>
  <si>
    <t>Programacion anual indicativa 2023</t>
  </si>
  <si>
    <r>
      <rPr>
        <b/>
        <sz val="10"/>
        <rFont val="Calibri"/>
        <family val="2"/>
      </rPr>
      <t>Nota:</t>
    </r>
    <r>
      <rPr>
        <sz val="10"/>
        <rFont val="Calibri"/>
        <family val="2"/>
      </rPr>
      <t xml:space="preserve"> A la fecha de elaboracion de la matriz no hay presupuesto ejecutado</t>
    </r>
  </si>
  <si>
    <t>Lineamientos para la Ejecución Presupuestaria 2019 del Gobierno General Nacional</t>
  </si>
  <si>
    <t>28/03/2019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</si>
</sst>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dd/mm/yyyy;@"/>
    <numFmt numFmtId="166" formatCode="[$-10409]#,##0;\-#,##0"/>
    <numFmt numFmtId="167" formatCode="[$-10409]#,##0.00;\-#,##0.00"/>
    <numFmt numFmtId="168" formatCode="[$-10409]0.00%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2"/>
      <color rgb="FF000000"/>
      <name val="Century Gothic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Calibri"/>
      <family val="2"/>
    </font>
    <font>
      <sz val="9"/>
      <name val="Calibri"/>
      <family val="2"/>
    </font>
    <font>
      <b/>
      <sz val="11"/>
      <color theme="0"/>
      <name val="Century Gothic"/>
      <family val="2"/>
    </font>
    <font>
      <sz val="10"/>
      <name val="Calibri"/>
      <family val="2"/>
    </font>
    <font>
      <b/>
      <sz val="10"/>
      <name val="Calibri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30"/>
      <color theme="1"/>
      <name val="Arial Black"/>
      <family val="2"/>
    </font>
    <font>
      <b/>
      <sz val="26"/>
      <color theme="1"/>
      <name val="Arial Narrow"/>
      <family val="2"/>
    </font>
    <font>
      <sz val="26"/>
      <color theme="1"/>
      <name val="Arial Nova Cond"/>
      <family val="2"/>
    </font>
    <font>
      <sz val="18"/>
      <color theme="1"/>
      <name val="Arial Nova Cond"/>
      <family val="2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5"/>
      <color rgb="FF000000"/>
      <name val="Calibri"/>
      <family val="2"/>
      <scheme val="minor"/>
    </font>
    <font>
      <sz val="10"/>
      <name val="Arial"/>
      <family val="2"/>
    </font>
    <font>
      <b/>
      <sz val="11"/>
      <name val="Calibri Light"/>
      <family val="2"/>
      <scheme val="major"/>
    </font>
    <font>
      <sz val="9"/>
      <color theme="4" tint="-0.249977111117893"/>
      <name val="Calibri"/>
      <family val="2"/>
    </font>
    <font>
      <i/>
      <sz val="11"/>
      <name val="Calibri"/>
      <family val="2"/>
      <scheme val="minor"/>
    </font>
    <font>
      <sz val="11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DCE6F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rgb="FFF5F5F5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rgb="FFFFFFF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FF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FF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</borders>
  <cellStyleXfs count="1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9" fillId="0" borderId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1" fillId="0" borderId="0" applyFont="0" applyFill="0" applyBorder="0" applyAlignment="0" applyProtection="0"/>
    <xf numFmtId="0" fontId="35" fillId="0" borderId="0"/>
    <xf numFmtId="43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9" fontId="35" fillId="0" borderId="0" applyFont="0" applyFill="0" applyBorder="0" applyAlignment="0" applyProtection="0"/>
  </cellStyleXfs>
  <cellXfs count="112">
    <xf numFmtId="0" fontId="0" fillId="0" borderId="0" xfId="0"/>
    <xf numFmtId="0" fontId="0" fillId="0" borderId="0" xfId="0" applyProtection="1">
      <protection locked="0"/>
    </xf>
    <xf numFmtId="0" fontId="5" fillId="2" borderId="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center" vertical="center" wrapText="1"/>
    </xf>
    <xf numFmtId="0" fontId="11" fillId="0" borderId="0" xfId="0" applyFont="1" applyProtection="1">
      <protection locked="0"/>
    </xf>
    <xf numFmtId="0" fontId="10" fillId="6" borderId="15" xfId="0" applyFont="1" applyFill="1" applyBorder="1" applyAlignment="1">
      <alignment horizontal="center" vertical="center"/>
    </xf>
    <xf numFmtId="0" fontId="10" fillId="0" borderId="15" xfId="0" applyFont="1" applyBorder="1" applyAlignment="1" applyProtection="1">
      <alignment horizontal="center" vertical="center" wrapText="1"/>
      <protection locked="0"/>
    </xf>
    <xf numFmtId="0" fontId="16" fillId="8" borderId="21" xfId="0" applyFont="1" applyFill="1" applyBorder="1" applyAlignment="1">
      <alignment horizontal="center" vertical="center" wrapText="1" readingOrder="1"/>
    </xf>
    <xf numFmtId="0" fontId="16" fillId="8" borderId="22" xfId="0" applyFont="1" applyFill="1" applyBorder="1" applyAlignment="1">
      <alignment horizontal="center" vertical="center" wrapText="1" readingOrder="1"/>
    </xf>
    <xf numFmtId="0" fontId="16" fillId="8" borderId="23" xfId="0" applyFont="1" applyFill="1" applyBorder="1" applyAlignment="1">
      <alignment horizontal="center" vertical="center" wrapText="1" readingOrder="1"/>
    </xf>
    <xf numFmtId="0" fontId="17" fillId="0" borderId="18" xfId="0" applyFont="1" applyBorder="1" applyAlignment="1" applyProtection="1">
      <alignment vertical="top" wrapText="1"/>
      <protection locked="0"/>
    </xf>
    <xf numFmtId="167" fontId="17" fillId="0" borderId="20" xfId="0" applyNumberFormat="1" applyFont="1" applyBorder="1" applyAlignment="1" applyProtection="1">
      <alignment horizontal="center" vertical="center" wrapText="1" readingOrder="1"/>
      <protection locked="0"/>
    </xf>
    <xf numFmtId="166" fontId="17" fillId="0" borderId="20" xfId="0" applyNumberFormat="1" applyFont="1" applyBorder="1" applyAlignment="1" applyProtection="1">
      <alignment horizontal="center" vertical="center" wrapText="1"/>
      <protection locked="0"/>
    </xf>
    <xf numFmtId="10" fontId="17" fillId="7" borderId="20" xfId="2" applyNumberFormat="1" applyFont="1" applyFill="1" applyBorder="1" applyAlignment="1" applyProtection="1">
      <alignment horizontal="center" vertical="center" wrapText="1" readingOrder="1"/>
      <protection locked="0"/>
    </xf>
    <xf numFmtId="0" fontId="17" fillId="0" borderId="24" xfId="0" applyFont="1" applyBorder="1" applyAlignment="1" applyProtection="1">
      <alignment vertical="top" wrapText="1"/>
      <protection locked="0"/>
    </xf>
    <xf numFmtId="166" fontId="17" fillId="0" borderId="25" xfId="0" applyNumberFormat="1" applyFont="1" applyBorder="1" applyAlignment="1" applyProtection="1">
      <alignment horizontal="center" vertical="center" wrapText="1" readingOrder="1"/>
      <protection locked="0"/>
    </xf>
    <xf numFmtId="167" fontId="17" fillId="0" borderId="25" xfId="0" applyNumberFormat="1" applyFont="1" applyBorder="1" applyAlignment="1" applyProtection="1">
      <alignment horizontal="center" vertical="center" wrapText="1" readingOrder="1"/>
      <protection locked="0"/>
    </xf>
    <xf numFmtId="0" fontId="3" fillId="9" borderId="1" xfId="0" applyFont="1" applyFill="1" applyBorder="1" applyAlignment="1">
      <alignment vertical="top" wrapText="1"/>
    </xf>
    <xf numFmtId="0" fontId="3" fillId="9" borderId="5" xfId="0" applyFont="1" applyFill="1" applyBorder="1" applyAlignment="1">
      <alignment vertical="top" wrapText="1"/>
    </xf>
    <xf numFmtId="0" fontId="3" fillId="9" borderId="9" xfId="0" applyFont="1" applyFill="1" applyBorder="1" applyAlignment="1">
      <alignment vertical="top" wrapText="1"/>
    </xf>
    <xf numFmtId="0" fontId="10" fillId="6" borderId="15" xfId="0" applyFont="1" applyFill="1" applyBorder="1" applyAlignment="1">
      <alignment horizontal="center" vertical="center" wrapText="1"/>
    </xf>
    <xf numFmtId="0" fontId="17" fillId="0" borderId="20" xfId="0" applyFont="1" applyBorder="1" applyAlignment="1" applyProtection="1">
      <alignment vertical="center" wrapText="1"/>
      <protection locked="0"/>
    </xf>
    <xf numFmtId="0" fontId="17" fillId="0" borderId="25" xfId="0" applyFont="1" applyBorder="1" applyAlignment="1" applyProtection="1">
      <alignment vertical="center" wrapText="1"/>
      <protection locked="0"/>
    </xf>
    <xf numFmtId="0" fontId="1" fillId="0" borderId="0" xfId="3"/>
    <xf numFmtId="0" fontId="27" fillId="0" borderId="0" xfId="3" applyFont="1" applyAlignment="1">
      <alignment horizontal="center"/>
    </xf>
    <xf numFmtId="14" fontId="1" fillId="0" borderId="0" xfId="3" applyNumberFormat="1"/>
    <xf numFmtId="0" fontId="28" fillId="0" borderId="0" xfId="3" applyFont="1"/>
    <xf numFmtId="0" fontId="29" fillId="0" borderId="0" xfId="4"/>
    <xf numFmtId="164" fontId="0" fillId="0" borderId="0" xfId="1" applyFont="1"/>
    <xf numFmtId="164" fontId="32" fillId="0" borderId="0" xfId="1" applyFont="1"/>
    <xf numFmtId="168" fontId="17" fillId="7" borderId="19" xfId="0" applyNumberFormat="1" applyFont="1" applyFill="1" applyBorder="1" applyAlignment="1" applyProtection="1">
      <alignment horizontal="center" vertical="center" wrapText="1" readingOrder="1"/>
      <protection locked="0"/>
    </xf>
    <xf numFmtId="164" fontId="17" fillId="0" borderId="25" xfId="1" applyFont="1" applyFill="1" applyBorder="1" applyAlignment="1" applyProtection="1">
      <alignment horizontal="center" vertical="center" wrapText="1"/>
      <protection locked="0"/>
    </xf>
    <xf numFmtId="167" fontId="0" fillId="0" borderId="0" xfId="0" applyNumberFormat="1"/>
    <xf numFmtId="0" fontId="2" fillId="0" borderId="17" xfId="0" applyFont="1" applyBorder="1" applyAlignment="1">
      <alignment vertical="top"/>
    </xf>
    <xf numFmtId="167" fontId="19" fillId="0" borderId="17" xfId="0" applyNumberFormat="1" applyFont="1" applyBorder="1" applyAlignment="1" applyProtection="1">
      <alignment horizontal="center" vertical="center" wrapText="1" readingOrder="1"/>
      <protection locked="0"/>
    </xf>
    <xf numFmtId="43" fontId="11" fillId="0" borderId="0" xfId="0" applyNumberFormat="1" applyFont="1" applyProtection="1">
      <protection locked="0"/>
    </xf>
    <xf numFmtId="0" fontId="9" fillId="0" borderId="5" xfId="0" applyFont="1" applyBorder="1" applyAlignment="1">
      <alignment vertical="center"/>
    </xf>
    <xf numFmtId="0" fontId="2" fillId="0" borderId="5" xfId="0" applyFont="1" applyBorder="1"/>
    <xf numFmtId="0" fontId="9" fillId="0" borderId="5" xfId="0" applyFont="1" applyBorder="1" applyAlignment="1">
      <alignment vertical="center" wrapText="1"/>
    </xf>
    <xf numFmtId="0" fontId="0" fillId="0" borderId="5" xfId="0" applyBorder="1"/>
    <xf numFmtId="0" fontId="9" fillId="0" borderId="5" xfId="0" applyFont="1" applyBorder="1" applyAlignment="1" applyProtection="1">
      <alignment vertical="center" wrapText="1"/>
      <protection locked="0"/>
    </xf>
    <xf numFmtId="0" fontId="17" fillId="0" borderId="24" xfId="0" applyFont="1" applyBorder="1" applyAlignment="1" applyProtection="1">
      <alignment vertical="center" wrapText="1"/>
      <protection locked="0"/>
    </xf>
    <xf numFmtId="166" fontId="17" fillId="0" borderId="25" xfId="0" applyNumberFormat="1" applyFont="1" applyBorder="1" applyAlignment="1" applyProtection="1">
      <alignment horizontal="center" vertical="center" wrapText="1"/>
      <protection locked="0"/>
    </xf>
    <xf numFmtId="167" fontId="33" fillId="0" borderId="25" xfId="0" applyNumberFormat="1" applyFont="1" applyBorder="1" applyAlignment="1" applyProtection="1">
      <alignment horizontal="center" vertical="center" wrapText="1" readingOrder="1"/>
      <protection locked="0"/>
    </xf>
    <xf numFmtId="10" fontId="17" fillId="7" borderId="25" xfId="2" applyNumberFormat="1" applyFont="1" applyFill="1" applyBorder="1" applyAlignment="1" applyProtection="1">
      <alignment horizontal="center" vertical="center" wrapText="1" readingOrder="1"/>
      <protection locked="0"/>
    </xf>
    <xf numFmtId="168" fontId="17" fillId="7" borderId="34" xfId="0" applyNumberFormat="1" applyFont="1" applyFill="1" applyBorder="1" applyAlignment="1" applyProtection="1">
      <alignment horizontal="center" vertical="center" wrapText="1" readingOrder="1"/>
      <protection locked="0"/>
    </xf>
    <xf numFmtId="0" fontId="17" fillId="0" borderId="25" xfId="0" applyFont="1" applyBorder="1" applyAlignment="1" applyProtection="1">
      <alignment horizontal="center" vertical="center" wrapText="1"/>
      <protection locked="0"/>
    </xf>
    <xf numFmtId="165" fontId="6" fillId="0" borderId="12" xfId="0" applyNumberFormat="1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24" fillId="0" borderId="0" xfId="3" applyFont="1" applyAlignment="1">
      <alignment horizontal="center" wrapText="1"/>
    </xf>
    <xf numFmtId="0" fontId="25" fillId="0" borderId="0" xfId="3" applyFont="1" applyAlignment="1">
      <alignment horizontal="center"/>
    </xf>
    <xf numFmtId="0" fontId="26" fillId="0" borderId="0" xfId="3" applyFont="1" applyAlignment="1">
      <alignment horizontal="center" vertical="center" wrapText="1"/>
    </xf>
    <xf numFmtId="0" fontId="30" fillId="0" borderId="0" xfId="4" applyFont="1" applyAlignment="1">
      <alignment horizontal="center" wrapText="1"/>
    </xf>
    <xf numFmtId="0" fontId="11" fillId="0" borderId="10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4" borderId="5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6" xfId="0" applyFont="1" applyFill="1" applyBorder="1" applyAlignment="1">
      <alignment horizontal="left" vertical="center"/>
    </xf>
    <xf numFmtId="0" fontId="8" fillId="5" borderId="5" xfId="0" applyFont="1" applyFill="1" applyBorder="1" applyAlignment="1">
      <alignment horizontal="left" vertical="center" wrapText="1"/>
    </xf>
    <xf numFmtId="0" fontId="8" fillId="5" borderId="0" xfId="0" applyFont="1" applyFill="1" applyAlignment="1">
      <alignment horizontal="left" vertical="center" wrapText="1"/>
    </xf>
    <xf numFmtId="0" fontId="8" fillId="5" borderId="6" xfId="0" applyFont="1" applyFill="1" applyBorder="1" applyAlignment="1">
      <alignment horizontal="left" vertical="center" wrapText="1"/>
    </xf>
    <xf numFmtId="0" fontId="22" fillId="0" borderId="9" xfId="0" applyFont="1" applyBorder="1" applyAlignment="1" applyProtection="1">
      <alignment horizontal="left" vertical="center" wrapText="1"/>
      <protection locked="0"/>
    </xf>
    <xf numFmtId="0" fontId="22" fillId="0" borderId="10" xfId="0" applyFont="1" applyBorder="1" applyAlignment="1" applyProtection="1">
      <alignment horizontal="left" vertical="center" wrapText="1"/>
      <protection locked="0"/>
    </xf>
    <xf numFmtId="0" fontId="22" fillId="0" borderId="11" xfId="0" applyFont="1" applyBorder="1" applyAlignment="1" applyProtection="1">
      <alignment horizontal="left" vertical="center" wrapText="1"/>
      <protection locked="0"/>
    </xf>
    <xf numFmtId="0" fontId="19" fillId="0" borderId="0" xfId="0" applyFont="1" applyAlignment="1">
      <alignment horizontal="left" vertical="center" wrapText="1"/>
    </xf>
    <xf numFmtId="49" fontId="21" fillId="0" borderId="15" xfId="0" quotePrefix="1" applyNumberFormat="1" applyFont="1" applyBorder="1" applyAlignment="1" applyProtection="1">
      <alignment horizontal="left" vertical="center" wrapText="1"/>
      <protection locked="0"/>
    </xf>
    <xf numFmtId="49" fontId="21" fillId="0" borderId="16" xfId="0" quotePrefix="1" applyNumberFormat="1" applyFont="1" applyBorder="1" applyAlignment="1" applyProtection="1">
      <alignment horizontal="left" vertical="center" wrapText="1"/>
      <protection locked="0"/>
    </xf>
    <xf numFmtId="49" fontId="21" fillId="0" borderId="28" xfId="0" quotePrefix="1" applyNumberFormat="1" applyFont="1" applyBorder="1" applyAlignment="1" applyProtection="1">
      <alignment horizontal="left" vertical="center" wrapText="1"/>
      <protection locked="0"/>
    </xf>
    <xf numFmtId="0" fontId="22" fillId="0" borderId="0" xfId="0" applyFont="1" applyAlignment="1" applyProtection="1">
      <alignment horizontal="left" vertical="center" wrapText="1"/>
      <protection locked="0"/>
    </xf>
    <xf numFmtId="0" fontId="22" fillId="0" borderId="6" xfId="0" applyFont="1" applyBorder="1" applyAlignment="1" applyProtection="1">
      <alignment horizontal="left" vertical="center" wrapText="1"/>
      <protection locked="0"/>
    </xf>
    <xf numFmtId="0" fontId="8" fillId="5" borderId="5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6" xfId="0" applyFont="1" applyFill="1" applyBorder="1" applyAlignment="1">
      <alignment horizontal="left" vertical="center"/>
    </xf>
    <xf numFmtId="0" fontId="14" fillId="6" borderId="30" xfId="0" applyFont="1" applyFill="1" applyBorder="1" applyAlignment="1">
      <alignment horizontal="center" vertical="center" wrapText="1" readingOrder="1"/>
    </xf>
    <xf numFmtId="0" fontId="14" fillId="6" borderId="18" xfId="0" applyFont="1" applyFill="1" applyBorder="1" applyAlignment="1">
      <alignment horizontal="center" vertical="center" wrapText="1" readingOrder="1"/>
    </xf>
    <xf numFmtId="0" fontId="14" fillId="6" borderId="19" xfId="0" applyFont="1" applyFill="1" applyBorder="1" applyAlignment="1">
      <alignment horizontal="center" vertical="center" wrapText="1" readingOrder="1"/>
    </xf>
    <xf numFmtId="0" fontId="14" fillId="6" borderId="31" xfId="0" applyFont="1" applyFill="1" applyBorder="1" applyAlignment="1">
      <alignment horizontal="center" vertical="center" wrapText="1" readingOrder="1"/>
    </xf>
    <xf numFmtId="0" fontId="14" fillId="6" borderId="26" xfId="0" applyFont="1" applyFill="1" applyBorder="1" applyAlignment="1">
      <alignment horizontal="center" vertical="center" wrapText="1" readingOrder="1"/>
    </xf>
    <xf numFmtId="0" fontId="12" fillId="6" borderId="17" xfId="0" applyFont="1" applyFill="1" applyBorder="1" applyAlignment="1">
      <alignment horizontal="center" vertical="center" wrapText="1"/>
    </xf>
    <xf numFmtId="0" fontId="12" fillId="6" borderId="29" xfId="0" applyFont="1" applyFill="1" applyBorder="1" applyAlignment="1">
      <alignment horizontal="center" vertical="center" wrapText="1"/>
    </xf>
    <xf numFmtId="0" fontId="21" fillId="0" borderId="0" xfId="0" applyFont="1" applyAlignment="1" applyProtection="1">
      <alignment horizontal="left" vertical="center" wrapText="1"/>
      <protection locked="0"/>
    </xf>
    <xf numFmtId="0" fontId="21" fillId="0" borderId="6" xfId="0" applyFont="1" applyBorder="1" applyAlignment="1" applyProtection="1">
      <alignment horizontal="left" vertical="center" wrapText="1"/>
      <protection locked="0"/>
    </xf>
    <xf numFmtId="39" fontId="11" fillId="0" borderId="32" xfId="1" applyNumberFormat="1" applyFont="1" applyFill="1" applyBorder="1" applyAlignment="1" applyProtection="1">
      <alignment horizontal="center" vertical="center" wrapText="1" readingOrder="1"/>
      <protection locked="0"/>
    </xf>
    <xf numFmtId="39" fontId="11" fillId="0" borderId="20" xfId="1" applyNumberFormat="1" applyFont="1" applyFill="1" applyBorder="1" applyAlignment="1" applyProtection="1">
      <alignment horizontal="center" vertical="center" wrapText="1" readingOrder="1"/>
      <protection locked="0"/>
    </xf>
    <xf numFmtId="10" fontId="11" fillId="7" borderId="20" xfId="2" applyNumberFormat="1" applyFont="1" applyFill="1" applyBorder="1" applyAlignment="1" applyProtection="1">
      <alignment horizontal="center" vertical="center" wrapText="1" readingOrder="1"/>
    </xf>
    <xf numFmtId="10" fontId="11" fillId="7" borderId="33" xfId="2" applyNumberFormat="1" applyFont="1" applyFill="1" applyBorder="1" applyAlignment="1" applyProtection="1">
      <alignment horizontal="center" vertical="center" wrapText="1" readingOrder="1"/>
    </xf>
    <xf numFmtId="0" fontId="15" fillId="8" borderId="20" xfId="0" applyFont="1" applyFill="1" applyBorder="1" applyAlignment="1">
      <alignment horizontal="center" vertical="center" wrapText="1" readingOrder="1"/>
    </xf>
    <xf numFmtId="0" fontId="11" fillId="6" borderId="20" xfId="0" applyFont="1" applyFill="1" applyBorder="1" applyAlignment="1">
      <alignment vertical="top" wrapText="1"/>
    </xf>
    <xf numFmtId="0" fontId="11" fillId="6" borderId="33" xfId="0" applyFont="1" applyFill="1" applyBorder="1" applyAlignment="1">
      <alignment vertical="top" wrapText="1"/>
    </xf>
    <xf numFmtId="39" fontId="11" fillId="0" borderId="19" xfId="1" applyNumberFormat="1" applyFont="1" applyFill="1" applyBorder="1" applyAlignment="1" applyProtection="1">
      <alignment horizontal="center" vertical="center" wrapText="1" readingOrder="1"/>
      <protection locked="0"/>
    </xf>
    <xf numFmtId="39" fontId="11" fillId="0" borderId="26" xfId="1" applyNumberFormat="1" applyFont="1" applyFill="1" applyBorder="1" applyAlignment="1" applyProtection="1">
      <alignment horizontal="center" vertical="center" wrapText="1" readingOrder="1"/>
      <protection locked="0"/>
    </xf>
    <xf numFmtId="39" fontId="11" fillId="0" borderId="18" xfId="1" applyNumberFormat="1" applyFont="1" applyFill="1" applyBorder="1" applyAlignment="1" applyProtection="1">
      <alignment horizontal="center" vertical="center" wrapText="1" readingOrder="1"/>
      <protection locked="0"/>
    </xf>
    <xf numFmtId="0" fontId="10" fillId="6" borderId="17" xfId="0" applyFont="1" applyFill="1" applyBorder="1" applyAlignment="1">
      <alignment horizontal="center" vertical="center" wrapText="1"/>
    </xf>
    <xf numFmtId="0" fontId="10" fillId="6" borderId="29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7" xfId="0" applyBorder="1" applyAlignment="1">
      <alignment horizontal="center"/>
    </xf>
    <xf numFmtId="0" fontId="34" fillId="0" borderId="0" xfId="0" applyFont="1" applyAlignment="1" applyProtection="1">
      <alignment horizontal="left" vertical="center" wrapText="1"/>
      <protection locked="0"/>
    </xf>
    <xf numFmtId="0" fontId="34" fillId="0" borderId="6" xfId="0" applyFont="1" applyBorder="1" applyAlignment="1" applyProtection="1">
      <alignment horizontal="left" vertical="center" wrapText="1"/>
      <protection locked="0"/>
    </xf>
  </cellXfs>
  <cellStyles count="13">
    <cellStyle name="Millares" xfId="1" builtinId="3"/>
    <cellStyle name="Millares 2" xfId="6" xr:uid="{C5EF704A-056A-404C-B356-CC557C5561BC}"/>
    <cellStyle name="Millares 2 2" xfId="10" xr:uid="{1D73D3FA-1EAA-46F9-803D-A4618259E262}"/>
    <cellStyle name="Millares 3" xfId="8" xr:uid="{EEAE89F4-8FC1-4D28-8E7A-51FB47B44A33}"/>
    <cellStyle name="Moneda 2" xfId="11" xr:uid="{3D6FB8C0-E97B-4AB0-ABC1-F174FB5A413E}"/>
    <cellStyle name="Normal" xfId="0" builtinId="0"/>
    <cellStyle name="Normal 2" xfId="3" xr:uid="{3CFACB2D-76DD-4DA3-B1C3-8370ED5866E9}"/>
    <cellStyle name="Normal 2 2" xfId="7" xr:uid="{5122459C-0ACC-4BF9-888D-E979A40DC5B2}"/>
    <cellStyle name="Normal 2 3" xfId="9" xr:uid="{22DF1912-D9F7-4427-A5BB-97BB684F6BC3}"/>
    <cellStyle name="Normal 3" xfId="4" xr:uid="{9C556220-85DE-4F08-B555-04D0671D0543}"/>
    <cellStyle name="Normal 4" xfId="5" xr:uid="{DB7218CF-61CF-48FF-B6F2-D03761DAA487}"/>
    <cellStyle name="Porcentaje" xfId="2" builtinId="5"/>
    <cellStyle name="Porcentaje 2" xfId="12" xr:uid="{152AD7BB-34CE-4E4E-A06A-A37C43CD1AA4}"/>
  </cellStyles>
  <dxfs count="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[$-10409]0.00%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7" formatCode="[$-10409]#,##0.00;\-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6" formatCode="[$-10409]#,##0;\-#,##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7" formatCode="[$-10409]#,##0.00;\-#,##0.00"/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7" formatCode="[$-10409]#,##0.00;\-#,##0.00"/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7" formatCode="[$-10409]#,##0.00;\-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6" formatCode="[$-10409]#,##0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border>
        <top style="thin">
          <color theme="0" tint="-0.34998626667073579"/>
        </top>
      </border>
    </dxf>
    <dxf>
      <border diagonalUp="0" diagonalDown="0">
        <left style="medium">
          <color rgb="FF000000"/>
        </left>
        <right style="medium">
          <color rgb="FF000000"/>
        </right>
        <bottom style="thin">
          <color rgb="FFA6A6A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1"/>
      <protection locked="0" hidden="0"/>
    </dxf>
    <dxf>
      <border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rgb="FFF5F5F5"/>
          <bgColor theme="0" tint="-0.1499984740745262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[$-10409]0.00%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7" formatCode="[$-10409]#,##0.00;\-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4" formatCode="_(* #,##0.00_);_(* \(#,##0.00\);_(* &quot;-&quot;??_);_(@_)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7" formatCode="[$-10409]#,##0.00;\-#,##0.00"/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7" formatCode="[$-10409]#,##0.00;\-#,##0.00"/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7" formatCode="[$-10409]#,##0.00;\-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7" formatCode="[$-10409]#,##0.00;\-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border>
        <top style="thin">
          <color theme="0" tint="-0.34998626667073579"/>
        </top>
      </border>
    </dxf>
    <dxf>
      <border diagonalUp="0" diagonalDown="0">
        <left style="medium">
          <color rgb="FF000000"/>
        </left>
        <right style="medium">
          <color rgb="FF000000"/>
        </right>
        <bottom style="thin">
          <color rgb="FFA6A6A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0" formatCode="General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1"/>
      <protection locked="0" hidden="0"/>
    </dxf>
    <dxf>
      <border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rgb="FFF5F5F5"/>
          <bgColor theme="0" tint="-0.1499984740745262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8" formatCode="[$-10409]0.00%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/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4" formatCode="0.00%"/>
      <fill>
        <patternFill patternType="solid">
          <fgColor indexed="64"/>
          <bgColor theme="6" tint="0.79998168889431442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4" tint="-0.249977111117893"/>
        <name val="Calibri"/>
        <family val="2"/>
        <scheme val="none"/>
      </font>
      <numFmt numFmtId="167" formatCode="[$-10409]#,##0.00;\-#,##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6" formatCode="[$-10409]#,##0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7" formatCode="[$-10409]#,##0.00;\-#,##0.00"/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7" formatCode="[$-10409]#,##0.00;\-#,##0.00"/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167" formatCode="[$-10409]#,##0.00;\-#,##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166" formatCode="[$-10409]#,##0;\-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theme="0" tint="-0.34998626667073579"/>
        </left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/>
        <right style="thin">
          <color theme="0" tint="-0.34998626667073579"/>
        </right>
        <top style="thin">
          <color theme="0" tint="-0.34998626667073579"/>
        </top>
        <bottom style="thin">
          <color theme="0" tint="-0.34998626667073579"/>
        </bottom>
        <vertical style="thin">
          <color theme="0" tint="-0.34998626667073579"/>
        </vertical>
        <horizontal style="thin">
          <color theme="0" tint="-0.34998626667073579"/>
        </horizontal>
      </border>
      <protection locked="0" hidden="0"/>
    </dxf>
    <dxf>
      <border>
        <top style="thin">
          <color theme="0" tint="-0.34998626667073579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thin">
          <color theme="0" tint="-0.34998626667073579"/>
        </top>
        <bottom style="thin">
          <color theme="0" tint="-0.3499862666707357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1"/>
      <protection locked="0" hidden="0"/>
    </dxf>
    <dxf>
      <border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  <fill>
        <patternFill patternType="solid">
          <fgColor rgb="FFF5F5F5"/>
          <bgColor theme="0" tint="-0.14999847407452621"/>
        </patternFill>
      </fill>
      <alignment horizontal="center" vertical="center" textRotation="0" wrapText="1" indent="0" justifyLastLine="0" shrinkToFit="0" readingOrder="1"/>
      <border diagonalUp="0" diagonalDown="0">
        <left style="thin">
          <color theme="0" tint="-0.34998626667073579"/>
        </left>
        <right style="thin">
          <color theme="0" tint="-0.34998626667073579"/>
        </right>
        <top/>
        <bottom/>
        <vertical style="thin">
          <color theme="0" tint="-0.34998626667073579"/>
        </vertical>
        <horizontal style="thin">
          <color theme="0" tint="-0.34998626667073579"/>
        </horizontal>
      </border>
      <protection locked="1" hidden="0"/>
    </dxf>
  </dxfs>
  <tableStyles count="1" defaultTableStyle="TableStyleMedium2" defaultPivotStyle="PivotStyleLight16">
    <tableStyle name="Estilo de tabla 1" pivot="0" count="0" xr9:uid="{2EBA2770-EEE0-46A7-BDE0-A04EAFE33D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628650</xdr:colOff>
      <xdr:row>12</xdr:row>
      <xdr:rowOff>19050</xdr:rowOff>
    </xdr:from>
    <xdr:to>
      <xdr:col>12</xdr:col>
      <xdr:colOff>728492</xdr:colOff>
      <xdr:row>28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A672C3C-DD15-4EEE-A730-BB48F12BB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438650" y="4114800"/>
          <a:ext cx="5433842" cy="308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304210</xdr:colOff>
      <xdr:row>27</xdr:row>
      <xdr:rowOff>171450</xdr:rowOff>
    </xdr:from>
    <xdr:to>
      <xdr:col>12</xdr:col>
      <xdr:colOff>723900</xdr:colOff>
      <xdr:row>44</xdr:row>
      <xdr:rowOff>171450</xdr:rowOff>
    </xdr:to>
    <xdr:pic>
      <xdr:nvPicPr>
        <xdr:cNvPr id="3" name="Imagen 2" descr="Resultado de imagen para caasd">
          <a:extLst>
            <a:ext uri="{FF2B5EF4-FFF2-40B4-BE49-F238E27FC236}">
              <a16:creationId xmlns:a16="http://schemas.microsoft.com/office/drawing/2014/main" id="{F15BDB27-B2E1-498A-A394-8602BFF68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8210" y="7172325"/>
          <a:ext cx="4229690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27</xdr:row>
      <xdr:rowOff>180975</xdr:rowOff>
    </xdr:from>
    <xdr:to>
      <xdr:col>7</xdr:col>
      <xdr:colOff>266700</xdr:colOff>
      <xdr:row>44</xdr:row>
      <xdr:rowOff>142875</xdr:rowOff>
    </xdr:to>
    <xdr:pic>
      <xdr:nvPicPr>
        <xdr:cNvPr id="4" name="Imagen 3" descr="Resultado de imagen para caasd">
          <a:extLst>
            <a:ext uri="{FF2B5EF4-FFF2-40B4-BE49-F238E27FC236}">
              <a16:creationId xmlns:a16="http://schemas.microsoft.com/office/drawing/2014/main" id="{EB9B55E1-371E-406B-84A9-5987E480EC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7181850"/>
          <a:ext cx="5534025" cy="3200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466726</xdr:colOff>
      <xdr:row>12</xdr:row>
      <xdr:rowOff>0</xdr:rowOff>
    </xdr:from>
    <xdr:to>
      <xdr:col>5</xdr:col>
      <xdr:colOff>600076</xdr:colOff>
      <xdr:row>20</xdr:row>
      <xdr:rowOff>28575</xdr:rowOff>
    </xdr:to>
    <xdr:pic>
      <xdr:nvPicPr>
        <xdr:cNvPr id="5" name="Imagen 4" descr="Resultado de imagen para caasd">
          <a:extLst>
            <a:ext uri="{FF2B5EF4-FFF2-40B4-BE49-F238E27FC236}">
              <a16:creationId xmlns:a16="http://schemas.microsoft.com/office/drawing/2014/main" id="{C85E4A1C-A43E-4CD7-AF32-CB7D18672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6" y="4095750"/>
          <a:ext cx="24193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11</xdr:row>
      <xdr:rowOff>285749</xdr:rowOff>
    </xdr:from>
    <xdr:to>
      <xdr:col>2</xdr:col>
      <xdr:colOff>457200</xdr:colOff>
      <xdr:row>28</xdr:row>
      <xdr:rowOff>38099</xdr:rowOff>
    </xdr:to>
    <xdr:pic>
      <xdr:nvPicPr>
        <xdr:cNvPr id="6" name="Imagen 5" descr="Resultado de imagen para caasd">
          <a:extLst>
            <a:ext uri="{FF2B5EF4-FFF2-40B4-BE49-F238E27FC236}">
              <a16:creationId xmlns:a16="http://schemas.microsoft.com/office/drawing/2014/main" id="{527BFB6C-A556-4811-A3B5-4633C6E3E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095749"/>
          <a:ext cx="1924050" cy="3133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20</xdr:row>
      <xdr:rowOff>47625</xdr:rowOff>
    </xdr:from>
    <xdr:to>
      <xdr:col>5</xdr:col>
      <xdr:colOff>609600</xdr:colOff>
      <xdr:row>28</xdr:row>
      <xdr:rowOff>19050</xdr:rowOff>
    </xdr:to>
    <xdr:pic>
      <xdr:nvPicPr>
        <xdr:cNvPr id="7" name="Imagen 6" descr="Imagen relacionada">
          <a:extLst>
            <a:ext uri="{FF2B5EF4-FFF2-40B4-BE49-F238E27FC236}">
              <a16:creationId xmlns:a16="http://schemas.microsoft.com/office/drawing/2014/main" id="{D764CAA3-D5CC-4E66-A729-CE0CB7A4B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5715000"/>
          <a:ext cx="2419350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390526</xdr:colOff>
      <xdr:row>0</xdr:row>
      <xdr:rowOff>0</xdr:rowOff>
    </xdr:from>
    <xdr:to>
      <xdr:col>9</xdr:col>
      <xdr:colOff>171450</xdr:colOff>
      <xdr:row>9</xdr:row>
      <xdr:rowOff>30238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279744E-11EF-43D4-A8C5-6B9DC4DDD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676526" y="0"/>
          <a:ext cx="4352924" cy="26019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635000</xdr:colOff>
      <xdr:row>9</xdr:row>
      <xdr:rowOff>95250</xdr:rowOff>
    </xdr:from>
    <xdr:to>
      <xdr:col>7</xdr:col>
      <xdr:colOff>415924</xdr:colOff>
      <xdr:row>17</xdr:row>
      <xdr:rowOff>365125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ABDB31B-D175-4041-A6BB-7CD3C735BB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1057"/>
        <a:stretch/>
      </xdr:blipFill>
      <xdr:spPr>
        <a:xfrm>
          <a:off x="1397000" y="1809750"/>
          <a:ext cx="4352924" cy="179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99061</xdr:colOff>
      <xdr:row>0</xdr:row>
      <xdr:rowOff>29278</xdr:rowOff>
    </xdr:from>
    <xdr:ext cx="1272539" cy="752193"/>
    <xdr:pic>
      <xdr:nvPicPr>
        <xdr:cNvPr id="3" name="Imagen 2">
          <a:extLst>
            <a:ext uri="{FF2B5EF4-FFF2-40B4-BE49-F238E27FC236}">
              <a16:creationId xmlns:a16="http://schemas.microsoft.com/office/drawing/2014/main" id="{C98A8C8D-83DC-49CF-993B-AE19E4BF8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1" y="29278"/>
          <a:ext cx="1272539" cy="752193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523875</xdr:colOff>
      <xdr:row>9</xdr:row>
      <xdr:rowOff>63500</xdr:rowOff>
    </xdr:from>
    <xdr:to>
      <xdr:col>7</xdr:col>
      <xdr:colOff>304799</xdr:colOff>
      <xdr:row>17</xdr:row>
      <xdr:rowOff>333375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8901F7-9107-41A4-BD3E-4BDC06D36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1057"/>
        <a:stretch/>
      </xdr:blipFill>
      <xdr:spPr>
        <a:xfrm>
          <a:off x="1285875" y="1778000"/>
          <a:ext cx="4352924" cy="179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99061</xdr:colOff>
      <xdr:row>0</xdr:row>
      <xdr:rowOff>46168</xdr:rowOff>
    </xdr:from>
    <xdr:ext cx="1243964" cy="735303"/>
    <xdr:pic>
      <xdr:nvPicPr>
        <xdr:cNvPr id="2" name="Imagen 1">
          <a:extLst>
            <a:ext uri="{FF2B5EF4-FFF2-40B4-BE49-F238E27FC236}">
              <a16:creationId xmlns:a16="http://schemas.microsoft.com/office/drawing/2014/main" id="{9ACAB1B8-EEC9-418B-893C-9693A6358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1" y="46168"/>
          <a:ext cx="1243964" cy="735303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9</xdr:row>
      <xdr:rowOff>127000</xdr:rowOff>
    </xdr:from>
    <xdr:to>
      <xdr:col>7</xdr:col>
      <xdr:colOff>320674</xdr:colOff>
      <xdr:row>17</xdr:row>
      <xdr:rowOff>396875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4B8B1F-0958-45BC-B382-BBDDF2C5D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1057"/>
        <a:stretch/>
      </xdr:blipFill>
      <xdr:spPr>
        <a:xfrm>
          <a:off x="1301750" y="1841500"/>
          <a:ext cx="4352924" cy="179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99061</xdr:colOff>
      <xdr:row>0</xdr:row>
      <xdr:rowOff>47467</xdr:rowOff>
    </xdr:from>
    <xdr:ext cx="1241766" cy="734004"/>
    <xdr:pic>
      <xdr:nvPicPr>
        <xdr:cNvPr id="2" name="Imagen 1">
          <a:extLst>
            <a:ext uri="{FF2B5EF4-FFF2-40B4-BE49-F238E27FC236}">
              <a16:creationId xmlns:a16="http://schemas.microsoft.com/office/drawing/2014/main" id="{7790DDAB-1F7A-477E-B9F8-0C3CE9108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1" y="47467"/>
          <a:ext cx="1241766" cy="73400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spaillat/Downloads/DEG-FORE013-Formulario-Informe-de-Evaluacion-Trimestral-de-Metas-Fisicas_28-marzo-2019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rio"/>
      <sheetName val="Historial de Cambios"/>
      <sheetName val="Validacion datos"/>
    </sheetNames>
    <sheetDataSet>
      <sheetData sheetId="0"/>
      <sheetData sheetId="1"/>
      <sheetData sheetId="2">
        <row r="2">
          <cell r="A2">
            <v>1</v>
          </cell>
          <cell r="B2" t="str">
            <v>DESARROLLO INSTITUCIONAL</v>
          </cell>
        </row>
        <row r="3">
          <cell r="A3">
            <v>2</v>
          </cell>
          <cell r="B3" t="str">
            <v>DESARROLLO SOCIAL</v>
          </cell>
        </row>
        <row r="4">
          <cell r="A4">
            <v>3</v>
          </cell>
          <cell r="B4" t="str">
            <v>DESARROLLO PRODUCTIVO</v>
          </cell>
        </row>
        <row r="5">
          <cell r="A5">
            <v>4</v>
          </cell>
          <cell r="B5" t="str">
            <v>DESARROLLO SOSTENIBLE</v>
          </cell>
        </row>
        <row r="8">
          <cell r="A8">
            <v>1.1000000000000001</v>
          </cell>
          <cell r="B8" t="str">
            <v>Administración pública transparente, eficiente y orientada</v>
          </cell>
          <cell r="D8" t="str">
            <v>1.1.1</v>
          </cell>
          <cell r="E8" t="str">
            <v>Estructurar una administración pública eficiente que actúe con honestidad, transparencia y rendición de cuentas y se oriente a la obtención de resultados en beneficio de la sociedad y del desarrollo nacional y local</v>
          </cell>
        </row>
        <row r="9">
          <cell r="A9">
            <v>1.2</v>
          </cell>
          <cell r="B9" t="str">
            <v>Imperio de la ley y seguridad ciudadana</v>
          </cell>
          <cell r="D9" t="str">
            <v>1.1.2</v>
          </cell>
          <cell r="E9" t="str">
            <v>Impulsar el desarrollo local, provincial y regional, mediante el fortalecmimiento de las capacidades de planificación y gestión a los municipios, la participación de los actores sociales y la coordinación con otras instancias del Estado, a fin de potenciar los recursos locales y aprovechar las oportunidades de los mercados globales</v>
          </cell>
        </row>
        <row r="10">
          <cell r="A10">
            <v>1.3</v>
          </cell>
          <cell r="B10" t="str">
            <v>Democracia participativa y ciudadanía responsable</v>
          </cell>
          <cell r="D10" t="str">
            <v>1.2.1</v>
          </cell>
          <cell r="E10" t="str">
            <v>Fortalecer el respeto a la ley y sancionar su incumplimiento a través de un sistema de administración de justicia accesible a toda la población, eficiente en el despacho judicial y ágil en los procesos judiciales</v>
          </cell>
        </row>
        <row r="11">
          <cell r="A11">
            <v>1.4</v>
          </cell>
          <cell r="B11" t="str">
            <v>Seguridad y convivencia pacífica</v>
          </cell>
          <cell r="D11" t="str">
            <v>1.2.2</v>
          </cell>
          <cell r="E11" t="str">
            <v>Construir un clima de seguridad ciudadana basado en el combate a las múltiples causas que originan la delincuencia, la violencia en la convivencia social y el crimen organizado, mediante la articulación eficiente de las políticas de prevención, persecución y sanción</v>
          </cell>
        </row>
        <row r="12">
          <cell r="A12">
            <v>2.1</v>
          </cell>
          <cell r="B12" t="str">
            <v>Educación de calidad para todos y todas</v>
          </cell>
          <cell r="D12" t="str">
            <v>1.3.1</v>
          </cell>
          <cell r="E12" t="str">
            <v>Promover la calidad de la democracia, sus principios, instituciones y procedimientos, facilitando la participación institucional y organizada de la población y el ejercicio responsable de los derechos y deberes ciudadanos</v>
          </cell>
        </row>
        <row r="13">
          <cell r="A13">
            <v>2.2000000000000002</v>
          </cell>
          <cell r="B13" t="str">
            <v>Salud y seguridad social integral</v>
          </cell>
          <cell r="D13" t="str">
            <v>1.3.2</v>
          </cell>
          <cell r="E13" t="str">
            <v>Promover la consolidación del sistema electoral y de partidos políticos para garantizar la actuación responsable, democrática y transparente de los actores e instituciones del sistema político</v>
          </cell>
        </row>
        <row r="14">
          <cell r="A14">
            <v>2.2999999999999998</v>
          </cell>
          <cell r="B14" t="str">
            <v>Igualdad de derechos y oportunidades</v>
          </cell>
          <cell r="D14" t="str">
            <v>1.3.3</v>
          </cell>
          <cell r="E14" t="str">
            <v>Fortalecer las capacidades de control y fiscalización del Congreso Nacional para proteger los recursos públicos y asegurar su uso eficiente, eficaz y transparente</v>
          </cell>
        </row>
        <row r="15">
          <cell r="A15">
            <v>2.4</v>
          </cell>
          <cell r="B15" t="str">
            <v>Cohesión territorial</v>
          </cell>
          <cell r="D15" t="str">
            <v>1.4.1</v>
          </cell>
          <cell r="E15" t="str">
            <v>Garantizar la defensa de los intereses nacionales en los espacios terrestre, marítimo y aéreo</v>
          </cell>
        </row>
        <row r="16">
          <cell r="A16">
            <v>2.5</v>
          </cell>
          <cell r="B16" t="str">
            <v>Vivienda digna en entornos saludables</v>
          </cell>
          <cell r="D16" t="str">
            <v>1.4.2</v>
          </cell>
          <cell r="E16" t="str">
            <v>Consolidar las relaciones internacionales como instrumento de la promoción del desarrollo nacional, la convivencia pacífica, el desarrollo global, regional e insular sostenible y un orden internacional justo, en consonancia con los principios democráticos y el derecho internacional</v>
          </cell>
        </row>
        <row r="17">
          <cell r="A17">
            <v>2.6</v>
          </cell>
          <cell r="B17" t="str">
            <v>Cultura e identidad nacional en un mundo global</v>
          </cell>
          <cell r="D17" t="str">
            <v>2.1.1</v>
          </cell>
          <cell r="E17" t="str">
            <v>Implantar y garantizar un sistema educativo nacional de calidad</v>
          </cell>
        </row>
        <row r="18">
          <cell r="A18">
            <v>2.7</v>
          </cell>
          <cell r="B18" t="str">
            <v>Deportes y recreación física para el desarrollo humano</v>
          </cell>
          <cell r="D18" t="str">
            <v>2.1.2</v>
          </cell>
          <cell r="E18" t="str">
            <v>Universalizar la educación desde el nivel inicial hasta completar el nivel medio</v>
          </cell>
        </row>
        <row r="19">
          <cell r="A19">
            <v>3.1</v>
          </cell>
          <cell r="B19" t="str">
            <v>Economía articulada, innovadora y ambientalmente sostenible, con una estructura productiva que genera crecimiento alto y sostenido, con trabajo digno, que se inserta de forma competitiva en la economía global</v>
          </cell>
          <cell r="D19" t="str">
            <v>2.2.1</v>
          </cell>
          <cell r="E19" t="str">
            <v>Garantizar el derecho de la población al acceso a un modelo de atención integral, con calidad y calidez, que privilegie la promoción de la salud y la prevención de la enfermedad, mediante la consolidación del Sistema Nacional de Salud</v>
          </cell>
        </row>
        <row r="20">
          <cell r="A20">
            <v>3.2</v>
          </cell>
          <cell r="B20" t="str">
            <v>Energía confiable y ambientalmente sostenible</v>
          </cell>
          <cell r="D20" t="str">
            <v>2.2.2</v>
          </cell>
          <cell r="E20" t="str">
            <v>Universalizar el aseguramiento en salud para garantizar el acceso a servicios de salud y reducir el gasto de bolsillo</v>
          </cell>
        </row>
        <row r="21">
          <cell r="A21">
            <v>3.3</v>
          </cell>
          <cell r="B21" t="str">
            <v>Competitividad e innovavión en un ambiente favorable a la cooperación y la responsabilidad social</v>
          </cell>
          <cell r="D21" t="str">
            <v>2.2.3</v>
          </cell>
          <cell r="E21" t="str">
            <v>Garantizar un sistema universal, único y sostenible de Seguridad Social frente a los riesgos de vejez, discapacidad y sobrevivencia, integrando y transparentando los regímenes segmentados existentes, en conformidad con la ley 87-00</v>
          </cell>
        </row>
        <row r="22">
          <cell r="A22">
            <v>3.4</v>
          </cell>
          <cell r="B22" t="str">
            <v>Empleos suficientes y dignos</v>
          </cell>
          <cell r="D22" t="str">
            <v>2.3.1</v>
          </cell>
          <cell r="E22" t="str">
            <v>Construir una cultura de igualdad y equidad entre hombres y mujeres</v>
          </cell>
        </row>
        <row r="23">
          <cell r="A23">
            <v>3.5</v>
          </cell>
          <cell r="B23" t="str">
            <v>Estructura productiva sectorial y territorialmente adecuada, integrada competitivamente a la economía global y que aprovecha las oportunidades del mercado local.</v>
          </cell>
          <cell r="D23" t="str">
            <v>2.3.2</v>
          </cell>
          <cell r="E23" t="str">
            <v>Elevar el capital humano y social y las oportunidades enconómicas para la población en condiciones de pobreza, a fin de elvar su empleabilidad, capacidad de generación de ingresos y mejoría de las condiciones de vida.</v>
          </cell>
        </row>
        <row r="24">
          <cell r="A24">
            <v>4.0999999999999996</v>
          </cell>
          <cell r="B24" t="str">
            <v>Manejo sostenible del medio ambiente</v>
          </cell>
          <cell r="D24" t="str">
            <v>2.3.3</v>
          </cell>
          <cell r="E24" t="str">
            <v>Disminuir la pobreza mediante un efectivo y eficiente sistema de protección social, que tome en cuenta las necesidades y vulnerabilidades a lo largo del ciclo de vida</v>
          </cell>
        </row>
        <row r="25">
          <cell r="A25">
            <v>4.2</v>
          </cell>
          <cell r="B25" t="str">
            <v>Eficaz gestión de riesgos para minimizar pérdidas humanas, económicas y ambientales.</v>
          </cell>
          <cell r="D25" t="str">
            <v>2.3.4</v>
          </cell>
          <cell r="E25" t="str">
            <v>Proteger a los niños, niñas, adolescentes y jóvenes desde la primera infancia para propiciar su desarrollo integral e inclusión social</v>
          </cell>
        </row>
        <row r="26">
          <cell r="A26">
            <v>4.3</v>
          </cell>
          <cell r="B26" t="str">
            <v>Adecuada adaptación al cambio climático</v>
          </cell>
          <cell r="D26" t="str">
            <v>2.3.5</v>
          </cell>
          <cell r="E26" t="str">
            <v>Proteger a la población adulta mayor, en particular aquella en condiciones de vulnerabilidad, e impulsar su inclusión económica y social</v>
          </cell>
        </row>
        <row r="27">
          <cell r="D27" t="str">
            <v>2.3.6</v>
          </cell>
          <cell r="E27" t="str">
            <v>Proteger a las personas con discapacidad, en particular aquellas en condiciones de vulnerabilidad, e impulsar su inclusión económica y social</v>
          </cell>
        </row>
        <row r="28">
          <cell r="D28" t="str">
            <v>2.3.7</v>
          </cell>
          <cell r="E28" t="str">
            <v>Ordenar los flujos migratorios conforme a las necesidades del desarrollo nacional</v>
          </cell>
        </row>
        <row r="29">
          <cell r="D29" t="str">
            <v>2.3.8</v>
          </cell>
          <cell r="E29" t="str">
            <v>Promover y proteger los derechos de la población dominicana en el exterior y propiciar la conservación de su identidad nacional</v>
          </cell>
        </row>
        <row r="30">
          <cell r="D30" t="str">
            <v>2.4.1</v>
          </cell>
          <cell r="E30" t="str">
            <v>Integrar la dimensión de la cohesión territorial en el diseño y la gestión de las políticas públicas</v>
          </cell>
        </row>
        <row r="31">
          <cell r="D31" t="str">
            <v>2.4.2</v>
          </cell>
          <cell r="E31" t="str">
            <v>Reducir la disparidad urbano-rural e interregional en el acceso a servicios y oportunidades económicas, mediante la promoción de un desarrollo territorial ordenado e inclusivo</v>
          </cell>
        </row>
        <row r="32">
          <cell r="D32" t="str">
            <v>2.4.3</v>
          </cell>
          <cell r="E32" t="str">
            <v>Promover el desarrollo sostenible de la zona fronteriza</v>
          </cell>
        </row>
        <row r="33">
          <cell r="D33" t="str">
            <v>2.5.1</v>
          </cell>
          <cell r="E33" t="str">
            <v>Facilitar el acceso de la población a viviendas económicas, seguras y dignas, con seguridad jurídica y en asentamientos humanos sostenibles, socialmente integrados, que cumplan con los criterios de adecuada gestión de riesgos y accesibilidad universal para las personas con discapacidad físico motora</v>
          </cell>
        </row>
        <row r="34">
          <cell r="D34" t="str">
            <v>2.5.2</v>
          </cell>
          <cell r="E34" t="str">
            <v>Garantizar el acceso universal a servicios de agua potable y saneamiento, provistos con calidad y eficiencia</v>
          </cell>
        </row>
        <row r="35">
          <cell r="D35" t="str">
            <v>2.6.1</v>
          </cell>
          <cell r="E35" t="str">
            <v>Recuperar, promover y desarrollar los diferentes procesos y manifestaciones culturales que reafirman la identidad nacional, en un marco de participación, pluralidad, equidad de género y apertura al entorno regional y global</v>
          </cell>
        </row>
        <row r="36">
          <cell r="D36" t="str">
            <v>2.6.2</v>
          </cell>
          <cell r="E36" t="str">
            <v>Promover el desarrollo de la industria cultural</v>
          </cell>
        </row>
        <row r="37">
          <cell r="D37" t="str">
            <v>2.7.1</v>
          </cell>
          <cell r="E37" t="str">
            <v>Promover la cultura de práctica sistemática de actividades físicas y del deporte para elevar la calidad de vida</v>
          </cell>
        </row>
        <row r="38">
          <cell r="D38" t="str">
            <v>3.1.1</v>
          </cell>
          <cell r="E38" t="str">
            <v>Garantizar la sostenibilidad macroeconómica</v>
          </cell>
        </row>
        <row r="39">
          <cell r="D39" t="str">
            <v>3.1.2</v>
          </cell>
          <cell r="E39" t="str">
            <v>Consolidar una gestión de las finanzas públicas sostenible, que asigne los recursos en función de las prioridades del desarrollo nacional y propicie una distribución equitativa de la renta nacional</v>
          </cell>
        </row>
        <row r="40">
          <cell r="D40" t="str">
            <v>3.1.3</v>
          </cell>
          <cell r="E40" t="str">
            <v>Consolidar un sistema financiero eficiente, solvente y profundo que apoye la generación de ahorro y su canalización al desarrollo productivo</v>
          </cell>
        </row>
        <row r="41">
          <cell r="D41" t="str">
            <v>3.2.1</v>
          </cell>
          <cell r="E41" t="str">
            <v>Asegurar un suministro confiable de electricidad, a precios competitivos y en condiciones de sostenibilidad financiera y ambiental</v>
          </cell>
        </row>
        <row r="42">
          <cell r="D42" t="str">
            <v>3.2.2</v>
          </cell>
          <cell r="E42" t="str">
            <v>Garantizar un suministro de combustibles confiable, diversificado, a precios competitivos y en condiciones de sostenibilidad ambiental</v>
          </cell>
        </row>
        <row r="43">
          <cell r="D43" t="str">
            <v>3.3.1</v>
          </cell>
          <cell r="E43" t="str">
            <v>Desarrollar un entorno regulador que asegure un funcionamiento ordenado de los mercados y un clima de inversión y negocios pro-competitivo en un marco de responsabilidad social</v>
          </cell>
        </row>
        <row r="44">
          <cell r="D44" t="str">
            <v>3.3.2</v>
          </cell>
          <cell r="E44" t="str">
            <v>Consolidar el clima de paz laboral para apoyar la generación de empleo decente</v>
          </cell>
        </row>
        <row r="45">
          <cell r="D45" t="str">
            <v>3.3.3</v>
          </cell>
          <cell r="E45" t="str">
            <v>Consolidar un sistema de educación superior de calidad, que responda a las necesidades del desarrollo de la Nación</v>
          </cell>
        </row>
        <row r="46">
          <cell r="D46" t="str">
            <v>3.3.4</v>
          </cell>
          <cell r="E46" t="str">
            <v>Fortalecer el sistema nacional de ciencia, tecnoloíia e innovación para dea respuestas a las demandas económicas, sociales y culturales de la nación y propiciar la inserción en la sociedad y economía del conocimiento</v>
          </cell>
        </row>
        <row r="47">
          <cell r="D47" t="str">
            <v>3.3.5</v>
          </cell>
          <cell r="E47" t="str">
            <v>Lograr acceso universal y uso productivo de las tecnologías de la información y comunicación (TIC)</v>
          </cell>
        </row>
        <row r="48">
          <cell r="D48" t="str">
            <v>3.3.6</v>
          </cell>
          <cell r="E48" t="str">
            <v>Expandir la cobertura y mejorar la calidad y competitividad de la infraestructura y servicios de transporte, logística, orientándolos a la integración del territorio, al apoyo del desarrollo productivo a la inserción competitiva en los mercados internacionales.</v>
          </cell>
        </row>
        <row r="49">
          <cell r="D49" t="str">
            <v>3.3.7</v>
          </cell>
          <cell r="E49" t="str">
            <v>Convertir al país en un centro logístico regional, aprovechando sus ventajas de localización geográfica</v>
          </cell>
        </row>
        <row r="50">
          <cell r="D50" t="str">
            <v>3.4.1</v>
          </cell>
          <cell r="E50" t="str">
            <v>Propiciar mayores niveles de inversión, tanto nacional como extranjera, en actividades de alto valor agregado y capacidad de generación de empleo decente</v>
          </cell>
        </row>
        <row r="51">
          <cell r="D51" t="str">
            <v>3.4.2</v>
          </cell>
          <cell r="E51" t="str">
            <v>Consolidar el Sistema de Formación y Capacitación Continua para el Trabajo, a fin de acompañar al aparato productivo en su proceso de escalamiento de valor, facilitar la inserción en el mercado laboral y desarrollar capacidades emprendedoras</v>
          </cell>
        </row>
        <row r="52">
          <cell r="D52" t="str">
            <v>3.4.3</v>
          </cell>
          <cell r="E52" t="str">
            <v>Elevar la eficiencia, capacidad de inversión y productividad de las micro, pequeñas y medianas empresas (MIPYME).</v>
          </cell>
        </row>
        <row r="53">
          <cell r="D53" t="str">
            <v>3.5.1</v>
          </cell>
          <cell r="E53" t="str">
            <v>Impulsar el desarrollo exportador sobre la base de una inserción competitiva en los mercados internacionales</v>
          </cell>
        </row>
        <row r="54">
          <cell r="D54" t="str">
            <v>3.5.2</v>
          </cell>
          <cell r="E54" t="str">
            <v>Crear la infraestructura (física e institucional) de normalización, metrología, reglamentación técnica y acreditación, que garantice el cumplimiento de los requisitos de los mercados globales y un compromiso con la excelencia</v>
          </cell>
        </row>
        <row r="55">
          <cell r="D55" t="str">
            <v>3.5.3</v>
          </cell>
          <cell r="E55" t="str">
            <v>Elevar la productividad, competitividad y sostenibilidad ambiental y financiera de las cadenas agroproductivas, a fin de contribuir a la seguridad alimentaria, aprovechar el potencial exportador y generar empleo e ingresos para la población rural</v>
          </cell>
        </row>
        <row r="56">
          <cell r="D56" t="str">
            <v>3.5.4</v>
          </cell>
          <cell r="E56" t="str">
            <v>Desarrollar un sector manufacturero articulador del aparato productivo nacional, ambientalmente sostenible e integrado a los mercados globales con creciente escalamiento en las cadenas de valor</v>
          </cell>
        </row>
        <row r="57">
          <cell r="D57" t="str">
            <v>3.5.5</v>
          </cell>
          <cell r="E57" t="str">
            <v>Apoyar la competitividad, diversificación y sostenibilidad del sector turismo</v>
          </cell>
        </row>
        <row r="58">
          <cell r="D58" t="str">
            <v>3.5.6</v>
          </cell>
          <cell r="E58" t="str">
            <v>Consolidar un entorno adecuado que incentive la inversión para el desarrollo sostenible del sector minero</v>
          </cell>
        </row>
        <row r="59">
          <cell r="D59" t="str">
            <v>4.1.1</v>
          </cell>
          <cell r="E59" t="str">
            <v>Proteger y usar de forma sostenible los bienes y servicios de los ecosistemas, la bio-diversidad y el patrimonio natural de la nación, incluidos los recursos marinos</v>
          </cell>
        </row>
        <row r="60">
          <cell r="D60" t="str">
            <v>4.1.2</v>
          </cell>
          <cell r="E60" t="str">
            <v>Promover la producción y el consumo sostenibles</v>
          </cell>
        </row>
        <row r="61">
          <cell r="D61" t="str">
            <v>4.1.3</v>
          </cell>
          <cell r="E61" t="str">
            <v>Desarrollar una gestión integral de desechos, sustancias contaminantes y fuentes de contaminación</v>
          </cell>
        </row>
        <row r="62">
          <cell r="D62" t="str">
            <v>4.1.4</v>
          </cell>
          <cell r="E62" t="str">
            <v>Gestionar el recurso agua de manera eficiente y sostenible, para garantizar la seguridad hídrica</v>
          </cell>
        </row>
        <row r="63">
          <cell r="D63" t="str">
            <v>4.2.1</v>
          </cell>
          <cell r="E63" t="str">
            <v>Desarrollar un eficaz sistema nacional de gestión integral de riesgos, con activa participación de las comunidades y gobiernos locales, que minimice los daños y posibilite la recuperación rápida y sostenible de las áreas y poblaciones afectadas</v>
          </cell>
        </row>
        <row r="64">
          <cell r="D64" t="str">
            <v>4.3.1</v>
          </cell>
          <cell r="E64" t="str">
            <v>Reducir la vulnerabilidad, avanzar en la adaptación a los efectos del cambio climático y contribuir a la mitigación de sus causas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D0C3A45-2ADF-4BAB-A7D0-0E093E4A82BD}" name="Tabla1" displayName="Tabla1" ref="A28:J29" totalsRowShown="0" headerRowDxfId="44" dataDxfId="42" headerRowBorderDxfId="43" tableBorderDxfId="41" totalsRowBorderDxfId="40">
  <tableColumns count="10">
    <tableColumn id="1" xr3:uid="{DC1B7B10-25DF-444B-B97E-464EC471DB5B}" name="Producto" dataDxfId="39"/>
    <tableColumn id="2" xr3:uid="{C61E64BC-B5A5-45F4-8F84-130CBA355D9D}" name="Indicador" dataDxfId="38"/>
    <tableColumn id="3" xr3:uid="{3AC7971E-A8AB-4C13-830D-AC13829EAC0E}" name="Física_x000a_(A)" dataDxfId="37"/>
    <tableColumn id="4" xr3:uid="{8DB7EDBB-DB79-4CBD-AD68-D153CE19B0A8}" name="Financiera_x000a_(B)" dataDxfId="36"/>
    <tableColumn id="9" xr3:uid="{AC3E8DE2-D537-4CBB-AD59-753602F58C3E}" name="Física_x000a_(C)" dataDxfId="35">
      <calculatedColumnFormula>+Tabla1[[#This Row],[Física
(A)]]</calculatedColumnFormula>
    </tableColumn>
    <tableColumn id="10" xr3:uid="{25C7EA1D-EAE0-4DC9-9FB1-C0E265B640E6}" name="Financiera_x000a_(D)" dataDxfId="34">
      <calculatedColumnFormula>+Tabla1[[#This Row],[Financiera
(B)]]</calculatedColumnFormula>
    </tableColumn>
    <tableColumn id="5" xr3:uid="{C2FDA61C-9281-4FCB-A3FE-246521A85EA0}" name="Física _x000a_(E)" dataDxfId="33"/>
    <tableColumn id="6" xr3:uid="{B07D8104-8103-4848-A228-6FBAE528EF68}" name="Financiera _x000a_ (F)" dataDxfId="32"/>
    <tableColumn id="7" xr3:uid="{F97ACE16-1124-4543-AD0A-CBAA1878A36A}" name="Física _x000a_(%)_x000a_ G=E/C" dataDxfId="31" dataCellStyle="Porcentaje">
      <calculatedColumnFormula>IF(G29&gt;0,G29/E29,0)</calculatedColumnFormula>
    </tableColumn>
    <tableColumn id="8" xr3:uid="{CAB2F777-24BA-4EFC-82F9-153B93171D9B}" name="Financiero _x000a_(%) _x000a_H=F/D" dataDxfId="30">
      <calculatedColumnFormula>IF(H29&gt;0,H29/F29,0)</calculatedColumnFormula>
    </tableColumn>
  </tableColumns>
  <tableStyleInfo name="Estilo de tabla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DF81C8F-6DD2-4354-96CA-9A7398A57A8E}" name="Tabla13" displayName="Tabla13" ref="A28:J30" totalsRowShown="0" headerRowDxfId="29" dataDxfId="27" headerRowBorderDxfId="28" tableBorderDxfId="26" totalsRowBorderDxfId="25">
  <tableColumns count="10">
    <tableColumn id="1" xr3:uid="{FC6DB111-2F12-440B-93CC-262C064DA1B7}" name="Producto" dataDxfId="24"/>
    <tableColumn id="2" xr3:uid="{6B662EFC-2FBC-48EE-ADAE-F860FD6BC257}" name="Indicador" dataDxfId="23"/>
    <tableColumn id="3" xr3:uid="{BA97FF1B-1060-4614-AFE1-67BFC24D5802}" name="Física_x000a_(A)" dataDxfId="22"/>
    <tableColumn id="4" xr3:uid="{01DD5E01-3432-4797-A877-368DE9E3A228}" name="Financiera_x000a_(B)" dataDxfId="21"/>
    <tableColumn id="9" xr3:uid="{96EF8D5C-A1CC-4D3F-94B9-2D6047E0FD08}" name="Física_x000a_(C)" dataDxfId="20"/>
    <tableColumn id="10" xr3:uid="{889C75D1-1248-4F97-A615-BE519BD5DC80}" name="Financiera_x000a_(D)" dataDxfId="19"/>
    <tableColumn id="5" xr3:uid="{92B90EC3-83BA-45B2-9B80-28BBEB7EC9E0}" name="Física _x000a_(E)" dataDxfId="18"/>
    <tableColumn id="6" xr3:uid="{546E0053-40B8-4E51-860E-CBF2981B7D7A}" name="Financiera _x000a_ (F)" dataDxfId="17"/>
    <tableColumn id="7" xr3:uid="{F0BCFDA7-BE59-4E81-8958-E4237373605D}" name="Física _x000a_(%)_x000a_ G=E/C" dataDxfId="16" dataCellStyle="Porcentaje">
      <calculatedColumnFormula>IF(G29&gt;0,G29/E29,0)</calculatedColumnFormula>
    </tableColumn>
    <tableColumn id="8" xr3:uid="{634103A3-E1ED-43D4-B160-1BE8498411F0}" name="Financiero _x000a_(%) _x000a_H=F/D" dataDxfId="15">
      <calculatedColumnFormula>IF(H29&gt;0,H29/F29,0)</calculatedColumnFormula>
    </tableColumn>
  </tableColumns>
  <tableStyleInfo name="Estilo de tabla 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BED5F4E-9264-469A-B54E-27319914A188}" name="Tabla134" displayName="Tabla134" ref="A28:J29" totalsRowShown="0" headerRowDxfId="14" dataDxfId="12" headerRowBorderDxfId="13" tableBorderDxfId="11" totalsRowBorderDxfId="10">
  <tableColumns count="10">
    <tableColumn id="1" xr3:uid="{3DBF79D8-7820-48E8-A640-3FF95DE660CA}" name="Producto" dataDxfId="9"/>
    <tableColumn id="2" xr3:uid="{24656F2E-0208-438A-B655-0AF00AABEB48}" name="Indicador" dataDxfId="8"/>
    <tableColumn id="3" xr3:uid="{C749E1FB-73BE-4219-863C-4440752FABB6}" name="Física_x000a_(A)" dataDxfId="7"/>
    <tableColumn id="4" xr3:uid="{5A006633-A0BC-40E6-A0F1-10449993946D}" name="Financiera_x000a_(B)" dataDxfId="6"/>
    <tableColumn id="9" xr3:uid="{113C7BDC-C86C-4BF2-955E-30FC55791F3E}" name="Física_x000a_(C)" dataDxfId="5"/>
    <tableColumn id="10" xr3:uid="{C6C24817-50B9-4FBC-9CF2-C09963EAFB4E}" name="Financiera_x000a_(D)" dataDxfId="4">
      <calculatedColumnFormula>+Tabla134[[#This Row],[Financiera
(B)]]</calculatedColumnFormula>
    </tableColumn>
    <tableColumn id="5" xr3:uid="{786A5200-41D3-481B-9A19-3F77FB2229DF}" name="Física _x000a_(E)" dataDxfId="3"/>
    <tableColumn id="6" xr3:uid="{91D23E72-A360-428B-840C-BE0D90B779E3}" name="Financiera _x000a_ (F)" dataDxfId="2"/>
    <tableColumn id="7" xr3:uid="{07A140AF-526B-40E3-9D99-2CE7A4806885}" name="Física _x000a_(%)_x000a_ G=E/C" dataDxfId="1" dataCellStyle="Porcentaje">
      <calculatedColumnFormula>IF(G29&gt;0,G29/E29,0)</calculatedColumnFormula>
    </tableColumn>
    <tableColumn id="8" xr3:uid="{DF800A31-F9E2-4166-B432-22F2A910032E}" name="Financiero _x000a_(%) _x000a_H=F/D" dataDxfId="0">
      <calculatedColumnFormula>IF(H29&gt;0,H29/F29,0)</calculatedColumnFormula>
    </tableColumn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496E6-BC0E-40C2-8442-079186BE7FB9}">
  <sheetPr>
    <pageSetUpPr fitToPage="1"/>
  </sheetPr>
  <dimension ref="A2:O32"/>
  <sheetViews>
    <sheetView view="pageBreakPreview" zoomScaleNormal="100" zoomScaleSheetLayoutView="100" workbookViewId="0">
      <selection activeCell="R19" sqref="R19"/>
    </sheetView>
  </sheetViews>
  <sheetFormatPr baseColWidth="10" defaultRowHeight="15" x14ac:dyDescent="0.25"/>
  <cols>
    <col min="1" max="14" width="11.42578125" style="23"/>
    <col min="15" max="16" width="11.42578125" style="23" customWidth="1"/>
    <col min="17" max="16384" width="11.42578125" style="23"/>
  </cols>
  <sheetData>
    <row r="2" spans="1:15" ht="82.5" customHeight="1" x14ac:dyDescent="0.85">
      <c r="A2" s="49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</row>
    <row r="10" spans="1:15" ht="33.75" x14ac:dyDescent="0.5">
      <c r="A10" s="50" t="s">
        <v>75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</row>
    <row r="11" spans="1:15" ht="63.75" customHeight="1" x14ac:dyDescent="0.25">
      <c r="A11" s="51" t="s">
        <v>92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</row>
    <row r="12" spans="1:15" ht="22.5" x14ac:dyDescent="0.3">
      <c r="A12" s="24"/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</row>
    <row r="13" spans="1:15" x14ac:dyDescent="0.25">
      <c r="O13" s="25"/>
    </row>
    <row r="15" spans="1:15" ht="18.75" x14ac:dyDescent="0.3">
      <c r="O15" s="26"/>
    </row>
    <row r="23" spans="4:15" x14ac:dyDescent="0.25">
      <c r="D23" s="27"/>
      <c r="E23" s="27"/>
    </row>
    <row r="29" spans="4:15" x14ac:dyDescent="0.25">
      <c r="O29" s="27"/>
    </row>
    <row r="32" spans="4:15" x14ac:dyDescent="0.25">
      <c r="O32" s="27"/>
    </row>
  </sheetData>
  <mergeCells count="3">
    <mergeCell ref="A2:M2"/>
    <mergeCell ref="A10:M10"/>
    <mergeCell ref="A11:M11"/>
  </mergeCells>
  <pageMargins left="0.7" right="0.7" top="0.75" bottom="0.75" header="0.3" footer="0.3"/>
  <pageSetup scale="6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DF688-EC4A-43AC-9F10-76B54A4C91CB}">
  <dimension ref="A18:J18"/>
  <sheetViews>
    <sheetView view="pageBreakPreview" topLeftCell="A10" zoomScale="60" zoomScaleNormal="100" workbookViewId="0">
      <selection activeCell="I9" sqref="I9"/>
    </sheetView>
  </sheetViews>
  <sheetFormatPr baseColWidth="10" defaultRowHeight="15" x14ac:dyDescent="0.25"/>
  <cols>
    <col min="1" max="16384" width="11.42578125" style="27"/>
  </cols>
  <sheetData>
    <row r="18" spans="1:10" ht="278.25" customHeight="1" x14ac:dyDescent="1.95">
      <c r="A18" s="52" t="s">
        <v>76</v>
      </c>
      <c r="B18" s="52"/>
      <c r="C18" s="52"/>
      <c r="D18" s="52"/>
      <c r="E18" s="52"/>
      <c r="F18" s="52"/>
      <c r="G18" s="52"/>
      <c r="H18" s="52"/>
      <c r="I18" s="52"/>
      <c r="J18" s="52"/>
    </row>
  </sheetData>
  <mergeCells count="1">
    <mergeCell ref="A18:J18"/>
  </mergeCells>
  <pageMargins left="0.7" right="0.7" top="0.75" bottom="0.75" header="0.3" footer="0.3"/>
  <pageSetup scale="7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4479C-993B-4588-8475-DCAAD29F6444}">
  <sheetPr>
    <pageSetUpPr fitToPage="1"/>
  </sheetPr>
  <dimension ref="A1:M43"/>
  <sheetViews>
    <sheetView tabSelected="1" view="pageBreakPreview" zoomScaleNormal="100" zoomScaleSheetLayoutView="100" workbookViewId="0">
      <selection activeCell="L6" sqref="L6"/>
    </sheetView>
  </sheetViews>
  <sheetFormatPr baseColWidth="10" defaultRowHeight="15" x14ac:dyDescent="0.25"/>
  <cols>
    <col min="1" max="1" width="25.28515625" style="4" customWidth="1"/>
    <col min="2" max="2" width="14.7109375" style="4" bestFit="1" customWidth="1"/>
    <col min="3" max="7" width="12.7109375" style="4" customWidth="1"/>
    <col min="8" max="8" width="17.28515625" style="4" bestFit="1" customWidth="1"/>
    <col min="9" max="10" width="12.7109375" style="4" customWidth="1"/>
    <col min="12" max="12" width="15.140625" bestFit="1" customWidth="1"/>
    <col min="13" max="13" width="16.85546875" bestFit="1" customWidth="1"/>
  </cols>
  <sheetData>
    <row r="1" spans="1:10" ht="21.75" customHeight="1" thickBot="1" x14ac:dyDescent="0.3">
      <c r="A1" s="17"/>
      <c r="B1" s="97" t="s">
        <v>83</v>
      </c>
      <c r="C1" s="98"/>
      <c r="D1" s="98"/>
      <c r="E1" s="98"/>
      <c r="F1" s="98"/>
      <c r="G1" s="98"/>
      <c r="H1" s="98"/>
      <c r="I1" s="98"/>
      <c r="J1" s="99"/>
    </row>
    <row r="2" spans="1:10" ht="21.75" thickBot="1" x14ac:dyDescent="0.3">
      <c r="A2" s="18"/>
      <c r="B2" s="100" t="s">
        <v>0</v>
      </c>
      <c r="C2" s="101"/>
      <c r="D2" s="100" t="s">
        <v>1</v>
      </c>
      <c r="E2" s="101"/>
      <c r="F2" s="101"/>
      <c r="G2" s="101"/>
      <c r="H2" s="102"/>
      <c r="I2" s="2" t="s">
        <v>2</v>
      </c>
      <c r="J2" s="3" t="s">
        <v>3</v>
      </c>
    </row>
    <row r="3" spans="1:10" ht="21.75" thickBot="1" x14ac:dyDescent="0.3">
      <c r="A3" s="19"/>
      <c r="B3" s="103" t="s">
        <v>4</v>
      </c>
      <c r="C3" s="104"/>
      <c r="D3" s="103" t="s">
        <v>94</v>
      </c>
      <c r="E3" s="104"/>
      <c r="F3" s="104"/>
      <c r="G3" s="104"/>
      <c r="H3" s="105"/>
      <c r="I3" s="47" t="s">
        <v>95</v>
      </c>
      <c r="J3" s="48">
        <v>0</v>
      </c>
    </row>
    <row r="4" spans="1:10" x14ac:dyDescent="0.25">
      <c r="A4" s="106"/>
      <c r="B4" s="107"/>
      <c r="C4" s="107"/>
      <c r="D4" s="108"/>
      <c r="E4" s="108"/>
      <c r="F4" s="108"/>
      <c r="G4" s="108"/>
      <c r="H4" s="108"/>
      <c r="I4" s="107"/>
      <c r="J4" s="109"/>
    </row>
    <row r="5" spans="1:10" ht="3" customHeight="1" x14ac:dyDescent="0.25">
      <c r="A5" s="94"/>
      <c r="B5" s="95"/>
      <c r="C5" s="95"/>
      <c r="D5" s="95"/>
      <c r="E5" s="95"/>
      <c r="F5" s="95"/>
      <c r="G5" s="95"/>
      <c r="H5" s="95"/>
      <c r="I5" s="95"/>
      <c r="J5" s="96"/>
    </row>
    <row r="6" spans="1:10" ht="15.75" x14ac:dyDescent="0.25">
      <c r="A6" s="55" t="s">
        <v>5</v>
      </c>
      <c r="B6" s="56"/>
      <c r="C6" s="56"/>
      <c r="D6" s="56"/>
      <c r="E6" s="56"/>
      <c r="F6" s="56"/>
      <c r="G6" s="56"/>
      <c r="H6" s="56"/>
      <c r="I6" s="56"/>
      <c r="J6" s="57"/>
    </row>
    <row r="7" spans="1:10" ht="15.75" x14ac:dyDescent="0.25">
      <c r="A7" s="70" t="s">
        <v>6</v>
      </c>
      <c r="B7" s="71"/>
      <c r="C7" s="71"/>
      <c r="D7" s="71"/>
      <c r="E7" s="71"/>
      <c r="F7" s="71"/>
      <c r="G7" s="71"/>
      <c r="H7" s="71"/>
      <c r="I7" s="71"/>
      <c r="J7" s="72"/>
    </row>
    <row r="8" spans="1:10" x14ac:dyDescent="0.25">
      <c r="A8" s="36" t="s">
        <v>7</v>
      </c>
      <c r="B8" s="65" t="s">
        <v>48</v>
      </c>
      <c r="C8" s="66"/>
      <c r="D8" s="66"/>
      <c r="E8" s="66"/>
      <c r="F8" s="66"/>
      <c r="G8" s="66"/>
      <c r="H8" s="66"/>
      <c r="I8" s="66"/>
      <c r="J8" s="67"/>
    </row>
    <row r="9" spans="1:10" ht="15" customHeight="1" x14ac:dyDescent="0.25">
      <c r="A9" s="37" t="s">
        <v>36</v>
      </c>
      <c r="B9" s="65" t="s">
        <v>49</v>
      </c>
      <c r="C9" s="66"/>
      <c r="D9" s="66"/>
      <c r="E9" s="66"/>
      <c r="F9" s="66"/>
      <c r="G9" s="66"/>
      <c r="H9" s="66"/>
      <c r="I9" s="66"/>
      <c r="J9" s="67"/>
    </row>
    <row r="10" spans="1:10" x14ac:dyDescent="0.25">
      <c r="A10" s="37" t="s">
        <v>37</v>
      </c>
      <c r="B10" s="65" t="s">
        <v>50</v>
      </c>
      <c r="C10" s="66"/>
      <c r="D10" s="66"/>
      <c r="E10" s="66"/>
      <c r="F10" s="66"/>
      <c r="G10" s="66"/>
      <c r="H10" s="66"/>
      <c r="I10" s="66"/>
      <c r="J10" s="67"/>
    </row>
    <row r="11" spans="1:10" ht="56.25" customHeight="1" x14ac:dyDescent="0.25">
      <c r="A11" s="36" t="s">
        <v>8</v>
      </c>
      <c r="B11" s="68" t="s">
        <v>51</v>
      </c>
      <c r="C11" s="68"/>
      <c r="D11" s="68"/>
      <c r="E11" s="68"/>
      <c r="F11" s="68"/>
      <c r="G11" s="68"/>
      <c r="H11" s="68"/>
      <c r="I11" s="68"/>
      <c r="J11" s="69"/>
    </row>
    <row r="12" spans="1:10" ht="32.25" customHeight="1" x14ac:dyDescent="0.25">
      <c r="A12" s="36" t="s">
        <v>9</v>
      </c>
      <c r="B12" s="68" t="s">
        <v>52</v>
      </c>
      <c r="C12" s="68"/>
      <c r="D12" s="68"/>
      <c r="E12" s="68"/>
      <c r="F12" s="68"/>
      <c r="G12" s="68"/>
      <c r="H12" s="68"/>
      <c r="I12" s="68"/>
      <c r="J12" s="69"/>
    </row>
    <row r="13" spans="1:10" ht="15.75" x14ac:dyDescent="0.25">
      <c r="A13" s="55" t="s">
        <v>10</v>
      </c>
      <c r="B13" s="56"/>
      <c r="C13" s="56"/>
      <c r="D13" s="56"/>
      <c r="E13" s="56"/>
      <c r="F13" s="56"/>
      <c r="G13" s="56"/>
      <c r="H13" s="56"/>
      <c r="I13" s="56"/>
      <c r="J13" s="57"/>
    </row>
    <row r="14" spans="1:10" x14ac:dyDescent="0.25">
      <c r="A14" s="36" t="s">
        <v>11</v>
      </c>
      <c r="B14" s="20">
        <v>2</v>
      </c>
      <c r="C14" s="92" t="str">
        <f>IFERROR(VLOOKUP(B14,'[1]Validacion datos'!A2:B5,2,FALSE),"")</f>
        <v>DESARROLLO SOCIAL</v>
      </c>
      <c r="D14" s="92"/>
      <c r="E14" s="92"/>
      <c r="F14" s="92"/>
      <c r="G14" s="92"/>
      <c r="H14" s="92"/>
      <c r="I14" s="92"/>
      <c r="J14" s="93"/>
    </row>
    <row r="15" spans="1:10" x14ac:dyDescent="0.25">
      <c r="A15" s="36" t="s">
        <v>12</v>
      </c>
      <c r="B15" s="5">
        <v>2.5</v>
      </c>
      <c r="C15" s="92" t="str">
        <f>IFERROR(VLOOKUP(B15,'[1]Validacion datos'!A8:B26,2,FALSE),"")</f>
        <v>Vivienda digna en entornos saludables</v>
      </c>
      <c r="D15" s="92"/>
      <c r="E15" s="92"/>
      <c r="F15" s="92"/>
      <c r="G15" s="92"/>
      <c r="H15" s="92"/>
      <c r="I15" s="92"/>
      <c r="J15" s="93"/>
    </row>
    <row r="16" spans="1:10" x14ac:dyDescent="0.25">
      <c r="A16" s="36" t="s">
        <v>13</v>
      </c>
      <c r="B16" s="6" t="s">
        <v>53</v>
      </c>
      <c r="C16" s="78" t="str">
        <f>IFERROR(VLOOKUP(B16,'[1]Validacion datos'!D8:E64,2,FALSE),"")</f>
        <v>Garantizar el acceso universal a servicios de agua potable y saneamiento, provistos con calidad y eficiencia</v>
      </c>
      <c r="D16" s="78"/>
      <c r="E16" s="78"/>
      <c r="F16" s="78"/>
      <c r="G16" s="78"/>
      <c r="H16" s="78"/>
      <c r="I16" s="78"/>
      <c r="J16" s="79"/>
    </row>
    <row r="17" spans="1:13" ht="15.75" x14ac:dyDescent="0.25">
      <c r="A17" s="55" t="s">
        <v>14</v>
      </c>
      <c r="B17" s="56"/>
      <c r="C17" s="56"/>
      <c r="D17" s="56"/>
      <c r="E17" s="56"/>
      <c r="F17" s="56"/>
      <c r="G17" s="56"/>
      <c r="H17" s="56"/>
      <c r="I17" s="56"/>
      <c r="J17" s="57"/>
    </row>
    <row r="18" spans="1:13" x14ac:dyDescent="0.25">
      <c r="A18" s="36" t="s">
        <v>15</v>
      </c>
      <c r="B18" s="68" t="s">
        <v>54</v>
      </c>
      <c r="C18" s="68"/>
      <c r="D18" s="68"/>
      <c r="E18" s="68"/>
      <c r="F18" s="68"/>
      <c r="G18" s="68"/>
      <c r="H18" s="68"/>
      <c r="I18" s="68"/>
      <c r="J18" s="69"/>
    </row>
    <row r="19" spans="1:13" ht="134.25" customHeight="1" x14ac:dyDescent="0.25">
      <c r="A19" s="38" t="s">
        <v>16</v>
      </c>
      <c r="B19" s="80" t="s">
        <v>55</v>
      </c>
      <c r="C19" s="80"/>
      <c r="D19" s="80"/>
      <c r="E19" s="80"/>
      <c r="F19" s="80"/>
      <c r="G19" s="80"/>
      <c r="H19" s="80"/>
      <c r="I19" s="80"/>
      <c r="J19" s="81"/>
    </row>
    <row r="20" spans="1:13" x14ac:dyDescent="0.25">
      <c r="A20" s="38" t="s">
        <v>17</v>
      </c>
      <c r="B20" s="68" t="s">
        <v>58</v>
      </c>
      <c r="C20" s="68"/>
      <c r="D20" s="68"/>
      <c r="E20" s="68"/>
      <c r="F20" s="68"/>
      <c r="G20" s="68"/>
      <c r="H20" s="68"/>
      <c r="I20" s="68"/>
      <c r="J20" s="69"/>
    </row>
    <row r="21" spans="1:13" x14ac:dyDescent="0.25">
      <c r="A21" s="38" t="s">
        <v>38</v>
      </c>
      <c r="B21" s="68" t="s">
        <v>72</v>
      </c>
      <c r="C21" s="68"/>
      <c r="D21" s="68"/>
      <c r="E21" s="68"/>
      <c r="F21" s="68"/>
      <c r="G21" s="68"/>
      <c r="H21" s="68"/>
      <c r="I21" s="68"/>
      <c r="J21" s="69"/>
    </row>
    <row r="22" spans="1:13" ht="15.75" x14ac:dyDescent="0.25">
      <c r="A22" s="55" t="s">
        <v>18</v>
      </c>
      <c r="B22" s="56"/>
      <c r="C22" s="56"/>
      <c r="D22" s="56"/>
      <c r="E22" s="56"/>
      <c r="F22" s="56"/>
      <c r="G22" s="56"/>
      <c r="H22" s="56"/>
      <c r="I22" s="56"/>
      <c r="J22" s="57"/>
    </row>
    <row r="23" spans="1:13" ht="15.75" x14ac:dyDescent="0.25">
      <c r="A23" s="70" t="s">
        <v>19</v>
      </c>
      <c r="B23" s="71"/>
      <c r="C23" s="71"/>
      <c r="D23" s="71"/>
      <c r="E23" s="71"/>
      <c r="F23" s="71"/>
      <c r="G23" s="71"/>
      <c r="H23" s="71"/>
      <c r="I23" s="71"/>
      <c r="J23" s="72"/>
    </row>
    <row r="24" spans="1:13" ht="15" customHeight="1" x14ac:dyDescent="0.25">
      <c r="A24" s="73" t="s">
        <v>20</v>
      </c>
      <c r="B24" s="74"/>
      <c r="C24" s="75" t="s">
        <v>21</v>
      </c>
      <c r="D24" s="77"/>
      <c r="E24" s="77"/>
      <c r="F24" s="77" t="s">
        <v>22</v>
      </c>
      <c r="G24" s="77"/>
      <c r="H24" s="74"/>
      <c r="I24" s="75" t="s">
        <v>23</v>
      </c>
      <c r="J24" s="76"/>
    </row>
    <row r="25" spans="1:13" x14ac:dyDescent="0.25">
      <c r="A25" s="82" cm="1">
        <f t="array" ref="A25">+Tabla1[Financiera
(B)]</f>
        <v>5097580187</v>
      </c>
      <c r="B25" s="83"/>
      <c r="C25" s="89">
        <f>+A25</f>
        <v>5097580187</v>
      </c>
      <c r="D25" s="90"/>
      <c r="E25" s="91"/>
      <c r="F25" s="89">
        <v>0</v>
      </c>
      <c r="G25" s="90"/>
      <c r="H25" s="91"/>
      <c r="I25" s="84">
        <f>IF(F25&gt;0,F25/C25,0)</f>
        <v>0</v>
      </c>
      <c r="J25" s="85"/>
    </row>
    <row r="26" spans="1:13" ht="15.75" x14ac:dyDescent="0.25">
      <c r="A26" s="70" t="s">
        <v>24</v>
      </c>
      <c r="B26" s="71"/>
      <c r="C26" s="71"/>
      <c r="D26" s="71"/>
      <c r="E26" s="71"/>
      <c r="F26" s="71"/>
      <c r="G26" s="71"/>
      <c r="H26" s="71"/>
      <c r="I26" s="71"/>
      <c r="J26" s="72"/>
    </row>
    <row r="27" spans="1:13" ht="15" customHeight="1" x14ac:dyDescent="0.25">
      <c r="A27" s="39"/>
      <c r="B27"/>
      <c r="C27" s="86" t="s">
        <v>47</v>
      </c>
      <c r="D27" s="87"/>
      <c r="E27" s="86" t="s">
        <v>84</v>
      </c>
      <c r="F27" s="87"/>
      <c r="G27" s="86" t="s">
        <v>85</v>
      </c>
      <c r="H27" s="86"/>
      <c r="I27" s="86" t="s">
        <v>25</v>
      </c>
      <c r="J27" s="88"/>
    </row>
    <row r="28" spans="1:13" ht="38.25" x14ac:dyDescent="0.25">
      <c r="A28" s="7" t="s">
        <v>26</v>
      </c>
      <c r="B28" s="8" t="s">
        <v>27</v>
      </c>
      <c r="C28" s="8" t="s">
        <v>39</v>
      </c>
      <c r="D28" s="8" t="s">
        <v>40</v>
      </c>
      <c r="E28" s="8" t="s">
        <v>41</v>
      </c>
      <c r="F28" s="8" t="s">
        <v>42</v>
      </c>
      <c r="G28" s="8" t="s">
        <v>43</v>
      </c>
      <c r="H28" s="8" t="s">
        <v>44</v>
      </c>
      <c r="I28" s="8" t="s">
        <v>45</v>
      </c>
      <c r="J28" s="9" t="s">
        <v>46</v>
      </c>
    </row>
    <row r="29" spans="1:13" ht="60" x14ac:dyDescent="0.25">
      <c r="A29" s="41" t="s">
        <v>86</v>
      </c>
      <c r="B29" s="22" t="s">
        <v>79</v>
      </c>
      <c r="C29" s="15">
        <v>587200320</v>
      </c>
      <c r="D29" s="16">
        <v>5097580187</v>
      </c>
      <c r="E29" s="16">
        <f>+Tabla1[[#This Row],[Física
(A)]]</f>
        <v>587200320</v>
      </c>
      <c r="F29" s="16">
        <f>+Tabla1[[#This Row],[Financiera
(B)]]</f>
        <v>5097580187</v>
      </c>
      <c r="G29" s="42"/>
      <c r="H29" s="43"/>
      <c r="I29" s="44">
        <f>IF(G29&gt;0,G29/E29,0)</f>
        <v>0</v>
      </c>
      <c r="J29" s="45">
        <f>IF(H29&gt;0,H29/F29,0)</f>
        <v>0</v>
      </c>
      <c r="L29" s="28"/>
      <c r="M29" s="28"/>
    </row>
    <row r="30" spans="1:13" ht="15.75" x14ac:dyDescent="0.25">
      <c r="A30" s="55" t="s">
        <v>28</v>
      </c>
      <c r="B30" s="56"/>
      <c r="C30" s="56"/>
      <c r="D30" s="56"/>
      <c r="E30" s="56"/>
      <c r="F30" s="56"/>
      <c r="G30" s="56"/>
      <c r="H30" s="56"/>
      <c r="I30" s="56"/>
      <c r="J30" s="57"/>
      <c r="L30" s="28"/>
      <c r="M30" s="28"/>
    </row>
    <row r="31" spans="1:13" ht="15.75" x14ac:dyDescent="0.25">
      <c r="A31" s="70" t="s">
        <v>29</v>
      </c>
      <c r="B31" s="71"/>
      <c r="C31" s="71"/>
      <c r="D31" s="71"/>
      <c r="E31" s="71"/>
      <c r="F31" s="71"/>
      <c r="G31" s="71"/>
      <c r="H31" s="71"/>
      <c r="I31" s="71"/>
      <c r="J31" s="72"/>
      <c r="L31" s="28"/>
      <c r="M31" s="28"/>
    </row>
    <row r="32" spans="1:13" x14ac:dyDescent="0.25">
      <c r="A32" s="40" t="s">
        <v>30</v>
      </c>
      <c r="B32" s="68" t="s">
        <v>61</v>
      </c>
      <c r="C32" s="68"/>
      <c r="D32" s="68"/>
      <c r="E32" s="68"/>
      <c r="F32" s="68"/>
      <c r="G32" s="68"/>
      <c r="H32" s="68"/>
      <c r="I32" s="68"/>
      <c r="J32" s="69"/>
    </row>
    <row r="33" spans="1:10" x14ac:dyDescent="0.25">
      <c r="A33" s="40" t="s">
        <v>31</v>
      </c>
      <c r="B33" s="68" t="s">
        <v>62</v>
      </c>
      <c r="C33" s="68"/>
      <c r="D33" s="68"/>
      <c r="E33" s="68"/>
      <c r="F33" s="68"/>
      <c r="G33" s="68"/>
      <c r="H33" s="68"/>
      <c r="I33" s="68"/>
      <c r="J33" s="69"/>
    </row>
    <row r="34" spans="1:10" x14ac:dyDescent="0.25">
      <c r="A34" s="40" t="s">
        <v>32</v>
      </c>
      <c r="B34" s="68"/>
      <c r="C34" s="68"/>
      <c r="D34" s="68"/>
      <c r="E34" s="68"/>
      <c r="F34" s="68"/>
      <c r="G34" s="68"/>
      <c r="H34" s="68"/>
      <c r="I34" s="68"/>
      <c r="J34" s="69"/>
    </row>
    <row r="35" spans="1:10" ht="30" x14ac:dyDescent="0.25">
      <c r="A35" s="40" t="s">
        <v>33</v>
      </c>
      <c r="B35" s="68"/>
      <c r="C35" s="68"/>
      <c r="D35" s="68"/>
      <c r="E35" s="68"/>
      <c r="F35" s="68"/>
      <c r="G35" s="68"/>
      <c r="H35" s="68"/>
      <c r="I35" s="68"/>
      <c r="J35" s="69"/>
    </row>
    <row r="36" spans="1:10" ht="15.75" x14ac:dyDescent="0.25">
      <c r="A36" s="55" t="s">
        <v>34</v>
      </c>
      <c r="B36" s="56"/>
      <c r="C36" s="56"/>
      <c r="D36" s="56"/>
      <c r="E36" s="56"/>
      <c r="F36" s="56"/>
      <c r="G36" s="56"/>
      <c r="H36" s="56"/>
      <c r="I36" s="56"/>
      <c r="J36" s="57"/>
    </row>
    <row r="37" spans="1:10" ht="15.75" x14ac:dyDescent="0.25">
      <c r="A37" s="58" t="s">
        <v>35</v>
      </c>
      <c r="B37" s="59"/>
      <c r="C37" s="59"/>
      <c r="D37" s="59"/>
      <c r="E37" s="59"/>
      <c r="F37" s="59"/>
      <c r="G37" s="59"/>
      <c r="H37" s="59"/>
      <c r="I37" s="59"/>
      <c r="J37" s="60"/>
    </row>
    <row r="38" spans="1:10" ht="15.75" thickBot="1" x14ac:dyDescent="0.3">
      <c r="A38" s="61"/>
      <c r="B38" s="62"/>
      <c r="C38" s="62"/>
      <c r="D38" s="62"/>
      <c r="E38" s="62"/>
      <c r="F38" s="62"/>
      <c r="G38" s="62"/>
      <c r="H38" s="62"/>
      <c r="I38" s="62"/>
      <c r="J38" s="63"/>
    </row>
    <row r="39" spans="1:10" ht="30.75" customHeight="1" x14ac:dyDescent="0.25">
      <c r="A39" s="64" t="s">
        <v>93</v>
      </c>
      <c r="B39" s="64"/>
      <c r="C39" s="64"/>
      <c r="D39" s="64"/>
      <c r="E39" s="64"/>
      <c r="F39" s="64"/>
      <c r="G39" s="64"/>
      <c r="H39" s="64"/>
      <c r="I39" s="64"/>
      <c r="J39" s="64"/>
    </row>
    <row r="40" spans="1:10" x14ac:dyDescent="0.25">
      <c r="A40" s="33" t="s">
        <v>88</v>
      </c>
      <c r="B40" s="34">
        <f>+A25</f>
        <v>5097580187</v>
      </c>
    </row>
    <row r="41" spans="1:10" ht="15.75" thickBot="1" x14ac:dyDescent="0.3">
      <c r="A41" s="33" t="s">
        <v>89</v>
      </c>
      <c r="B41" s="34">
        <f>+C25</f>
        <v>5097580187</v>
      </c>
      <c r="G41" s="53"/>
      <c r="H41" s="53"/>
      <c r="I41" s="53"/>
      <c r="J41" s="53"/>
    </row>
    <row r="42" spans="1:10" x14ac:dyDescent="0.25">
      <c r="A42" s="33" t="s">
        <v>90</v>
      </c>
      <c r="B42" s="34">
        <f>+F25</f>
        <v>0</v>
      </c>
      <c r="G42" s="54" t="s">
        <v>87</v>
      </c>
      <c r="H42" s="54"/>
      <c r="I42" s="54"/>
      <c r="J42" s="54"/>
    </row>
    <row r="43" spans="1:10" x14ac:dyDescent="0.25">
      <c r="G43" s="54" t="s">
        <v>91</v>
      </c>
      <c r="H43" s="54"/>
      <c r="I43" s="54"/>
      <c r="J43" s="54"/>
    </row>
  </sheetData>
  <mergeCells count="51">
    <mergeCell ref="B8:J8"/>
    <mergeCell ref="B11:J11"/>
    <mergeCell ref="B12:J12"/>
    <mergeCell ref="A13:J13"/>
    <mergeCell ref="C14:J14"/>
    <mergeCell ref="B9:J9"/>
    <mergeCell ref="A5:J5"/>
    <mergeCell ref="A6:J6"/>
    <mergeCell ref="A7:J7"/>
    <mergeCell ref="B1:J1"/>
    <mergeCell ref="B2:C2"/>
    <mergeCell ref="D2:H2"/>
    <mergeCell ref="B3:C3"/>
    <mergeCell ref="D3:H3"/>
    <mergeCell ref="A4:J4"/>
    <mergeCell ref="B32:J32"/>
    <mergeCell ref="B33:J33"/>
    <mergeCell ref="B34:J34"/>
    <mergeCell ref="B35:J35"/>
    <mergeCell ref="A25:B25"/>
    <mergeCell ref="I25:J25"/>
    <mergeCell ref="A26:J26"/>
    <mergeCell ref="C27:D27"/>
    <mergeCell ref="G27:H27"/>
    <mergeCell ref="I27:J27"/>
    <mergeCell ref="C25:E25"/>
    <mergeCell ref="F25:H25"/>
    <mergeCell ref="E27:F27"/>
    <mergeCell ref="B10:J10"/>
    <mergeCell ref="B21:J21"/>
    <mergeCell ref="A30:J30"/>
    <mergeCell ref="A31:J31"/>
    <mergeCell ref="A22:J22"/>
    <mergeCell ref="A23:J23"/>
    <mergeCell ref="A24:B24"/>
    <mergeCell ref="I24:J24"/>
    <mergeCell ref="C24:E24"/>
    <mergeCell ref="F24:H24"/>
    <mergeCell ref="C16:J16"/>
    <mergeCell ref="A17:J17"/>
    <mergeCell ref="B18:J18"/>
    <mergeCell ref="B19:J19"/>
    <mergeCell ref="B20:J20"/>
    <mergeCell ref="C15:J15"/>
    <mergeCell ref="G41:J41"/>
    <mergeCell ref="G42:J42"/>
    <mergeCell ref="G43:J43"/>
    <mergeCell ref="A36:J36"/>
    <mergeCell ref="A37:J37"/>
    <mergeCell ref="A38:J38"/>
    <mergeCell ref="A39:J39"/>
  </mergeCells>
  <phoneticPr fontId="23" type="noConversion"/>
  <dataValidations count="16">
    <dataValidation allowBlank="1" showInputMessage="1" showErrorMessage="1" prompt="Monto ejecutado en el trimestre" sqref="H28:H29" xr:uid="{90E46E24-8E3F-4224-9F5D-F387CD76556E}"/>
    <dataValidation allowBlank="1" showInputMessage="1" showErrorMessage="1" prompt="Meta alcanzada en el trimestre" sqref="G28:G29" xr:uid="{078E0B3D-C3D5-4323-9A6F-7DD5AA0A91C9}"/>
    <dataValidation allowBlank="1" showInputMessage="1" showErrorMessage="1" prompt="Monto presupuestado para el producto" sqref="D28:D29 E29:F29 F28 B40:B41" xr:uid="{247AEBBA-5BB4-404D-982B-514E41C68A75}"/>
    <dataValidation allowBlank="1" showInputMessage="1" showErrorMessage="1" prompt="Meta anual del indicador" sqref="C28:C29 E28" xr:uid="{F1CB8B99-164D-4F51-9E69-AECE57493A93}"/>
    <dataValidation allowBlank="1" showInputMessage="1" showErrorMessage="1" prompt="Nombre del indicador" sqref="B28:B29" xr:uid="{3FF3C7F1-052B-4689-97E1-0EEC782A6AE3}"/>
    <dataValidation allowBlank="1" showInputMessage="1" showErrorMessage="1" prompt="Nombre de cada producto" sqref="A28:A29" xr:uid="{2947E0C5-61A1-48DD-8DCD-04F9232477FC}"/>
    <dataValidation allowBlank="1" showInputMessage="1" showErrorMessage="1" prompt="¿En qué consiste el programa?" sqref="B19:J19" xr:uid="{A2362AFB-DC9D-43E3-823E-BC3F38EE514F}"/>
    <dataValidation allowBlank="1" showInputMessage="1" showErrorMessage="1" prompt="Presupuesto del programa" sqref="A25:C25 F25" xr:uid="{2C90DB71-EB15-47FB-969B-D3C6779E55E0}"/>
    <dataValidation allowBlank="1" showInputMessage="1" showErrorMessage="1" prompt="Oportunidades de mejora identificadas" sqref="A38:J38" xr:uid="{DA848EFB-3FC8-4206-B557-B09F4E34DBE3}"/>
    <dataValidation allowBlank="1" showInputMessage="1" showErrorMessage="1" prompt="De existir desvío, explicar razones." sqref="B35:J35" xr:uid="{15752D16-318A-466B-84D2-F16C378EE918}"/>
    <dataValidation allowBlank="1" showInputMessage="1" showErrorMessage="1" prompt="1. Describir lo plasmado en el presupuesto_x000a_2. Describir lo alcanzado en términos financieros y de producción " sqref="B34:J34" xr:uid="{A72D67B3-A10B-4E8F-9A22-A756D2816C9A}"/>
    <dataValidation allowBlank="1" showInputMessage="1" showErrorMessage="1" prompt="¿En qué consiste el producto? su objetivo" sqref="B33:J33" xr:uid="{C5CE3DEC-0EC8-49F9-8F89-90A444E4EB2F}"/>
    <dataValidation allowBlank="1" showInputMessage="1" showErrorMessage="1" prompt="Nombre del producto" sqref="B32:J32" xr:uid="{57A174E9-6613-4681-B27E-70CFF7E4AC6E}"/>
    <dataValidation allowBlank="1" showInputMessage="1" showErrorMessage="1" prompt="¿A quién va dirigido el programa?, ¿qué característica tiene esta población que requiere ser beneficiada?" sqref="B20:J20" xr:uid="{11F3E972-AD96-42CB-BEF8-91EA11A88336}"/>
    <dataValidation allowBlank="1" showInputMessage="1" prompt="Nombre del capítulo" sqref="B8:J10" xr:uid="{7B510400-5492-4460-9A17-6F9C9401B683}"/>
    <dataValidation allowBlank="1" sqref="A8" xr:uid="{4E4D531B-D39C-42CD-8509-9C2E6575184D}"/>
  </dataValidations>
  <pageMargins left="0.25" right="0.25" top="0.75" bottom="0.75" header="0.3" footer="0.3"/>
  <pageSetup fitToHeight="0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54408-29A4-420F-8FF9-4952DAB19FD7}">
  <dimension ref="A18:J18"/>
  <sheetViews>
    <sheetView view="pageBreakPreview" zoomScale="60" zoomScaleNormal="100" workbookViewId="0">
      <selection activeCell="B40" sqref="B40:J40"/>
    </sheetView>
  </sheetViews>
  <sheetFormatPr baseColWidth="10" defaultRowHeight="15" x14ac:dyDescent="0.25"/>
  <cols>
    <col min="1" max="16384" width="11.42578125" style="27"/>
  </cols>
  <sheetData>
    <row r="18" spans="1:10" ht="278.25" customHeight="1" x14ac:dyDescent="1.95">
      <c r="A18" s="52" t="s">
        <v>77</v>
      </c>
      <c r="B18" s="52"/>
      <c r="C18" s="52"/>
      <c r="D18" s="52"/>
      <c r="E18" s="52"/>
      <c r="F18" s="52"/>
      <c r="G18" s="52"/>
      <c r="H18" s="52"/>
      <c r="I18" s="52"/>
      <c r="J18" s="52"/>
    </row>
  </sheetData>
  <mergeCells count="1">
    <mergeCell ref="A18:J18"/>
  </mergeCells>
  <pageMargins left="0.7" right="0.7" top="0.75" bottom="0.75" header="0.3" footer="0.3"/>
  <pageSetup scale="7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4E29-1E5D-437F-BB28-5C0A407744D8}">
  <sheetPr>
    <pageSetUpPr fitToPage="1"/>
  </sheetPr>
  <dimension ref="A1:S49"/>
  <sheetViews>
    <sheetView view="pageBreakPreview" zoomScaleNormal="100" zoomScaleSheetLayoutView="100" workbookViewId="0">
      <selection activeCell="I3" sqref="I3:J3"/>
    </sheetView>
  </sheetViews>
  <sheetFormatPr baseColWidth="10" defaultRowHeight="15" x14ac:dyDescent="0.25"/>
  <cols>
    <col min="1" max="1" width="33.5703125" style="4" customWidth="1"/>
    <col min="2" max="2" width="14.7109375" style="4" bestFit="1" customWidth="1"/>
    <col min="3" max="10" width="12.7109375" style="4" customWidth="1"/>
    <col min="11" max="11" width="11.42578125" style="4"/>
    <col min="12" max="13" width="16.85546875" bestFit="1" customWidth="1"/>
    <col min="14" max="14" width="14.28515625" bestFit="1" customWidth="1"/>
    <col min="15" max="15" width="16.85546875" bestFit="1" customWidth="1"/>
    <col min="19" max="19" width="19.140625" bestFit="1" customWidth="1"/>
  </cols>
  <sheetData>
    <row r="1" spans="1:11" ht="21.75" customHeight="1" thickBot="1" x14ac:dyDescent="0.3">
      <c r="A1" s="17"/>
      <c r="B1" s="97" t="s">
        <v>83</v>
      </c>
      <c r="C1" s="98"/>
      <c r="D1" s="98"/>
      <c r="E1" s="98"/>
      <c r="F1" s="98"/>
      <c r="G1" s="98"/>
      <c r="H1" s="98"/>
      <c r="I1" s="98"/>
      <c r="J1" s="99"/>
      <c r="K1" s="1"/>
    </row>
    <row r="2" spans="1:11" ht="21.75" thickBot="1" x14ac:dyDescent="0.3">
      <c r="A2" s="18"/>
      <c r="B2" s="100" t="s">
        <v>0</v>
      </c>
      <c r="C2" s="101"/>
      <c r="D2" s="100" t="s">
        <v>1</v>
      </c>
      <c r="E2" s="101"/>
      <c r="F2" s="101"/>
      <c r="G2" s="101"/>
      <c r="H2" s="102"/>
      <c r="I2" s="2" t="s">
        <v>2</v>
      </c>
      <c r="J2" s="3" t="s">
        <v>3</v>
      </c>
      <c r="K2" s="1"/>
    </row>
    <row r="3" spans="1:11" ht="21.75" thickBot="1" x14ac:dyDescent="0.3">
      <c r="A3" s="19"/>
      <c r="B3" s="103" t="s">
        <v>4</v>
      </c>
      <c r="C3" s="104"/>
      <c r="D3" s="103" t="s">
        <v>94</v>
      </c>
      <c r="E3" s="104"/>
      <c r="F3" s="104"/>
      <c r="G3" s="104"/>
      <c r="H3" s="105"/>
      <c r="I3" s="47" t="s">
        <v>95</v>
      </c>
      <c r="J3" s="48">
        <v>0</v>
      </c>
      <c r="K3" s="1"/>
    </row>
    <row r="4" spans="1:11" ht="7.5" customHeight="1" x14ac:dyDescent="0.25">
      <c r="A4" s="106"/>
      <c r="B4" s="107"/>
      <c r="C4" s="107"/>
      <c r="D4" s="108"/>
      <c r="E4" s="108"/>
      <c r="F4" s="108"/>
      <c r="G4" s="108"/>
      <c r="H4" s="108"/>
      <c r="I4" s="107"/>
      <c r="J4" s="109"/>
      <c r="K4" s="1"/>
    </row>
    <row r="5" spans="1:11" ht="3" customHeight="1" x14ac:dyDescent="0.25">
      <c r="A5" s="94"/>
      <c r="B5" s="95"/>
      <c r="C5" s="95"/>
      <c r="D5" s="95"/>
      <c r="E5" s="95"/>
      <c r="F5" s="95"/>
      <c r="G5" s="95"/>
      <c r="H5" s="95"/>
      <c r="I5" s="95"/>
      <c r="J5" s="96"/>
      <c r="K5" s="1"/>
    </row>
    <row r="6" spans="1:11" ht="15.75" x14ac:dyDescent="0.25">
      <c r="A6" s="55" t="s">
        <v>5</v>
      </c>
      <c r="B6" s="56"/>
      <c r="C6" s="56"/>
      <c r="D6" s="56"/>
      <c r="E6" s="56"/>
      <c r="F6" s="56"/>
      <c r="G6" s="56"/>
      <c r="H6" s="56"/>
      <c r="I6" s="56"/>
      <c r="J6" s="57"/>
      <c r="K6" s="1"/>
    </row>
    <row r="7" spans="1:11" ht="15.75" x14ac:dyDescent="0.25">
      <c r="A7" s="70" t="s">
        <v>6</v>
      </c>
      <c r="B7" s="71"/>
      <c r="C7" s="71"/>
      <c r="D7" s="71"/>
      <c r="E7" s="71"/>
      <c r="F7" s="71"/>
      <c r="G7" s="71"/>
      <c r="H7" s="71"/>
      <c r="I7" s="71"/>
      <c r="J7" s="72"/>
      <c r="K7" s="1"/>
    </row>
    <row r="8" spans="1:11" x14ac:dyDescent="0.25">
      <c r="A8" s="36" t="s">
        <v>7</v>
      </c>
      <c r="B8" s="65" t="s">
        <v>48</v>
      </c>
      <c r="C8" s="66"/>
      <c r="D8" s="66"/>
      <c r="E8" s="66"/>
      <c r="F8" s="66"/>
      <c r="G8" s="66"/>
      <c r="H8" s="66"/>
      <c r="I8" s="66"/>
      <c r="J8" s="67"/>
      <c r="K8" s="1"/>
    </row>
    <row r="9" spans="1:11" ht="15" customHeight="1" x14ac:dyDescent="0.25">
      <c r="A9" s="37" t="s">
        <v>36</v>
      </c>
      <c r="B9" s="65" t="s">
        <v>49</v>
      </c>
      <c r="C9" s="66"/>
      <c r="D9" s="66"/>
      <c r="E9" s="66"/>
      <c r="F9" s="66"/>
      <c r="G9" s="66"/>
      <c r="H9" s="66"/>
      <c r="I9" s="66"/>
      <c r="J9" s="67"/>
      <c r="K9" s="1"/>
    </row>
    <row r="10" spans="1:11" x14ac:dyDescent="0.25">
      <c r="A10" s="37" t="s">
        <v>37</v>
      </c>
      <c r="B10" s="65" t="s">
        <v>50</v>
      </c>
      <c r="C10" s="66"/>
      <c r="D10" s="66"/>
      <c r="E10" s="66"/>
      <c r="F10" s="66"/>
      <c r="G10" s="66"/>
      <c r="H10" s="66"/>
      <c r="I10" s="66"/>
      <c r="J10" s="67"/>
      <c r="K10" s="1"/>
    </row>
    <row r="11" spans="1:11" ht="43.5" customHeight="1" x14ac:dyDescent="0.25">
      <c r="A11" s="36" t="s">
        <v>8</v>
      </c>
      <c r="B11" s="68" t="s">
        <v>51</v>
      </c>
      <c r="C11" s="68"/>
      <c r="D11" s="68"/>
      <c r="E11" s="68"/>
      <c r="F11" s="68"/>
      <c r="G11" s="68"/>
      <c r="H11" s="68"/>
      <c r="I11" s="68"/>
      <c r="J11" s="69"/>
    </row>
    <row r="12" spans="1:11" ht="32.25" customHeight="1" x14ac:dyDescent="0.25">
      <c r="A12" s="36" t="s">
        <v>9</v>
      </c>
      <c r="B12" s="68" t="s">
        <v>52</v>
      </c>
      <c r="C12" s="68"/>
      <c r="D12" s="68"/>
      <c r="E12" s="68"/>
      <c r="F12" s="68"/>
      <c r="G12" s="68"/>
      <c r="H12" s="68"/>
      <c r="I12" s="68"/>
      <c r="J12" s="69"/>
    </row>
    <row r="13" spans="1:11" ht="15.75" x14ac:dyDescent="0.25">
      <c r="A13" s="55" t="s">
        <v>10</v>
      </c>
      <c r="B13" s="56"/>
      <c r="C13" s="56"/>
      <c r="D13" s="56"/>
      <c r="E13" s="56"/>
      <c r="F13" s="56"/>
      <c r="G13" s="56"/>
      <c r="H13" s="56"/>
      <c r="I13" s="56"/>
      <c r="J13" s="57"/>
    </row>
    <row r="14" spans="1:11" x14ac:dyDescent="0.25">
      <c r="A14" s="36" t="s">
        <v>11</v>
      </c>
      <c r="B14" s="20">
        <v>2</v>
      </c>
      <c r="C14" s="92" t="str">
        <f>IFERROR(VLOOKUP(B14,'[1]Validacion datos'!A2:B5,2,FALSE),"")</f>
        <v>DESARROLLO SOCIAL</v>
      </c>
      <c r="D14" s="92"/>
      <c r="E14" s="92"/>
      <c r="F14" s="92"/>
      <c r="G14" s="92"/>
      <c r="H14" s="92"/>
      <c r="I14" s="92"/>
      <c r="J14" s="93"/>
    </row>
    <row r="15" spans="1:11" x14ac:dyDescent="0.25">
      <c r="A15" s="36" t="s">
        <v>12</v>
      </c>
      <c r="B15" s="5">
        <v>2.5</v>
      </c>
      <c r="C15" s="92" t="str">
        <f>IFERROR(VLOOKUP(B15,'[1]Validacion datos'!A8:B26,2,FALSE),"")</f>
        <v>Vivienda digna en entornos saludables</v>
      </c>
      <c r="D15" s="92"/>
      <c r="E15" s="92"/>
      <c r="F15" s="92"/>
      <c r="G15" s="92"/>
      <c r="H15" s="92"/>
      <c r="I15" s="92"/>
      <c r="J15" s="93"/>
    </row>
    <row r="16" spans="1:11" x14ac:dyDescent="0.25">
      <c r="A16" s="36" t="s">
        <v>13</v>
      </c>
      <c r="B16" s="6" t="s">
        <v>53</v>
      </c>
      <c r="C16" s="78" t="str">
        <f>IFERROR(VLOOKUP(B16,'[1]Validacion datos'!D8:E64,2,FALSE),"")</f>
        <v>Garantizar el acceso universal a servicios de agua potable y saneamiento, provistos con calidad y eficiencia</v>
      </c>
      <c r="D16" s="78"/>
      <c r="E16" s="78"/>
      <c r="F16" s="78"/>
      <c r="G16" s="78"/>
      <c r="H16" s="78"/>
      <c r="I16" s="78"/>
      <c r="J16" s="79"/>
    </row>
    <row r="17" spans="1:19" ht="15.75" x14ac:dyDescent="0.25">
      <c r="A17" s="55" t="s">
        <v>14</v>
      </c>
      <c r="B17" s="56"/>
      <c r="C17" s="56"/>
      <c r="D17" s="56"/>
      <c r="E17" s="56"/>
      <c r="F17" s="56"/>
      <c r="G17" s="56"/>
      <c r="H17" s="56"/>
      <c r="I17" s="56"/>
      <c r="J17" s="57"/>
    </row>
    <row r="18" spans="1:19" x14ac:dyDescent="0.25">
      <c r="A18" s="36" t="s">
        <v>15</v>
      </c>
      <c r="B18" s="68" t="s">
        <v>56</v>
      </c>
      <c r="C18" s="68"/>
      <c r="D18" s="68"/>
      <c r="E18" s="68"/>
      <c r="F18" s="68"/>
      <c r="G18" s="68"/>
      <c r="H18" s="68"/>
      <c r="I18" s="68"/>
      <c r="J18" s="69"/>
    </row>
    <row r="19" spans="1:19" ht="59.25" customHeight="1" x14ac:dyDescent="0.25">
      <c r="A19" s="38" t="s">
        <v>16</v>
      </c>
      <c r="B19" s="68" t="s">
        <v>57</v>
      </c>
      <c r="C19" s="68"/>
      <c r="D19" s="68"/>
      <c r="E19" s="68"/>
      <c r="F19" s="68"/>
      <c r="G19" s="68"/>
      <c r="H19" s="68"/>
      <c r="I19" s="68"/>
      <c r="J19" s="69"/>
    </row>
    <row r="20" spans="1:19" x14ac:dyDescent="0.25">
      <c r="A20" s="38" t="s">
        <v>17</v>
      </c>
      <c r="B20" s="68" t="s">
        <v>58</v>
      </c>
      <c r="C20" s="68"/>
      <c r="D20" s="68"/>
      <c r="E20" s="68"/>
      <c r="F20" s="68"/>
      <c r="G20" s="68"/>
      <c r="H20" s="68"/>
      <c r="I20" s="68"/>
      <c r="J20" s="69"/>
    </row>
    <row r="21" spans="1:19" x14ac:dyDescent="0.25">
      <c r="A21" s="38" t="s">
        <v>38</v>
      </c>
      <c r="B21" s="68" t="s">
        <v>73</v>
      </c>
      <c r="C21" s="68"/>
      <c r="D21" s="68"/>
      <c r="E21" s="68"/>
      <c r="F21" s="68"/>
      <c r="G21" s="68"/>
      <c r="H21" s="68"/>
      <c r="I21" s="68"/>
      <c r="J21" s="69"/>
      <c r="K21" s="1"/>
    </row>
    <row r="22" spans="1:19" ht="15.75" x14ac:dyDescent="0.25">
      <c r="A22" s="55" t="s">
        <v>18</v>
      </c>
      <c r="B22" s="56"/>
      <c r="C22" s="56"/>
      <c r="D22" s="56"/>
      <c r="E22" s="56"/>
      <c r="F22" s="56"/>
      <c r="G22" s="56"/>
      <c r="H22" s="56"/>
      <c r="I22" s="56"/>
      <c r="J22" s="57"/>
      <c r="L22" s="28"/>
      <c r="M22" s="28"/>
      <c r="N22" s="28"/>
      <c r="O22" s="28"/>
    </row>
    <row r="23" spans="1:19" ht="15.75" x14ac:dyDescent="0.25">
      <c r="A23" s="70" t="s">
        <v>19</v>
      </c>
      <c r="B23" s="71"/>
      <c r="C23" s="71"/>
      <c r="D23" s="71"/>
      <c r="E23" s="71"/>
      <c r="F23" s="71"/>
      <c r="G23" s="71"/>
      <c r="H23" s="71"/>
      <c r="I23" s="71"/>
      <c r="J23" s="72"/>
      <c r="K23" s="1"/>
      <c r="L23" s="28"/>
      <c r="M23" s="28"/>
      <c r="N23" s="28"/>
      <c r="O23" s="28"/>
    </row>
    <row r="24" spans="1:19" ht="15" customHeight="1" x14ac:dyDescent="0.25">
      <c r="A24" s="73" t="s">
        <v>20</v>
      </c>
      <c r="B24" s="74"/>
      <c r="C24" s="75" t="s">
        <v>21</v>
      </c>
      <c r="D24" s="77"/>
      <c r="E24" s="77"/>
      <c r="F24" s="77" t="s">
        <v>22</v>
      </c>
      <c r="G24" s="77"/>
      <c r="H24" s="74"/>
      <c r="I24" s="75" t="s">
        <v>23</v>
      </c>
      <c r="J24" s="76"/>
      <c r="L24" s="28"/>
      <c r="M24" s="28"/>
      <c r="N24" s="28"/>
      <c r="O24" s="28"/>
    </row>
    <row r="25" spans="1:19" x14ac:dyDescent="0.25">
      <c r="A25" s="82">
        <f>+D29+D30</f>
        <v>2956053110</v>
      </c>
      <c r="B25" s="83"/>
      <c r="C25" s="89">
        <f>+A25</f>
        <v>2956053110</v>
      </c>
      <c r="D25" s="90"/>
      <c r="E25" s="91"/>
      <c r="F25" s="89">
        <v>0</v>
      </c>
      <c r="G25" s="90"/>
      <c r="H25" s="91"/>
      <c r="I25" s="84">
        <f>+F25/C25</f>
        <v>0</v>
      </c>
      <c r="J25" s="85"/>
      <c r="L25" s="28"/>
    </row>
    <row r="26" spans="1:19" ht="15.75" x14ac:dyDescent="0.25">
      <c r="A26" s="70" t="s">
        <v>24</v>
      </c>
      <c r="B26" s="71"/>
      <c r="C26" s="71"/>
      <c r="D26" s="71"/>
      <c r="E26" s="71"/>
      <c r="F26" s="71"/>
      <c r="G26" s="71"/>
      <c r="H26" s="71"/>
      <c r="I26" s="71"/>
      <c r="J26" s="72"/>
      <c r="K26" s="1"/>
    </row>
    <row r="27" spans="1:19" ht="15" customHeight="1" x14ac:dyDescent="0.25">
      <c r="A27" s="39"/>
      <c r="B27"/>
      <c r="C27" s="86" t="s">
        <v>47</v>
      </c>
      <c r="D27" s="87"/>
      <c r="E27" s="86" t="s">
        <v>84</v>
      </c>
      <c r="F27" s="87"/>
      <c r="G27" s="86" t="s">
        <v>85</v>
      </c>
      <c r="H27" s="86"/>
      <c r="I27" s="86" t="s">
        <v>25</v>
      </c>
      <c r="J27" s="88"/>
      <c r="L27" s="32"/>
    </row>
    <row r="28" spans="1:19" ht="38.25" x14ac:dyDescent="0.25">
      <c r="A28" s="7" t="s">
        <v>26</v>
      </c>
      <c r="B28" s="8" t="s">
        <v>27</v>
      </c>
      <c r="C28" s="8" t="s">
        <v>39</v>
      </c>
      <c r="D28" s="8" t="s">
        <v>40</v>
      </c>
      <c r="E28" s="8" t="s">
        <v>41</v>
      </c>
      <c r="F28" s="8" t="s">
        <v>42</v>
      </c>
      <c r="G28" s="8" t="s">
        <v>43</v>
      </c>
      <c r="H28" s="8" t="s">
        <v>44</v>
      </c>
      <c r="I28" s="8" t="s">
        <v>45</v>
      </c>
      <c r="J28" s="9" t="s">
        <v>46</v>
      </c>
      <c r="M28" s="28"/>
      <c r="N28" s="28"/>
      <c r="O28" s="28"/>
    </row>
    <row r="29" spans="1:19" ht="81.75" customHeight="1" x14ac:dyDescent="0.25">
      <c r="A29" s="10" t="s">
        <v>80</v>
      </c>
      <c r="B29" s="21" t="s">
        <v>64</v>
      </c>
      <c r="C29" s="11">
        <v>121946211.36714418</v>
      </c>
      <c r="D29" s="11">
        <v>405084715</v>
      </c>
      <c r="E29" s="11">
        <v>121946211.36714418</v>
      </c>
      <c r="F29" s="11">
        <f>+Tabla13[[#This Row],[Financiera
(B)]]</f>
        <v>405084715</v>
      </c>
      <c r="G29" s="12"/>
      <c r="H29" s="11"/>
      <c r="I29" s="13">
        <f>IF(G29&gt;0,G29/E29,0)</f>
        <v>0</v>
      </c>
      <c r="J29" s="30">
        <f>IF(H29&gt;0,H29/F29,0)</f>
        <v>0</v>
      </c>
      <c r="L29" s="28"/>
      <c r="M29" s="28"/>
      <c r="N29" s="28"/>
    </row>
    <row r="30" spans="1:19" ht="60" x14ac:dyDescent="0.25">
      <c r="A30" s="14" t="s">
        <v>81</v>
      </c>
      <c r="B30" s="22" t="s">
        <v>66</v>
      </c>
      <c r="C30" s="16">
        <v>23283287.949999999</v>
      </c>
      <c r="D30" s="16">
        <v>2550968395</v>
      </c>
      <c r="E30" s="16">
        <v>23283287.949999999</v>
      </c>
      <c r="F30" s="16">
        <f>+Tabla13[[#This Row],[Financiera
(B)]]</f>
        <v>2550968395</v>
      </c>
      <c r="G30" s="31"/>
      <c r="H30" s="16"/>
      <c r="I30" s="44">
        <f>IF(G30&gt;0,G30/E30,0)</f>
        <v>0</v>
      </c>
      <c r="J30" s="45">
        <f>IF(H30&gt;0,H30/F30,0)</f>
        <v>0</v>
      </c>
      <c r="L30" s="28"/>
      <c r="M30" s="28"/>
      <c r="N30" s="28"/>
      <c r="O30" s="28"/>
      <c r="S30" s="28"/>
    </row>
    <row r="31" spans="1:19" ht="15.75" x14ac:dyDescent="0.25">
      <c r="A31" s="55" t="s">
        <v>28</v>
      </c>
      <c r="B31" s="56"/>
      <c r="C31" s="56"/>
      <c r="D31" s="56"/>
      <c r="E31" s="56"/>
      <c r="F31" s="56"/>
      <c r="G31" s="56"/>
      <c r="H31" s="56"/>
      <c r="I31" s="56"/>
      <c r="J31" s="57"/>
      <c r="L31" s="28"/>
      <c r="M31" s="28"/>
      <c r="S31" s="28"/>
    </row>
    <row r="32" spans="1:19" ht="15.75" x14ac:dyDescent="0.25">
      <c r="A32" s="70" t="s">
        <v>29</v>
      </c>
      <c r="B32" s="71"/>
      <c r="C32" s="71"/>
      <c r="D32" s="71"/>
      <c r="E32" s="71"/>
      <c r="F32" s="71"/>
      <c r="G32" s="71"/>
      <c r="H32" s="71"/>
      <c r="I32" s="71"/>
      <c r="J32" s="72"/>
      <c r="K32" s="1"/>
      <c r="L32" s="28"/>
      <c r="M32" s="28"/>
    </row>
    <row r="33" spans="1:19" x14ac:dyDescent="0.25">
      <c r="A33" s="40" t="s">
        <v>30</v>
      </c>
      <c r="B33" s="68" t="s">
        <v>63</v>
      </c>
      <c r="C33" s="68"/>
      <c r="D33" s="68"/>
      <c r="E33" s="68"/>
      <c r="F33" s="68"/>
      <c r="G33" s="68"/>
      <c r="H33" s="68"/>
      <c r="I33" s="68"/>
      <c r="J33" s="69"/>
      <c r="L33" s="28"/>
      <c r="M33" s="28"/>
    </row>
    <row r="34" spans="1:19" x14ac:dyDescent="0.25">
      <c r="A34" s="40" t="s">
        <v>31</v>
      </c>
      <c r="B34" s="68" t="s">
        <v>67</v>
      </c>
      <c r="C34" s="68"/>
      <c r="D34" s="68"/>
      <c r="E34" s="68"/>
      <c r="F34" s="68"/>
      <c r="G34" s="68"/>
      <c r="H34" s="68"/>
      <c r="I34" s="68"/>
      <c r="J34" s="69"/>
      <c r="L34" s="28"/>
      <c r="M34" s="28"/>
      <c r="S34" s="28"/>
    </row>
    <row r="35" spans="1:19" x14ac:dyDescent="0.25">
      <c r="A35" s="40" t="s">
        <v>32</v>
      </c>
      <c r="B35" s="110"/>
      <c r="C35" s="110"/>
      <c r="D35" s="110"/>
      <c r="E35" s="110"/>
      <c r="F35" s="110"/>
      <c r="G35" s="110"/>
      <c r="H35" s="110"/>
      <c r="I35" s="110"/>
      <c r="J35" s="111"/>
      <c r="L35" s="28"/>
      <c r="M35" s="28"/>
      <c r="S35" s="29"/>
    </row>
    <row r="36" spans="1:19" ht="21.75" customHeight="1" x14ac:dyDescent="0.25">
      <c r="A36" s="40" t="s">
        <v>33</v>
      </c>
      <c r="B36" s="68"/>
      <c r="C36" s="68"/>
      <c r="D36" s="68"/>
      <c r="E36" s="68"/>
      <c r="F36" s="68"/>
      <c r="G36" s="68"/>
      <c r="H36" s="68"/>
      <c r="I36" s="68"/>
      <c r="J36" s="69"/>
      <c r="S36" s="29"/>
    </row>
    <row r="37" spans="1:19" x14ac:dyDescent="0.25">
      <c r="A37" s="40" t="s">
        <v>30</v>
      </c>
      <c r="B37" s="68" t="s">
        <v>65</v>
      </c>
      <c r="C37" s="68"/>
      <c r="D37" s="68"/>
      <c r="E37" s="68"/>
      <c r="F37" s="68"/>
      <c r="G37" s="68"/>
      <c r="H37" s="68"/>
      <c r="I37" s="68"/>
      <c r="J37" s="69"/>
    </row>
    <row r="38" spans="1:19" x14ac:dyDescent="0.25">
      <c r="A38" s="40" t="s">
        <v>31</v>
      </c>
      <c r="B38" s="68" t="s">
        <v>68</v>
      </c>
      <c r="C38" s="68"/>
      <c r="D38" s="68"/>
      <c r="E38" s="68"/>
      <c r="F38" s="68"/>
      <c r="G38" s="68"/>
      <c r="H38" s="68"/>
      <c r="I38" s="68"/>
      <c r="J38" s="69"/>
    </row>
    <row r="39" spans="1:19" x14ac:dyDescent="0.25">
      <c r="A39" s="40" t="s">
        <v>32</v>
      </c>
      <c r="B39" s="68"/>
      <c r="C39" s="68"/>
      <c r="D39" s="68"/>
      <c r="E39" s="68"/>
      <c r="F39" s="68"/>
      <c r="G39" s="68"/>
      <c r="H39" s="68"/>
      <c r="I39" s="68"/>
      <c r="J39" s="69"/>
    </row>
    <row r="40" spans="1:19" ht="21.75" customHeight="1" x14ac:dyDescent="0.25">
      <c r="A40" s="40" t="s">
        <v>33</v>
      </c>
      <c r="B40" s="68"/>
      <c r="C40" s="68"/>
      <c r="D40" s="68"/>
      <c r="E40" s="68"/>
      <c r="F40" s="68"/>
      <c r="G40" s="68"/>
      <c r="H40" s="68"/>
      <c r="I40" s="68"/>
      <c r="J40" s="69"/>
    </row>
    <row r="41" spans="1:19" ht="15.75" x14ac:dyDescent="0.25">
      <c r="A41" s="55" t="s">
        <v>34</v>
      </c>
      <c r="B41" s="56"/>
      <c r="C41" s="56"/>
      <c r="D41" s="56"/>
      <c r="E41" s="56"/>
      <c r="F41" s="56"/>
      <c r="G41" s="56"/>
      <c r="H41" s="56"/>
      <c r="I41" s="56"/>
      <c r="J41" s="57"/>
    </row>
    <row r="42" spans="1:19" ht="15.75" x14ac:dyDescent="0.25">
      <c r="A42" s="58" t="s">
        <v>35</v>
      </c>
      <c r="B42" s="59"/>
      <c r="C42" s="59"/>
      <c r="D42" s="59"/>
      <c r="E42" s="59"/>
      <c r="F42" s="59"/>
      <c r="G42" s="59"/>
      <c r="H42" s="59"/>
      <c r="I42" s="59"/>
      <c r="J42" s="60"/>
      <c r="K42" s="1"/>
    </row>
    <row r="43" spans="1:19" ht="15.75" customHeight="1" thickBot="1" x14ac:dyDescent="0.3">
      <c r="A43" s="61"/>
      <c r="B43" s="62"/>
      <c r="C43" s="62"/>
      <c r="D43" s="62"/>
      <c r="E43" s="62"/>
      <c r="F43" s="62"/>
      <c r="G43" s="62"/>
      <c r="H43" s="62"/>
      <c r="I43" s="62"/>
      <c r="J43" s="63"/>
    </row>
    <row r="44" spans="1:19" ht="15" customHeight="1" x14ac:dyDescent="0.25">
      <c r="A44" s="64" t="s">
        <v>93</v>
      </c>
      <c r="B44" s="64"/>
      <c r="C44" s="64"/>
      <c r="D44" s="64"/>
      <c r="E44" s="64"/>
      <c r="F44" s="64"/>
      <c r="G44" s="64"/>
      <c r="H44" s="64"/>
      <c r="I44" s="64"/>
      <c r="J44" s="64"/>
    </row>
    <row r="46" spans="1:19" x14ac:dyDescent="0.25">
      <c r="A46" s="33" t="s">
        <v>88</v>
      </c>
      <c r="B46" s="34">
        <f>+A25</f>
        <v>2956053110</v>
      </c>
    </row>
    <row r="47" spans="1:19" ht="15.75" thickBot="1" x14ac:dyDescent="0.3">
      <c r="A47" s="33" t="s">
        <v>89</v>
      </c>
      <c r="B47" s="34">
        <f>+C25</f>
        <v>2956053110</v>
      </c>
      <c r="G47" s="53"/>
      <c r="H47" s="53"/>
      <c r="I47" s="53"/>
      <c r="J47" s="53"/>
    </row>
    <row r="48" spans="1:19" x14ac:dyDescent="0.25">
      <c r="A48" s="33" t="s">
        <v>90</v>
      </c>
      <c r="B48" s="34">
        <f>+F25</f>
        <v>0</v>
      </c>
      <c r="G48" s="54" t="s">
        <v>87</v>
      </c>
      <c r="H48" s="54"/>
      <c r="I48" s="54"/>
      <c r="J48" s="54"/>
    </row>
    <row r="49" spans="7:10" x14ac:dyDescent="0.25">
      <c r="G49" s="54" t="s">
        <v>91</v>
      </c>
      <c r="H49" s="54"/>
      <c r="I49" s="54"/>
      <c r="J49" s="54"/>
    </row>
  </sheetData>
  <mergeCells count="55">
    <mergeCell ref="B10:J10"/>
    <mergeCell ref="B1:J1"/>
    <mergeCell ref="B2:C2"/>
    <mergeCell ref="D2:H2"/>
    <mergeCell ref="B3:C3"/>
    <mergeCell ref="D3:H3"/>
    <mergeCell ref="A4:J4"/>
    <mergeCell ref="A5:J5"/>
    <mergeCell ref="A6:J6"/>
    <mergeCell ref="A7:J7"/>
    <mergeCell ref="B8:J8"/>
    <mergeCell ref="B9:J9"/>
    <mergeCell ref="A22:J22"/>
    <mergeCell ref="B11:J11"/>
    <mergeCell ref="B12:J12"/>
    <mergeCell ref="A13:J13"/>
    <mergeCell ref="C14:J14"/>
    <mergeCell ref="C15:J15"/>
    <mergeCell ref="C16:J16"/>
    <mergeCell ref="A17:J17"/>
    <mergeCell ref="B18:J18"/>
    <mergeCell ref="B19:J19"/>
    <mergeCell ref="B20:J20"/>
    <mergeCell ref="B21:J21"/>
    <mergeCell ref="A31:J31"/>
    <mergeCell ref="A23:J23"/>
    <mergeCell ref="A24:B24"/>
    <mergeCell ref="C24:E24"/>
    <mergeCell ref="F24:H24"/>
    <mergeCell ref="I24:J24"/>
    <mergeCell ref="A25:B25"/>
    <mergeCell ref="C25:E25"/>
    <mergeCell ref="F25:H25"/>
    <mergeCell ref="I25:J25"/>
    <mergeCell ref="A26:J26"/>
    <mergeCell ref="C27:D27"/>
    <mergeCell ref="E27:F27"/>
    <mergeCell ref="G27:H27"/>
    <mergeCell ref="I27:J27"/>
    <mergeCell ref="A32:J32"/>
    <mergeCell ref="B33:J33"/>
    <mergeCell ref="B34:J34"/>
    <mergeCell ref="B35:J35"/>
    <mergeCell ref="B36:J36"/>
    <mergeCell ref="B37:J37"/>
    <mergeCell ref="B38:J38"/>
    <mergeCell ref="B39:J39"/>
    <mergeCell ref="B40:J40"/>
    <mergeCell ref="A41:J41"/>
    <mergeCell ref="G47:J47"/>
    <mergeCell ref="G48:J48"/>
    <mergeCell ref="G49:J49"/>
    <mergeCell ref="A42:J42"/>
    <mergeCell ref="A43:J43"/>
    <mergeCell ref="A44:J44"/>
  </mergeCells>
  <phoneticPr fontId="23" type="noConversion"/>
  <dataValidations count="16">
    <dataValidation allowBlank="1" sqref="A8" xr:uid="{6F140015-E7C6-4CD3-B9FC-4E6BB1B8FA4A}"/>
    <dataValidation allowBlank="1" showInputMessage="1" prompt="Nombre del capítulo" sqref="B8:J10" xr:uid="{88E7F114-3033-4F3B-B6ED-172B1591D9F9}"/>
    <dataValidation allowBlank="1" showInputMessage="1" showErrorMessage="1" prompt="¿A quién va dirigido el programa?, ¿qué característica tiene esta población que requiere ser beneficiada?" sqref="B20:J20" xr:uid="{E64269A3-E417-405E-8554-67F858C2C385}"/>
    <dataValidation allowBlank="1" showInputMessage="1" showErrorMessage="1" prompt="Nombre del producto" sqref="B33:J33 B37:J37" xr:uid="{3BB75A4D-6E96-4560-AC03-89BBBEF351F7}"/>
    <dataValidation allowBlank="1" showInputMessage="1" showErrorMessage="1" prompt="¿En qué consiste el producto? su objetivo" sqref="B34:J34 B38:J38" xr:uid="{C54C9309-0B7A-413F-A6D3-490DDF713318}"/>
    <dataValidation allowBlank="1" showInputMessage="1" showErrorMessage="1" prompt="1. Describir lo plasmado en el presupuesto_x000a_2. Describir lo alcanzado en términos financieros y de producción " sqref="B35:J35 B39:J39" xr:uid="{1460B045-D297-44BF-8E3B-CEC370BAC832}"/>
    <dataValidation allowBlank="1" showInputMessage="1" showErrorMessage="1" prompt="De existir desvío, explicar razones." sqref="B36:J36 B40:J40" xr:uid="{538F6066-84F9-415E-BCBC-3052DA7729AE}"/>
    <dataValidation allowBlank="1" showInputMessage="1" showErrorMessage="1" prompt="Oportunidades de mejora identificadas" sqref="A43:J43" xr:uid="{C4552F09-4D89-4CB8-9185-08F8CE516306}"/>
    <dataValidation allowBlank="1" showInputMessage="1" showErrorMessage="1" prompt="Presupuesto del programa" sqref="A25:C25 F25" xr:uid="{E6F6B7E3-C5BB-49AD-832A-2800535A71F3}"/>
    <dataValidation allowBlank="1" showInputMessage="1" showErrorMessage="1" prompt="¿En qué consiste el programa?" sqref="B19:J19" xr:uid="{0C8079B1-5A60-43A8-AD65-146BE530D63B}"/>
    <dataValidation allowBlank="1" showInputMessage="1" showErrorMessage="1" prompt="Nombre de cada producto" sqref="A28:A30" xr:uid="{34E4C3E8-73B4-4BA9-8743-25C8F5A563D6}"/>
    <dataValidation allowBlank="1" showInputMessage="1" showErrorMessage="1" prompt="Nombre del indicador" sqref="B28:B30" xr:uid="{D653C610-9CA3-4E65-82EB-4A777FEA6EC5}"/>
    <dataValidation allowBlank="1" showInputMessage="1" showErrorMessage="1" prompt="Meta anual del indicador" sqref="C28:C30 E28" xr:uid="{3DADC0A4-2376-4BBE-B9A4-BA20148AD393}"/>
    <dataValidation allowBlank="1" showInputMessage="1" showErrorMessage="1" prompt="Monto presupuestado para el producto" sqref="D28:D30 E29:F30 F28 B46:B47" xr:uid="{BD3C1C39-7130-4D8A-9234-AF1AFEF82E3A}"/>
    <dataValidation allowBlank="1" showInputMessage="1" showErrorMessage="1" prompt="Meta alcanzada en el trimestre" sqref="G28:G30" xr:uid="{5747FD48-C4DE-41B5-9DE3-F85789AA6B82}"/>
    <dataValidation allowBlank="1" showInputMessage="1" showErrorMessage="1" prompt="Monto ejecutado en el trimestre" sqref="H28:H30" xr:uid="{0F003F5C-63D6-4AE4-9F4C-9EE76F1E14D3}"/>
  </dataValidations>
  <pageMargins left="0.25" right="0.25" top="0.75" bottom="0.75" header="0.3" footer="0.3"/>
  <pageSetup fitToHeight="0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4E96E-B287-40AA-868F-9656E2C5AB59}">
  <dimension ref="A18:J18"/>
  <sheetViews>
    <sheetView view="pageBreakPreview" topLeftCell="A7" zoomScale="60" zoomScaleNormal="100" workbookViewId="0">
      <selection activeCell="I14" sqref="I14"/>
    </sheetView>
  </sheetViews>
  <sheetFormatPr baseColWidth="10" defaultRowHeight="15" x14ac:dyDescent="0.25"/>
  <cols>
    <col min="1" max="16384" width="11.42578125" style="27"/>
  </cols>
  <sheetData>
    <row r="18" spans="1:10" ht="278.25" customHeight="1" x14ac:dyDescent="1.95">
      <c r="A18" s="52" t="s">
        <v>78</v>
      </c>
      <c r="B18" s="52"/>
      <c r="C18" s="52"/>
      <c r="D18" s="52"/>
      <c r="E18" s="52"/>
      <c r="F18" s="52"/>
      <c r="G18" s="52"/>
      <c r="H18" s="52"/>
      <c r="I18" s="52"/>
      <c r="J18" s="52"/>
    </row>
  </sheetData>
  <mergeCells count="1">
    <mergeCell ref="A18:J18"/>
  </mergeCells>
  <pageMargins left="0.7" right="0.7" top="0.75" bottom="0.75" header="0.3" footer="0.3"/>
  <pageSetup scale="7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26C9-8CFF-4136-9F0F-3BCD54FC668E}">
  <sheetPr>
    <pageSetUpPr fitToPage="1"/>
  </sheetPr>
  <dimension ref="A1:J43"/>
  <sheetViews>
    <sheetView view="pageBreakPreview" zoomScale="130" zoomScaleNormal="100" zoomScaleSheetLayoutView="130" workbookViewId="0">
      <selection activeCell="I3" sqref="I3:J3"/>
    </sheetView>
  </sheetViews>
  <sheetFormatPr baseColWidth="10" defaultRowHeight="15" x14ac:dyDescent="0.25"/>
  <cols>
    <col min="1" max="1" width="33" style="4" customWidth="1"/>
    <col min="2" max="2" width="13.28515625" style="4" bestFit="1" customWidth="1"/>
    <col min="3" max="10" width="12.7109375" style="4" customWidth="1"/>
  </cols>
  <sheetData>
    <row r="1" spans="1:10" ht="21.75" customHeight="1" thickBot="1" x14ac:dyDescent="0.3">
      <c r="A1" s="17"/>
      <c r="B1" s="97" t="s">
        <v>83</v>
      </c>
      <c r="C1" s="98"/>
      <c r="D1" s="98"/>
      <c r="E1" s="98"/>
      <c r="F1" s="98"/>
      <c r="G1" s="98"/>
      <c r="H1" s="98"/>
      <c r="I1" s="98"/>
      <c r="J1" s="99"/>
    </row>
    <row r="2" spans="1:10" ht="21.75" thickBot="1" x14ac:dyDescent="0.3">
      <c r="A2" s="18"/>
      <c r="B2" s="100" t="s">
        <v>0</v>
      </c>
      <c r="C2" s="101"/>
      <c r="D2" s="100" t="s">
        <v>1</v>
      </c>
      <c r="E2" s="101"/>
      <c r="F2" s="101"/>
      <c r="G2" s="101"/>
      <c r="H2" s="102"/>
      <c r="I2" s="2" t="s">
        <v>2</v>
      </c>
      <c r="J2" s="3" t="s">
        <v>3</v>
      </c>
    </row>
    <row r="3" spans="1:10" ht="21.75" thickBot="1" x14ac:dyDescent="0.3">
      <c r="A3" s="19"/>
      <c r="B3" s="103" t="s">
        <v>4</v>
      </c>
      <c r="C3" s="104"/>
      <c r="D3" s="103" t="s">
        <v>94</v>
      </c>
      <c r="E3" s="104"/>
      <c r="F3" s="104"/>
      <c r="G3" s="104"/>
      <c r="H3" s="105"/>
      <c r="I3" s="47" t="s">
        <v>95</v>
      </c>
      <c r="J3" s="48">
        <v>0</v>
      </c>
    </row>
    <row r="4" spans="1:10" x14ac:dyDescent="0.25">
      <c r="A4" s="106"/>
      <c r="B4" s="107"/>
      <c r="C4" s="107"/>
      <c r="D4" s="108"/>
      <c r="E4" s="108"/>
      <c r="F4" s="108"/>
      <c r="G4" s="108"/>
      <c r="H4" s="108"/>
      <c r="I4" s="107"/>
      <c r="J4" s="109"/>
    </row>
    <row r="5" spans="1:10" ht="3" customHeight="1" x14ac:dyDescent="0.25">
      <c r="A5" s="94"/>
      <c r="B5" s="95"/>
      <c r="C5" s="95"/>
      <c r="D5" s="95"/>
      <c r="E5" s="95"/>
      <c r="F5" s="95"/>
      <c r="G5" s="95"/>
      <c r="H5" s="95"/>
      <c r="I5" s="95"/>
      <c r="J5" s="96"/>
    </row>
    <row r="6" spans="1:10" ht="15.75" x14ac:dyDescent="0.25">
      <c r="A6" s="55" t="s">
        <v>5</v>
      </c>
      <c r="B6" s="56"/>
      <c r="C6" s="56"/>
      <c r="D6" s="56"/>
      <c r="E6" s="56"/>
      <c r="F6" s="56"/>
      <c r="G6" s="56"/>
      <c r="H6" s="56"/>
      <c r="I6" s="56"/>
      <c r="J6" s="57"/>
    </row>
    <row r="7" spans="1:10" ht="15.75" x14ac:dyDescent="0.25">
      <c r="A7" s="70" t="s">
        <v>6</v>
      </c>
      <c r="B7" s="71"/>
      <c r="C7" s="71"/>
      <c r="D7" s="71"/>
      <c r="E7" s="71"/>
      <c r="F7" s="71"/>
      <c r="G7" s="71"/>
      <c r="H7" s="71"/>
      <c r="I7" s="71"/>
      <c r="J7" s="72"/>
    </row>
    <row r="8" spans="1:10" x14ac:dyDescent="0.25">
      <c r="A8" s="36" t="s">
        <v>7</v>
      </c>
      <c r="B8" s="65" t="s">
        <v>48</v>
      </c>
      <c r="C8" s="66"/>
      <c r="D8" s="66"/>
      <c r="E8" s="66"/>
      <c r="F8" s="66"/>
      <c r="G8" s="66"/>
      <c r="H8" s="66"/>
      <c r="I8" s="66"/>
      <c r="J8" s="67"/>
    </row>
    <row r="9" spans="1:10" ht="15" customHeight="1" x14ac:dyDescent="0.25">
      <c r="A9" s="37" t="s">
        <v>36</v>
      </c>
      <c r="B9" s="65" t="s">
        <v>49</v>
      </c>
      <c r="C9" s="66"/>
      <c r="D9" s="66"/>
      <c r="E9" s="66"/>
      <c r="F9" s="66"/>
      <c r="G9" s="66"/>
      <c r="H9" s="66"/>
      <c r="I9" s="66"/>
      <c r="J9" s="67"/>
    </row>
    <row r="10" spans="1:10" x14ac:dyDescent="0.25">
      <c r="A10" s="37" t="s">
        <v>37</v>
      </c>
      <c r="B10" s="65" t="s">
        <v>50</v>
      </c>
      <c r="C10" s="66"/>
      <c r="D10" s="66"/>
      <c r="E10" s="66"/>
      <c r="F10" s="66"/>
      <c r="G10" s="66"/>
      <c r="H10" s="66"/>
      <c r="I10" s="66"/>
      <c r="J10" s="67"/>
    </row>
    <row r="11" spans="1:10" ht="39.75" customHeight="1" x14ac:dyDescent="0.25">
      <c r="A11" s="36" t="s">
        <v>8</v>
      </c>
      <c r="B11" s="68" t="s">
        <v>51</v>
      </c>
      <c r="C11" s="68"/>
      <c r="D11" s="68"/>
      <c r="E11" s="68"/>
      <c r="F11" s="68"/>
      <c r="G11" s="68"/>
      <c r="H11" s="68"/>
      <c r="I11" s="68"/>
      <c r="J11" s="69"/>
    </row>
    <row r="12" spans="1:10" ht="32.25" customHeight="1" x14ac:dyDescent="0.25">
      <c r="A12" s="36" t="s">
        <v>9</v>
      </c>
      <c r="B12" s="68" t="s">
        <v>52</v>
      </c>
      <c r="C12" s="68"/>
      <c r="D12" s="68"/>
      <c r="E12" s="68"/>
      <c r="F12" s="68"/>
      <c r="G12" s="68"/>
      <c r="H12" s="68"/>
      <c r="I12" s="68"/>
      <c r="J12" s="69"/>
    </row>
    <row r="13" spans="1:10" ht="15.75" x14ac:dyDescent="0.25">
      <c r="A13" s="55" t="s">
        <v>10</v>
      </c>
      <c r="B13" s="56"/>
      <c r="C13" s="56"/>
      <c r="D13" s="56"/>
      <c r="E13" s="56"/>
      <c r="F13" s="56"/>
      <c r="G13" s="56"/>
      <c r="H13" s="56"/>
      <c r="I13" s="56"/>
      <c r="J13" s="57"/>
    </row>
    <row r="14" spans="1:10" ht="24" customHeight="1" x14ac:dyDescent="0.25">
      <c r="A14" s="36" t="s">
        <v>11</v>
      </c>
      <c r="B14" s="20">
        <v>2</v>
      </c>
      <c r="C14" s="92" t="str">
        <f>IFERROR(VLOOKUP(B14,'[1]Validacion datos'!A2:B5,2,FALSE),"")</f>
        <v>DESARROLLO SOCIAL</v>
      </c>
      <c r="D14" s="92"/>
      <c r="E14" s="92"/>
      <c r="F14" s="92"/>
      <c r="G14" s="92"/>
      <c r="H14" s="92"/>
      <c r="I14" s="92"/>
      <c r="J14" s="93"/>
    </row>
    <row r="15" spans="1:10" ht="24" customHeight="1" x14ac:dyDescent="0.25">
      <c r="A15" s="36" t="s">
        <v>12</v>
      </c>
      <c r="B15" s="5">
        <v>2.5</v>
      </c>
      <c r="C15" s="92" t="str">
        <f>IFERROR(VLOOKUP(B15,'[1]Validacion datos'!A8:B26,2,FALSE),"")</f>
        <v>Vivienda digna en entornos saludables</v>
      </c>
      <c r="D15" s="92"/>
      <c r="E15" s="92"/>
      <c r="F15" s="92"/>
      <c r="G15" s="92"/>
      <c r="H15" s="92"/>
      <c r="I15" s="92"/>
      <c r="J15" s="93"/>
    </row>
    <row r="16" spans="1:10" x14ac:dyDescent="0.25">
      <c r="A16" s="36" t="s">
        <v>13</v>
      </c>
      <c r="B16" s="6" t="s">
        <v>53</v>
      </c>
      <c r="C16" s="78" t="str">
        <f>IFERROR(VLOOKUP(B16,'[1]Validacion datos'!D8:E64,2,FALSE),"")</f>
        <v>Garantizar el acceso universal a servicios de agua potable y saneamiento, provistos con calidad y eficiencia</v>
      </c>
      <c r="D16" s="78"/>
      <c r="E16" s="78"/>
      <c r="F16" s="78"/>
      <c r="G16" s="78"/>
      <c r="H16" s="78"/>
      <c r="I16" s="78"/>
      <c r="J16" s="79"/>
    </row>
    <row r="17" spans="1:10" ht="15.75" x14ac:dyDescent="0.25">
      <c r="A17" s="55" t="s">
        <v>14</v>
      </c>
      <c r="B17" s="56"/>
      <c r="C17" s="56"/>
      <c r="D17" s="56"/>
      <c r="E17" s="56"/>
      <c r="F17" s="56"/>
      <c r="G17" s="56"/>
      <c r="H17" s="56"/>
      <c r="I17" s="56"/>
      <c r="J17" s="57"/>
    </row>
    <row r="18" spans="1:10" ht="25.5" customHeight="1" x14ac:dyDescent="0.25">
      <c r="A18" s="36" t="s">
        <v>15</v>
      </c>
      <c r="B18" s="68" t="s">
        <v>59</v>
      </c>
      <c r="C18" s="68"/>
      <c r="D18" s="68"/>
      <c r="E18" s="68"/>
      <c r="F18" s="68"/>
      <c r="G18" s="68"/>
      <c r="H18" s="68"/>
      <c r="I18" s="68"/>
      <c r="J18" s="69"/>
    </row>
    <row r="19" spans="1:10" ht="30.75" customHeight="1" x14ac:dyDescent="0.25">
      <c r="A19" s="38" t="s">
        <v>16</v>
      </c>
      <c r="B19" s="68" t="s">
        <v>60</v>
      </c>
      <c r="C19" s="68"/>
      <c r="D19" s="68"/>
      <c r="E19" s="68"/>
      <c r="F19" s="68"/>
      <c r="G19" s="68"/>
      <c r="H19" s="68"/>
      <c r="I19" s="68"/>
      <c r="J19" s="69"/>
    </row>
    <row r="20" spans="1:10" ht="25.5" customHeight="1" x14ac:dyDescent="0.25">
      <c r="A20" s="38" t="s">
        <v>17</v>
      </c>
      <c r="B20" s="68" t="s">
        <v>58</v>
      </c>
      <c r="C20" s="68"/>
      <c r="D20" s="68"/>
      <c r="E20" s="68"/>
      <c r="F20" s="68"/>
      <c r="G20" s="68"/>
      <c r="H20" s="68"/>
      <c r="I20" s="68"/>
      <c r="J20" s="69"/>
    </row>
    <row r="21" spans="1:10" x14ac:dyDescent="0.25">
      <c r="A21" s="38" t="s">
        <v>38</v>
      </c>
      <c r="B21" s="68" t="s">
        <v>74</v>
      </c>
      <c r="C21" s="68"/>
      <c r="D21" s="68"/>
      <c r="E21" s="68"/>
      <c r="F21" s="68"/>
      <c r="G21" s="68"/>
      <c r="H21" s="68"/>
      <c r="I21" s="68"/>
      <c r="J21" s="69"/>
    </row>
    <row r="22" spans="1:10" ht="15.75" x14ac:dyDescent="0.25">
      <c r="A22" s="55" t="s">
        <v>18</v>
      </c>
      <c r="B22" s="56"/>
      <c r="C22" s="56"/>
      <c r="D22" s="56"/>
      <c r="E22" s="56"/>
      <c r="F22" s="56"/>
      <c r="G22" s="56"/>
      <c r="H22" s="56"/>
      <c r="I22" s="56"/>
      <c r="J22" s="57"/>
    </row>
    <row r="23" spans="1:10" ht="15.75" x14ac:dyDescent="0.25">
      <c r="A23" s="70" t="s">
        <v>19</v>
      </c>
      <c r="B23" s="71"/>
      <c r="C23" s="71"/>
      <c r="D23" s="71"/>
      <c r="E23" s="71"/>
      <c r="F23" s="71"/>
      <c r="G23" s="71"/>
      <c r="H23" s="71"/>
      <c r="I23" s="71"/>
      <c r="J23" s="72"/>
    </row>
    <row r="24" spans="1:10" ht="15" customHeight="1" x14ac:dyDescent="0.25">
      <c r="A24" s="73" t="s">
        <v>20</v>
      </c>
      <c r="B24" s="74"/>
      <c r="C24" s="75" t="s">
        <v>21</v>
      </c>
      <c r="D24" s="77"/>
      <c r="E24" s="77"/>
      <c r="F24" s="77" t="s">
        <v>22</v>
      </c>
      <c r="G24" s="77"/>
      <c r="H24" s="74"/>
      <c r="I24" s="75" t="s">
        <v>23</v>
      </c>
      <c r="J24" s="76"/>
    </row>
    <row r="25" spans="1:10" x14ac:dyDescent="0.25">
      <c r="A25" s="82" cm="1">
        <f t="array" ref="A25">+Tabla134[Financiera
(B)]</f>
        <v>601296152.74039996</v>
      </c>
      <c r="B25" s="83"/>
      <c r="C25" s="89">
        <f>+A25</f>
        <v>601296152.74039996</v>
      </c>
      <c r="D25" s="90"/>
      <c r="E25" s="91"/>
      <c r="F25" s="89">
        <v>0</v>
      </c>
      <c r="G25" s="90"/>
      <c r="H25" s="91"/>
      <c r="I25" s="84">
        <f>IF(F25&gt;0,F25/C25,0)</f>
        <v>0</v>
      </c>
      <c r="J25" s="85"/>
    </row>
    <row r="26" spans="1:10" ht="15.75" x14ac:dyDescent="0.25">
      <c r="A26" s="70" t="s">
        <v>24</v>
      </c>
      <c r="B26" s="71"/>
      <c r="C26" s="71"/>
      <c r="D26" s="71"/>
      <c r="E26" s="71"/>
      <c r="F26" s="71"/>
      <c r="G26" s="71"/>
      <c r="H26" s="71"/>
      <c r="I26" s="71"/>
      <c r="J26" s="72"/>
    </row>
    <row r="27" spans="1:10" ht="15" customHeight="1" x14ac:dyDescent="0.25">
      <c r="A27" s="39"/>
      <c r="B27"/>
      <c r="C27" s="86" t="s">
        <v>47</v>
      </c>
      <c r="D27" s="87"/>
      <c r="E27" s="86" t="s">
        <v>84</v>
      </c>
      <c r="F27" s="87"/>
      <c r="G27" s="86" t="s">
        <v>85</v>
      </c>
      <c r="H27" s="86"/>
      <c r="I27" s="86" t="s">
        <v>25</v>
      </c>
      <c r="J27" s="88"/>
    </row>
    <row r="28" spans="1:10" ht="38.25" x14ac:dyDescent="0.25">
      <c r="A28" s="7" t="s">
        <v>26</v>
      </c>
      <c r="B28" s="8" t="s">
        <v>27</v>
      </c>
      <c r="C28" s="8" t="s">
        <v>39</v>
      </c>
      <c r="D28" s="8" t="s">
        <v>40</v>
      </c>
      <c r="E28" s="8" t="s">
        <v>41</v>
      </c>
      <c r="F28" s="8" t="s">
        <v>42</v>
      </c>
      <c r="G28" s="8" t="s">
        <v>43</v>
      </c>
      <c r="H28" s="8" t="s">
        <v>44</v>
      </c>
      <c r="I28" s="8" t="s">
        <v>45</v>
      </c>
      <c r="J28" s="9" t="s">
        <v>46</v>
      </c>
    </row>
    <row r="29" spans="1:10" ht="48" x14ac:dyDescent="0.25">
      <c r="A29" s="14" t="s">
        <v>82</v>
      </c>
      <c r="B29" s="46" t="s">
        <v>69</v>
      </c>
      <c r="C29" s="15">
        <v>448000</v>
      </c>
      <c r="D29" s="16">
        <v>601296152.74039996</v>
      </c>
      <c r="E29" s="16">
        <v>448000</v>
      </c>
      <c r="F29" s="16">
        <f>+Tabla134[[#This Row],[Financiera
(B)]]</f>
        <v>601296152.74039996</v>
      </c>
      <c r="G29" s="42"/>
      <c r="H29" s="16"/>
      <c r="I29" s="44">
        <f>IF(G29&gt;0,G29/E29,0)</f>
        <v>0</v>
      </c>
      <c r="J29" s="45">
        <f>IF(H29&gt;0,H29/F29,0)</f>
        <v>0</v>
      </c>
    </row>
    <row r="30" spans="1:10" ht="15.75" x14ac:dyDescent="0.25">
      <c r="A30" s="55" t="s">
        <v>28</v>
      </c>
      <c r="B30" s="56"/>
      <c r="C30" s="56"/>
      <c r="D30" s="56"/>
      <c r="E30" s="56"/>
      <c r="F30" s="56"/>
      <c r="G30" s="56"/>
      <c r="H30" s="56"/>
      <c r="I30" s="56"/>
      <c r="J30" s="57"/>
    </row>
    <row r="31" spans="1:10" ht="15.75" x14ac:dyDescent="0.25">
      <c r="A31" s="70" t="s">
        <v>29</v>
      </c>
      <c r="B31" s="71"/>
      <c r="C31" s="71"/>
      <c r="D31" s="71"/>
      <c r="E31" s="71"/>
      <c r="F31" s="71"/>
      <c r="G31" s="71"/>
      <c r="H31" s="71"/>
      <c r="I31" s="71"/>
      <c r="J31" s="72"/>
    </row>
    <row r="32" spans="1:10" x14ac:dyDescent="0.25">
      <c r="A32" s="40" t="s">
        <v>30</v>
      </c>
      <c r="B32" s="68" t="s">
        <v>70</v>
      </c>
      <c r="C32" s="68"/>
      <c r="D32" s="68"/>
      <c r="E32" s="68"/>
      <c r="F32" s="68"/>
      <c r="G32" s="68"/>
      <c r="H32" s="68"/>
      <c r="I32" s="68"/>
      <c r="J32" s="69"/>
    </row>
    <row r="33" spans="1:10" x14ac:dyDescent="0.25">
      <c r="A33" s="40" t="s">
        <v>31</v>
      </c>
      <c r="B33" s="68" t="s">
        <v>71</v>
      </c>
      <c r="C33" s="68"/>
      <c r="D33" s="68"/>
      <c r="E33" s="68"/>
      <c r="F33" s="68"/>
      <c r="G33" s="68"/>
      <c r="H33" s="68"/>
      <c r="I33" s="68"/>
      <c r="J33" s="69"/>
    </row>
    <row r="34" spans="1:10" x14ac:dyDescent="0.25">
      <c r="A34" s="40" t="s">
        <v>32</v>
      </c>
      <c r="B34" s="110"/>
      <c r="C34" s="110"/>
      <c r="D34" s="110"/>
      <c r="E34" s="110"/>
      <c r="F34" s="110"/>
      <c r="G34" s="110"/>
      <c r="H34" s="110"/>
      <c r="I34" s="110"/>
      <c r="J34" s="111"/>
    </row>
    <row r="35" spans="1:10" ht="26.25" customHeight="1" x14ac:dyDescent="0.25">
      <c r="A35" s="40" t="s">
        <v>33</v>
      </c>
      <c r="B35" s="68"/>
      <c r="C35" s="68"/>
      <c r="D35" s="68"/>
      <c r="E35" s="68"/>
      <c r="F35" s="68"/>
      <c r="G35" s="68"/>
      <c r="H35" s="68"/>
      <c r="I35" s="68"/>
      <c r="J35" s="69"/>
    </row>
    <row r="36" spans="1:10" ht="15.75" x14ac:dyDescent="0.25">
      <c r="A36" s="55" t="s">
        <v>34</v>
      </c>
      <c r="B36" s="56"/>
      <c r="C36" s="56"/>
      <c r="D36" s="56"/>
      <c r="E36" s="56"/>
      <c r="F36" s="56"/>
      <c r="G36" s="56"/>
      <c r="H36" s="56"/>
      <c r="I36" s="56"/>
      <c r="J36" s="57"/>
    </row>
    <row r="37" spans="1:10" ht="15.75" x14ac:dyDescent="0.25">
      <c r="A37" s="58" t="s">
        <v>35</v>
      </c>
      <c r="B37" s="59"/>
      <c r="C37" s="59"/>
      <c r="D37" s="59"/>
      <c r="E37" s="59"/>
      <c r="F37" s="59"/>
      <c r="G37" s="59"/>
      <c r="H37" s="59"/>
      <c r="I37" s="59"/>
      <c r="J37" s="60"/>
    </row>
    <row r="38" spans="1:10" ht="15.75" thickBot="1" x14ac:dyDescent="0.3">
      <c r="A38" s="61"/>
      <c r="B38" s="62"/>
      <c r="C38" s="62"/>
      <c r="D38" s="62"/>
      <c r="E38" s="62"/>
      <c r="F38" s="62"/>
      <c r="G38" s="62"/>
      <c r="H38" s="62"/>
      <c r="I38" s="62"/>
      <c r="J38" s="63"/>
    </row>
    <row r="39" spans="1:10" ht="30.75" customHeight="1" x14ac:dyDescent="0.25">
      <c r="A39" s="64" t="s">
        <v>93</v>
      </c>
      <c r="B39" s="64"/>
      <c r="C39" s="64"/>
      <c r="D39" s="64"/>
      <c r="E39" s="64"/>
      <c r="F39" s="64"/>
      <c r="G39" s="64"/>
      <c r="H39" s="64"/>
      <c r="I39" s="64"/>
      <c r="J39" s="64"/>
    </row>
    <row r="40" spans="1:10" x14ac:dyDescent="0.25">
      <c r="A40" s="33" t="s">
        <v>88</v>
      </c>
      <c r="B40" s="34">
        <f>+A25</f>
        <v>601296152.74039996</v>
      </c>
      <c r="D40" s="35"/>
    </row>
    <row r="41" spans="1:10" ht="15.75" thickBot="1" x14ac:dyDescent="0.3">
      <c r="A41" s="33" t="s">
        <v>89</v>
      </c>
      <c r="B41" s="34">
        <f>+C25</f>
        <v>601296152.74039996</v>
      </c>
      <c r="G41" s="53"/>
      <c r="H41" s="53"/>
      <c r="I41" s="53"/>
      <c r="J41" s="53"/>
    </row>
    <row r="42" spans="1:10" x14ac:dyDescent="0.25">
      <c r="A42" s="33" t="s">
        <v>90</v>
      </c>
      <c r="B42" s="34">
        <f>+F25</f>
        <v>0</v>
      </c>
      <c r="G42" s="54" t="s">
        <v>87</v>
      </c>
      <c r="H42" s="54"/>
      <c r="I42" s="54"/>
      <c r="J42" s="54"/>
    </row>
    <row r="43" spans="1:10" x14ac:dyDescent="0.25">
      <c r="G43" s="54" t="s">
        <v>91</v>
      </c>
      <c r="H43" s="54"/>
      <c r="I43" s="54"/>
      <c r="J43" s="54"/>
    </row>
  </sheetData>
  <mergeCells count="51">
    <mergeCell ref="B10:J10"/>
    <mergeCell ref="B1:J1"/>
    <mergeCell ref="B2:C2"/>
    <mergeCell ref="D2:H2"/>
    <mergeCell ref="B3:C3"/>
    <mergeCell ref="D3:H3"/>
    <mergeCell ref="A4:J4"/>
    <mergeCell ref="A5:J5"/>
    <mergeCell ref="A6:J6"/>
    <mergeCell ref="A7:J7"/>
    <mergeCell ref="B8:J8"/>
    <mergeCell ref="B9:J9"/>
    <mergeCell ref="A22:J22"/>
    <mergeCell ref="B11:J11"/>
    <mergeCell ref="B12:J12"/>
    <mergeCell ref="A13:J13"/>
    <mergeCell ref="C14:J14"/>
    <mergeCell ref="C15:J15"/>
    <mergeCell ref="C16:J16"/>
    <mergeCell ref="A17:J17"/>
    <mergeCell ref="B18:J18"/>
    <mergeCell ref="B19:J19"/>
    <mergeCell ref="B20:J20"/>
    <mergeCell ref="B21:J21"/>
    <mergeCell ref="A36:J36"/>
    <mergeCell ref="A30:J30"/>
    <mergeCell ref="A23:J23"/>
    <mergeCell ref="A24:B24"/>
    <mergeCell ref="C24:E24"/>
    <mergeCell ref="F24:H24"/>
    <mergeCell ref="I24:J24"/>
    <mergeCell ref="A25:B25"/>
    <mergeCell ref="C25:E25"/>
    <mergeCell ref="F25:H25"/>
    <mergeCell ref="I25:J25"/>
    <mergeCell ref="A26:J26"/>
    <mergeCell ref="C27:D27"/>
    <mergeCell ref="E27:F27"/>
    <mergeCell ref="G27:H27"/>
    <mergeCell ref="I27:J27"/>
    <mergeCell ref="A31:J31"/>
    <mergeCell ref="B32:J32"/>
    <mergeCell ref="B33:J33"/>
    <mergeCell ref="B34:J34"/>
    <mergeCell ref="B35:J35"/>
    <mergeCell ref="G41:J41"/>
    <mergeCell ref="G42:J42"/>
    <mergeCell ref="G43:J43"/>
    <mergeCell ref="A37:J37"/>
    <mergeCell ref="A38:J38"/>
    <mergeCell ref="A39:J39"/>
  </mergeCells>
  <dataValidations count="16">
    <dataValidation allowBlank="1" showInputMessage="1" showErrorMessage="1" prompt="Monto ejecutado en el trimestre" sqref="H28:H29" xr:uid="{7F22632E-6BB1-4388-80CF-18C681D43A06}"/>
    <dataValidation allowBlank="1" showInputMessage="1" showErrorMessage="1" prompt="Meta alcanzada en el trimestre" sqref="G28:G29" xr:uid="{FBE0F0A0-C9F1-46D1-B77E-CE73B5DB741C}"/>
    <dataValidation allowBlank="1" showInputMessage="1" showErrorMessage="1" prompt="Monto presupuestado para el producto" sqref="D28:D29 E29:F29 F28 B40:B41" xr:uid="{661DBA64-9914-4ACC-88F3-B3FC2BE0F23B}"/>
    <dataValidation allowBlank="1" showInputMessage="1" showErrorMessage="1" prompt="Meta anual del indicador" sqref="C28:C29 E28" xr:uid="{CC6A7AAA-2A34-47A3-AD79-7818FC8D26D8}"/>
    <dataValidation allowBlank="1" showInputMessage="1" showErrorMessage="1" prompt="Nombre del indicador" sqref="B28:B29" xr:uid="{A12FEF93-6026-4B9C-BE42-F22D899D68A5}"/>
    <dataValidation allowBlank="1" showInputMessage="1" showErrorMessage="1" prompt="Nombre de cada producto" sqref="A28:A29" xr:uid="{A3AF5AAA-2894-41CC-9545-6D2F1F5D9F94}"/>
    <dataValidation allowBlank="1" showInputMessage="1" showErrorMessage="1" prompt="¿En qué consiste el programa?" sqref="B19:J19" xr:uid="{47A99E24-4D03-435A-87A3-AFB66765B0BB}"/>
    <dataValidation allowBlank="1" showInputMessage="1" showErrorMessage="1" prompt="Presupuesto del programa" sqref="A25:C25 F25" xr:uid="{83A39D53-FA1B-455E-BDF4-D92F949FC351}"/>
    <dataValidation allowBlank="1" showInputMessage="1" showErrorMessage="1" prompt="Oportunidades de mejora identificadas" sqref="A38:J38" xr:uid="{0C19BC4D-BB4B-4792-92B9-9F9FF135D419}"/>
    <dataValidation allowBlank="1" showInputMessage="1" showErrorMessage="1" prompt="De existir desvío, explicar razones." sqref="B35:J35" xr:uid="{FC15AF16-0355-42D2-859E-6AF9303AA700}"/>
    <dataValidation allowBlank="1" showInputMessage="1" showErrorMessage="1" prompt="1. Describir lo plasmado en el presupuesto_x000a_2. Describir lo alcanzado en términos financieros y de producción " sqref="B34:J34" xr:uid="{4DC935DB-01B5-4D8A-853F-3E6B29732AD0}"/>
    <dataValidation allowBlank="1" showInputMessage="1" showErrorMessage="1" prompt="¿En qué consiste el producto? su objetivo" sqref="B33:J33" xr:uid="{9FB1BE52-D627-4057-99EA-1CAC03BAA8D6}"/>
    <dataValidation allowBlank="1" showInputMessage="1" showErrorMessage="1" prompt="Nombre del producto" sqref="B32:J32" xr:uid="{9BACFE82-D546-4647-8D14-339AD0B3E001}"/>
    <dataValidation allowBlank="1" showInputMessage="1" showErrorMessage="1" prompt="¿A quién va dirigido el programa?, ¿qué característica tiene esta población que requiere ser beneficiada?" sqref="B20:J20" xr:uid="{58CA6216-D155-41E2-89A5-CA9C5786A262}"/>
    <dataValidation allowBlank="1" showInputMessage="1" prompt="Nombre del capítulo" sqref="B8:J10" xr:uid="{80D6CCA4-2213-4074-B6C4-A24F74ECDDE1}"/>
    <dataValidation allowBlank="1" sqref="A8" xr:uid="{17A7D1C9-7A78-44C4-AA43-6F2AA4B493E8}"/>
  </dataValidations>
  <pageMargins left="0.25" right="0.25" top="0.75" bottom="0.75" header="0.3" footer="0.3"/>
  <pageSetup fitToHeight="0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Portada</vt:lpstr>
      <vt:lpstr>Sub-port 1</vt:lpstr>
      <vt:lpstr>Programa 11</vt:lpstr>
      <vt:lpstr>Sub-port 2</vt:lpstr>
      <vt:lpstr>Programa 12</vt:lpstr>
      <vt:lpstr>Sub-port 3</vt:lpstr>
      <vt:lpstr>Programa 13</vt:lpstr>
      <vt:lpstr>Portada!Área_de_impresión</vt:lpstr>
      <vt:lpstr>'Programa 11'!Área_de_impresión</vt:lpstr>
      <vt:lpstr>'Programa 12'!Área_de_impresión</vt:lpstr>
      <vt:lpstr>'Programa 13'!Área_de_impresión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Nicole Espaillat A.</dc:creator>
  <cp:lastModifiedBy>Katihusca O. Ledesma G.</cp:lastModifiedBy>
  <cp:lastPrinted>2023-02-03T17:00:06Z</cp:lastPrinted>
  <dcterms:created xsi:type="dcterms:W3CDTF">2021-03-22T15:50:10Z</dcterms:created>
  <dcterms:modified xsi:type="dcterms:W3CDTF">2023-02-03T18:34:38Z</dcterms:modified>
</cp:coreProperties>
</file>