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.delacruz\Desktop\Estados Financ. 2023\Mayo\Estados Financieros Mayo 2023\"/>
    </mc:Choice>
  </mc:AlternateContent>
  <xr:revisionPtr revIDLastSave="0" documentId="8_{6885EA44-0388-4B7C-9698-BCC4E584EAF6}" xr6:coauthVersionLast="47" xr6:coauthVersionMax="47" xr10:uidLastSave="{00000000-0000-0000-0000-000000000000}"/>
  <bookViews>
    <workbookView xWindow="-120" yWindow="-120" windowWidth="20730" windowHeight="11760" xr2:uid="{E6E4E652-2498-4260-87D1-3A54039D2184}"/>
  </bookViews>
  <sheets>
    <sheet name="Plantilla Ejecución actual" sheetId="1" r:id="rId1"/>
  </sheets>
  <externalReferences>
    <externalReference r:id="rId2"/>
  </externalReferences>
  <definedNames>
    <definedName name="_xlnm.Print_Area" localSheetId="0">'Plantilla Ejecución actual'!$A$1:$P$116</definedName>
    <definedName name="_xlnm.Print_Titles" localSheetId="0">'Plantilla Ejecución actual'!$1:$9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B11" i="1"/>
  <c r="D11" i="1"/>
  <c r="E11" i="1"/>
  <c r="C11" i="1" s="1"/>
  <c r="F11" i="1"/>
  <c r="G11" i="1"/>
  <c r="H11" i="1"/>
  <c r="I11" i="1"/>
  <c r="J11" i="1"/>
  <c r="K11" i="1"/>
  <c r="L11" i="1"/>
  <c r="M11" i="1"/>
  <c r="N11" i="1"/>
  <c r="O11" i="1"/>
  <c r="P11" i="1"/>
  <c r="C12" i="1"/>
  <c r="C13" i="1"/>
  <c r="C14" i="1"/>
  <c r="C15" i="1"/>
  <c r="C16" i="1"/>
  <c r="C17" i="1"/>
  <c r="B18" i="1"/>
  <c r="D18" i="1"/>
  <c r="E18" i="1"/>
  <c r="F18" i="1"/>
  <c r="G18" i="1"/>
  <c r="H18" i="1"/>
  <c r="I18" i="1"/>
  <c r="J18" i="1"/>
  <c r="K18" i="1"/>
  <c r="L18" i="1"/>
  <c r="M18" i="1"/>
  <c r="N18" i="1"/>
  <c r="O18" i="1"/>
  <c r="C18" i="1" s="1"/>
  <c r="P18" i="1"/>
  <c r="C19" i="1"/>
  <c r="C20" i="1"/>
  <c r="C21" i="1"/>
  <c r="C22" i="1"/>
  <c r="C23" i="1"/>
  <c r="C24" i="1"/>
  <c r="C25" i="1"/>
  <c r="C26" i="1"/>
  <c r="C27" i="1"/>
  <c r="C28" i="1"/>
  <c r="B29" i="1"/>
  <c r="D29" i="1"/>
  <c r="E29" i="1"/>
  <c r="F29" i="1"/>
  <c r="C29" i="1" s="1"/>
  <c r="G29" i="1"/>
  <c r="H29" i="1"/>
  <c r="I29" i="1"/>
  <c r="J29" i="1"/>
  <c r="K29" i="1"/>
  <c r="L29" i="1"/>
  <c r="M29" i="1"/>
  <c r="N29" i="1"/>
  <c r="O29" i="1"/>
  <c r="P29" i="1"/>
  <c r="C30" i="1"/>
  <c r="C31" i="1"/>
  <c r="C32" i="1"/>
  <c r="C33" i="1"/>
  <c r="C34" i="1"/>
  <c r="C35" i="1"/>
  <c r="C36" i="1"/>
  <c r="C37" i="1"/>
  <c r="C38" i="1"/>
  <c r="C39" i="1"/>
  <c r="B40" i="1"/>
  <c r="D40" i="1"/>
  <c r="E40" i="1"/>
  <c r="F40" i="1"/>
  <c r="G40" i="1"/>
  <c r="C40" i="1" s="1"/>
  <c r="H40" i="1"/>
  <c r="I40" i="1"/>
  <c r="I82" i="1" s="1"/>
  <c r="J40" i="1"/>
  <c r="K40" i="1"/>
  <c r="L40" i="1"/>
  <c r="M40" i="1"/>
  <c r="N40" i="1"/>
  <c r="O40" i="1"/>
  <c r="P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B57" i="1"/>
  <c r="D57" i="1"/>
  <c r="E57" i="1"/>
  <c r="C57" i="1" s="1"/>
  <c r="F57" i="1"/>
  <c r="F82" i="1" s="1"/>
  <c r="G57" i="1"/>
  <c r="H57" i="1"/>
  <c r="I57" i="1"/>
  <c r="J57" i="1"/>
  <c r="K57" i="1"/>
  <c r="L57" i="1"/>
  <c r="M57" i="1"/>
  <c r="N57" i="1"/>
  <c r="O57" i="1"/>
  <c r="P57" i="1"/>
  <c r="C58" i="1"/>
  <c r="C59" i="1"/>
  <c r="C60" i="1"/>
  <c r="C61" i="1"/>
  <c r="C62" i="1"/>
  <c r="C63" i="1"/>
  <c r="C64" i="1"/>
  <c r="C65" i="1"/>
  <c r="C66" i="1"/>
  <c r="C67" i="1"/>
  <c r="B68" i="1"/>
  <c r="D68" i="1"/>
  <c r="D82" i="1" s="1"/>
  <c r="E68" i="1"/>
  <c r="C68" i="1" s="1"/>
  <c r="F68" i="1"/>
  <c r="G68" i="1"/>
  <c r="H68" i="1"/>
  <c r="I68" i="1"/>
  <c r="J68" i="1"/>
  <c r="K68" i="1"/>
  <c r="K82" i="1" s="1"/>
  <c r="L68" i="1"/>
  <c r="M68" i="1"/>
  <c r="M82" i="1" s="1"/>
  <c r="N68" i="1"/>
  <c r="O68" i="1"/>
  <c r="P68" i="1"/>
  <c r="C69" i="1"/>
  <c r="C70" i="1"/>
  <c r="C71" i="1"/>
  <c r="C72" i="1"/>
  <c r="C73" i="1"/>
  <c r="C74" i="1"/>
  <c r="C75" i="1"/>
  <c r="C76" i="1"/>
  <c r="E77" i="1"/>
  <c r="E82" i="1" s="1"/>
  <c r="F77" i="1"/>
  <c r="G77" i="1"/>
  <c r="G82" i="1" s="1"/>
  <c r="H77" i="1"/>
  <c r="C77" i="1" s="1"/>
  <c r="I77" i="1"/>
  <c r="J77" i="1"/>
  <c r="K77" i="1"/>
  <c r="L77" i="1"/>
  <c r="L82" i="1" s="1"/>
  <c r="M77" i="1"/>
  <c r="N77" i="1"/>
  <c r="O77" i="1"/>
  <c r="O82" i="1" s="1"/>
  <c r="P77" i="1"/>
  <c r="P82" i="1" s="1"/>
  <c r="P96" i="1" s="1"/>
  <c r="C78" i="1"/>
  <c r="C79" i="1"/>
  <c r="C80" i="1"/>
  <c r="C81" i="1"/>
  <c r="J82" i="1"/>
  <c r="N82" i="1"/>
  <c r="N96" i="1" s="1"/>
  <c r="C83" i="1"/>
  <c r="B84" i="1"/>
  <c r="D84" i="1"/>
  <c r="E84" i="1"/>
  <c r="F84" i="1"/>
  <c r="F94" i="1" s="1"/>
  <c r="F96" i="1" s="1"/>
  <c r="J84" i="1"/>
  <c r="N84" i="1"/>
  <c r="P84" i="1"/>
  <c r="K85" i="1"/>
  <c r="C85" i="1" s="1"/>
  <c r="L85" i="1"/>
  <c r="M85" i="1"/>
  <c r="C86" i="1"/>
  <c r="C87" i="1"/>
  <c r="B88" i="1"/>
  <c r="D88" i="1"/>
  <c r="E88" i="1"/>
  <c r="F88" i="1"/>
  <c r="G88" i="1"/>
  <c r="G84" i="1" s="1"/>
  <c r="H88" i="1"/>
  <c r="C88" i="1" s="1"/>
  <c r="I88" i="1"/>
  <c r="I94" i="1" s="1"/>
  <c r="J88" i="1"/>
  <c r="K88" i="1"/>
  <c r="K84" i="1" s="1"/>
  <c r="L88" i="1"/>
  <c r="L84" i="1" s="1"/>
  <c r="M88" i="1"/>
  <c r="M84" i="1" s="1"/>
  <c r="N88" i="1"/>
  <c r="O88" i="1"/>
  <c r="O84" i="1" s="1"/>
  <c r="P88" i="1"/>
  <c r="C89" i="1"/>
  <c r="C90" i="1"/>
  <c r="C91" i="1"/>
  <c r="B93" i="1"/>
  <c r="C93" i="1"/>
  <c r="D93" i="1"/>
  <c r="D94" i="1"/>
  <c r="D96" i="1" s="1"/>
  <c r="E94" i="1"/>
  <c r="E96" i="1" s="1"/>
  <c r="G94" i="1"/>
  <c r="G96" i="1" s="1"/>
  <c r="J94" i="1"/>
  <c r="L94" i="1"/>
  <c r="N94" i="1"/>
  <c r="P94" i="1"/>
  <c r="L96" i="1" l="1"/>
  <c r="I96" i="1"/>
  <c r="C94" i="1"/>
  <c r="I84" i="1"/>
  <c r="O94" i="1"/>
  <c r="O96" i="1" s="1"/>
  <c r="H84" i="1"/>
  <c r="C84" i="1" s="1"/>
  <c r="M94" i="1"/>
  <c r="M96" i="1" s="1"/>
  <c r="K94" i="1"/>
  <c r="H82" i="1"/>
  <c r="C82" i="1" s="1"/>
  <c r="H94" i="1"/>
  <c r="H96" i="1" l="1"/>
  <c r="C96" i="1" s="1"/>
</calcChain>
</file>

<file path=xl/sharedStrings.xml><?xml version="1.0" encoding="utf-8"?>
<sst xmlns="http://schemas.openxmlformats.org/spreadsheetml/2006/main" count="112" uniqueCount="111">
  <si>
    <t xml:space="preserve">                                                      Encargado PPP</t>
  </si>
  <si>
    <r>
      <t>por ejemplo en monto de</t>
    </r>
    <r>
      <rPr>
        <b/>
        <sz val="8"/>
        <color theme="1"/>
        <rFont val="Calibri"/>
        <family val="2"/>
        <scheme val="minor"/>
      </rPr>
      <t xml:space="preserve"> RD$8,999,175.89,</t>
    </r>
    <r>
      <rPr>
        <sz val="8"/>
        <color theme="1"/>
        <rFont val="Calibri"/>
        <family val="2"/>
        <scheme val="minor"/>
      </rPr>
      <t xml:space="preserve"> fue cambiado de estudio de preinversion por servicios tecnicos y profesionales</t>
    </r>
  </si>
  <si>
    <t>Nota: Los montos presentados en negativo se deben al cambio de la objetal de un concepto hacia otro</t>
  </si>
  <si>
    <t xml:space="preserve">     Aprobado por </t>
  </si>
  <si>
    <t xml:space="preserve">                    Revisado por</t>
  </si>
  <si>
    <t xml:space="preserve">                                                                                      </t>
  </si>
  <si>
    <t>Fecha de imputación: hasta el 29/05/2023</t>
  </si>
  <si>
    <t>Fecha de registro: hasta el 09/05/2023</t>
  </si>
  <si>
    <t>TOTAL GASTOS Y APLICACIONES FINANCIERAS</t>
  </si>
  <si>
    <t>TOTAL APLICACIONES FINANCIERAS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</si>
  <si>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</si>
  <si>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</si>
  <si>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</si>
  <si>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</si>
  <si>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</si>
  <si>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</si>
  <si>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</si>
  <si>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</si>
  <si>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</si>
  <si>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Total Gastos</t>
  </si>
  <si>
    <t>2.3.1 - INTERESES DE LA DEUDA COMERCIAL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</si>
  <si>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</si>
  <si>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</si>
  <si>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</si>
  <si>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</si>
  <si>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</si>
  <si>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</si>
  <si>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</si>
  <si>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</si>
  <si>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</si>
  <si>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</si>
  <si>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</si>
  <si>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</si>
  <si>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</si>
  <si>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</si>
  <si>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BIÓLOGICOS CULTIVABLES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</si>
  <si>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</si>
  <si>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</si>
  <si>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</si>
  <si>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</si>
  <si>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EDUCACIONAL Y RECREATIVO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</si>
  <si>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</si>
  <si>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</si>
  <si>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</si>
  <si>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</si>
  <si>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2.5.5 - TRANSFERENCIAS DE CAPITAL A INSTITUCIONES PÚBLICAS FINANCIERAS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</si>
  <si>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</si>
  <si>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</si>
  <si>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</si>
  <si>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</si>
  <si>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</si>
  <si>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</si>
  <si>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</si>
  <si>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</si>
  <si>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</si>
  <si>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</si>
  <si>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</si>
  <si>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</si>
  <si>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</si>
  <si>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</si>
  <si>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</si>
  <si>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</si>
  <si>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</si>
  <si>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</si>
  <si>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</si>
  <si>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</si>
  <si>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</si>
  <si>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</si>
  <si>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</si>
  <si>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</si>
  <si>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</si>
  <si>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</si>
  <si>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</si>
  <si>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</si>
  <si>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</si>
  <si>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</si>
  <si>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</si>
  <si>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</si>
  <si>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</si>
  <si>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</si>
  <si>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</si>
  <si>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5. Fecha de registro: el día 10 del mes siguiente al mes analizado</t>
  </si>
  <si>
    <t>2.1.3 - DIETAS Y GASTOS DE REPRESENTACIÓN</t>
  </si>
  <si>
    <t>4. Fecha de imputación: último día del mes analizado</t>
  </si>
  <si>
    <t>2.1.2 - SOBRESUELDOS</t>
  </si>
  <si>
    <t xml:space="preserve">3. Se presenta la clasificación objetar del gasto al nivel de cuenta. </t>
  </si>
  <si>
    <t>2.1.1 - REMUNERACIONES</t>
  </si>
  <si>
    <t xml:space="preserve">2. Se presenta el gasto por mes; cada mes se debe actualizar el gasto devengado de los meses anteriores. </t>
  </si>
  <si>
    <t>2.1 - REMUNERACIONES Y CONTRIBUCIONES</t>
  </si>
  <si>
    <t xml:space="preserve">1. Gasto devengado. </t>
  </si>
  <si>
    <t>2 - GASTOS</t>
  </si>
  <si>
    <t>Notas:</t>
  </si>
  <si>
    <t>Diciembre</t>
  </si>
  <si>
    <t>Noviembre</t>
  </si>
  <si>
    <t xml:space="preserve">Octubre </t>
  </si>
  <si>
    <t>Septiembre</t>
  </si>
  <si>
    <t>Agosto</t>
  </si>
  <si>
    <t>Julio</t>
  </si>
  <si>
    <t>Junio</t>
  </si>
  <si>
    <t>Mayo</t>
  </si>
  <si>
    <t>Abril</t>
  </si>
  <si>
    <t>Marzo</t>
  </si>
  <si>
    <t xml:space="preserve">Febrero </t>
  </si>
  <si>
    <t xml:space="preserve">Enero </t>
  </si>
  <si>
    <t>Presupuesto Aprobado</t>
  </si>
  <si>
    <t xml:space="preserve">Total </t>
  </si>
  <si>
    <t>Detalle</t>
  </si>
  <si>
    <t>EN RD$</t>
  </si>
  <si>
    <t>EJECUCION DE GASTOS Y APLICACIONES FINANCIERAS</t>
  </si>
  <si>
    <t>AÑO 2023</t>
  </si>
  <si>
    <t>CAASD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</si>
</sst>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164" fontId="0" fillId="0" borderId="0" xfId="1" applyFont="1"/>
    <xf numFmtId="0" fontId="3" fillId="0" borderId="0" xfId="0" applyFont="1"/>
    <xf numFmtId="164" fontId="4" fillId="0" borderId="0" xfId="1" applyFont="1" applyAlignment="1"/>
    <xf numFmtId="164" fontId="4" fillId="0" borderId="0" xfId="1" applyFont="1" applyAlignment="1">
      <alignment horizontal="center"/>
    </xf>
    <xf numFmtId="0" fontId="2" fillId="0" borderId="0" xfId="0" applyFont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64" fontId="4" fillId="0" borderId="0" xfId="1" applyFont="1"/>
    <xf numFmtId="0" fontId="7" fillId="0" borderId="0" xfId="0" applyFont="1" applyAlignment="1">
      <alignment horizontal="center"/>
    </xf>
    <xf numFmtId="164" fontId="0" fillId="0" borderId="0" xfId="1" applyFont="1" applyAlignment="1">
      <alignment horizontal="center"/>
    </xf>
    <xf numFmtId="0" fontId="8" fillId="0" borderId="0" xfId="0" applyFont="1"/>
    <xf numFmtId="164" fontId="4" fillId="0" borderId="0" xfId="1" applyFont="1" applyAlignment="1">
      <alignment horizontal="center"/>
    </xf>
    <xf numFmtId="0" fontId="7" fillId="0" borderId="0" xfId="0" applyFont="1"/>
    <xf numFmtId="164" fontId="4" fillId="0" borderId="0" xfId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6" fillId="0" borderId="0" xfId="1" applyFont="1" applyAlignment="1">
      <alignment horizontal="center"/>
    </xf>
    <xf numFmtId="164" fontId="6" fillId="0" borderId="0" xfId="1" applyFont="1" applyAlignment="1"/>
    <xf numFmtId="164" fontId="4" fillId="0" borderId="0" xfId="1" applyFont="1" applyAlignment="1">
      <alignment horizontal="left"/>
    </xf>
    <xf numFmtId="0" fontId="10" fillId="0" borderId="0" xfId="0" applyFont="1"/>
    <xf numFmtId="164" fontId="0" fillId="0" borderId="0" xfId="0" applyNumberFormat="1"/>
    <xf numFmtId="164" fontId="3" fillId="0" borderId="0" xfId="0" applyNumberFormat="1" applyFont="1"/>
    <xf numFmtId="43" fontId="0" fillId="0" borderId="0" xfId="0" applyNumberFormat="1"/>
    <xf numFmtId="0" fontId="11" fillId="0" borderId="0" xfId="0" applyFont="1"/>
    <xf numFmtId="164" fontId="0" fillId="0" borderId="0" xfId="1" applyFont="1" applyBorder="1"/>
    <xf numFmtId="165" fontId="0" fillId="0" borderId="0" xfId="0" applyNumberFormat="1"/>
    <xf numFmtId="164" fontId="12" fillId="2" borderId="0" xfId="1" applyFont="1" applyFill="1" applyAlignment="1">
      <alignment horizontal="center" vertical="center" wrapText="1"/>
    </xf>
    <xf numFmtId="164" fontId="2" fillId="2" borderId="0" xfId="1" applyFont="1" applyFill="1" applyAlignment="1">
      <alignment horizontal="center" vertical="center" wrapText="1"/>
    </xf>
    <xf numFmtId="164" fontId="13" fillId="2" borderId="0" xfId="1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164" fontId="2" fillId="3" borderId="1" xfId="1" applyFont="1" applyFill="1" applyBorder="1" applyAlignment="1">
      <alignment horizontal="center" vertical="center" wrapText="1"/>
    </xf>
    <xf numFmtId="164" fontId="13" fillId="3" borderId="1" xfId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164" fontId="0" fillId="0" borderId="0" xfId="1" applyFont="1" applyAlignment="1">
      <alignment vertical="center" wrapText="1"/>
    </xf>
    <xf numFmtId="0" fontId="11" fillId="0" borderId="0" xfId="0" applyFont="1" applyAlignment="1">
      <alignment horizontal="left" vertical="center" wrapText="1" indent="2"/>
    </xf>
    <xf numFmtId="164" fontId="2" fillId="0" borderId="0" xfId="1" applyFont="1" applyAlignment="1">
      <alignment vertical="center" wrapText="1"/>
    </xf>
    <xf numFmtId="0" fontId="12" fillId="0" borderId="0" xfId="0" applyFont="1" applyAlignment="1">
      <alignment horizontal="left" wrapText="1"/>
    </xf>
    <xf numFmtId="164" fontId="3" fillId="0" borderId="0" xfId="1" applyFont="1"/>
    <xf numFmtId="164" fontId="2" fillId="0" borderId="0" xfId="1" applyFont="1"/>
    <xf numFmtId="164" fontId="13" fillId="0" borderId="0" xfId="1" applyFont="1"/>
    <xf numFmtId="164" fontId="1" fillId="0" borderId="0" xfId="1"/>
    <xf numFmtId="164" fontId="13" fillId="0" borderId="0" xfId="1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64" fontId="2" fillId="4" borderId="0" xfId="1" applyFont="1" applyFill="1"/>
    <xf numFmtId="164" fontId="0" fillId="0" borderId="0" xfId="1" applyFont="1" applyAlignment="1">
      <alignment wrapText="1"/>
    </xf>
    <xf numFmtId="164" fontId="3" fillId="0" borderId="0" xfId="1" applyFont="1" applyBorder="1"/>
    <xf numFmtId="164" fontId="0" fillId="0" borderId="0" xfId="1" applyFont="1" applyBorder="1" applyAlignment="1">
      <alignment vertical="center" wrapText="1"/>
    </xf>
    <xf numFmtId="164" fontId="1" fillId="0" borderId="0" xfId="1" applyBorder="1"/>
    <xf numFmtId="164" fontId="2" fillId="0" borderId="0" xfId="1" applyFont="1" applyAlignment="1">
      <alignment wrapText="1"/>
    </xf>
    <xf numFmtId="164" fontId="2" fillId="0" borderId="0" xfId="1" applyFont="1" applyBorder="1"/>
    <xf numFmtId="164" fontId="2" fillId="0" borderId="0" xfId="0" applyNumberFormat="1" applyFont="1"/>
    <xf numFmtId="164" fontId="0" fillId="0" borderId="0" xfId="1" applyFont="1" applyFill="1"/>
    <xf numFmtId="164" fontId="0" fillId="0" borderId="0" xfId="1" applyFont="1" applyAlignment="1">
      <alignment vertical="center"/>
    </xf>
    <xf numFmtId="0" fontId="0" fillId="0" borderId="0" xfId="0" applyAlignment="1">
      <alignment horizontal="left"/>
    </xf>
    <xf numFmtId="164" fontId="2" fillId="0" borderId="2" xfId="1" applyFont="1" applyBorder="1" applyAlignment="1">
      <alignment horizontal="left" vertical="center" wrapText="1"/>
    </xf>
    <xf numFmtId="164" fontId="13" fillId="0" borderId="2" xfId="1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4" fillId="0" borderId="0" xfId="0" applyFont="1"/>
    <xf numFmtId="0" fontId="12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164" fontId="14" fillId="2" borderId="0" xfId="1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109</xdr:row>
      <xdr:rowOff>85725</xdr:rowOff>
    </xdr:from>
    <xdr:to>
      <xdr:col>4</xdr:col>
      <xdr:colOff>2143125</xdr:colOff>
      <xdr:row>109</xdr:row>
      <xdr:rowOff>85725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E208ACF7-B0E2-41B7-99CB-AF13E6FE3C1A}"/>
            </a:ext>
          </a:extLst>
        </xdr:cNvPr>
        <xdr:cNvCxnSpPr/>
      </xdr:nvCxnSpPr>
      <xdr:spPr>
        <a:xfrm>
          <a:off x="2533650" y="20850225"/>
          <a:ext cx="514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118</xdr:row>
      <xdr:rowOff>123825</xdr:rowOff>
    </xdr:from>
    <xdr:to>
      <xdr:col>1</xdr:col>
      <xdr:colOff>1558213</xdr:colOff>
      <xdr:row>118</xdr:row>
      <xdr:rowOff>123826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E4904B2E-DD06-443D-9B2C-26479C8372CA}"/>
            </a:ext>
          </a:extLst>
        </xdr:cNvPr>
        <xdr:cNvCxnSpPr/>
      </xdr:nvCxnSpPr>
      <xdr:spPr>
        <a:xfrm>
          <a:off x="781050" y="22602825"/>
          <a:ext cx="434263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85725</xdr:colOff>
      <xdr:row>0</xdr:row>
      <xdr:rowOff>95249</xdr:rowOff>
    </xdr:from>
    <xdr:ext cx="885825" cy="619126"/>
    <xdr:pic>
      <xdr:nvPicPr>
        <xdr:cNvPr id="4" name="Imagen 3">
          <a:extLst>
            <a:ext uri="{FF2B5EF4-FFF2-40B4-BE49-F238E27FC236}">
              <a16:creationId xmlns:a16="http://schemas.microsoft.com/office/drawing/2014/main" id="{0060EFBE-0906-4F65-A74C-AFE48CD1CC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95249"/>
          <a:ext cx="885825" cy="619126"/>
        </a:xfrm>
        <a:prstGeom prst="rect">
          <a:avLst/>
        </a:prstGeom>
      </xdr:spPr>
    </xdr:pic>
    <xdr:clientData/>
  </xdr:oneCellAnchor>
  <xdr:twoCellAnchor>
    <xdr:from>
      <xdr:col>0</xdr:col>
      <xdr:colOff>228600</xdr:colOff>
      <xdr:row>109</xdr:row>
      <xdr:rowOff>76200</xdr:rowOff>
    </xdr:from>
    <xdr:to>
      <xdr:col>0</xdr:col>
      <xdr:colOff>2276475</xdr:colOff>
      <xdr:row>109</xdr:row>
      <xdr:rowOff>76200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FC1AB092-C801-43B3-8A86-C433D00576E5}"/>
            </a:ext>
          </a:extLst>
        </xdr:cNvPr>
        <xdr:cNvCxnSpPr/>
      </xdr:nvCxnSpPr>
      <xdr:spPr>
        <a:xfrm>
          <a:off x="228600" y="20840700"/>
          <a:ext cx="381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osa%20Pe&#241;a%20backop\Disco%20D\documento%20%20D\Excel\documento%20%20D\A&#209;O%202018\INFORME%20PARA%20INGRID%20CADENA%20POR%20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trimestral 2011 sig (2"/>
      <sheetName val=" EJECUCION MES DE  2018"/>
      <sheetName val="Hoja1"/>
    </sheetNames>
    <sheetDataSet>
      <sheetData sheetId="0" refreshError="1"/>
      <sheetData sheetId="1" refreshError="1">
        <row r="6">
          <cell r="U6" t="str">
            <v>CORPORACION DEL ACUEDUCTO Y ALCANTARILLADO DE SANTO DOMINGO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8AE5E-58B2-4EA7-A04E-04C672DC5616}">
  <sheetPr>
    <pageSetUpPr fitToPage="1"/>
  </sheetPr>
  <dimension ref="A1:Q139"/>
  <sheetViews>
    <sheetView showGridLines="0" tabSelected="1" view="pageBreakPreview" topLeftCell="A5" zoomScaleNormal="100" zoomScaleSheetLayoutView="100" workbookViewId="0">
      <selection activeCell="I18" sqref="I18"/>
    </sheetView>
  </sheetViews>
  <sheetFormatPr baseColWidth="10" defaultColWidth="9.140625" defaultRowHeight="15" x14ac:dyDescent="0.25"/>
  <cols>
    <col min="1" max="1" width="102.42578125" bestFit="1" customWidth="1"/>
    <col min="2" max="2" width="0.140625" hidden="1" customWidth="1"/>
    <col min="3" max="3" width="16.140625" hidden="1" customWidth="1"/>
    <col min="4" max="4" width="0.28515625" customWidth="1"/>
    <col min="5" max="5" width="17.28515625" style="1" bestFit="1" customWidth="1"/>
    <col min="6" max="6" width="15.140625" style="1" bestFit="1" customWidth="1"/>
    <col min="7" max="7" width="16.28515625" style="1" bestFit="1" customWidth="1"/>
    <col min="8" max="8" width="15.140625" style="1" bestFit="1" customWidth="1"/>
    <col min="9" max="9" width="17.7109375" customWidth="1"/>
    <col min="10" max="10" width="15.7109375" style="1" hidden="1" customWidth="1"/>
    <col min="11" max="11" width="7" style="1" hidden="1" customWidth="1"/>
    <col min="12" max="12" width="9.28515625" style="2" hidden="1" customWidth="1"/>
    <col min="13" max="13" width="12.85546875" style="1" hidden="1" customWidth="1"/>
    <col min="14" max="14" width="15.85546875" hidden="1" customWidth="1"/>
    <col min="15" max="15" width="11.85546875" hidden="1" customWidth="1"/>
    <col min="16" max="16" width="10.85546875" hidden="1" customWidth="1"/>
    <col min="17" max="17" width="7" bestFit="1" customWidth="1"/>
  </cols>
  <sheetData>
    <row r="1" spans="1:17" ht="18" customHeight="1" x14ac:dyDescent="0.25"/>
    <row r="2" spans="1:17" ht="10.5" hidden="1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7" ht="17.25" customHeight="1" x14ac:dyDescent="0.25">
      <c r="A3" s="70" t="str">
        <f>'[1] EJECUCION MES DE  2018'!$U$6</f>
        <v>CORPORACION DEL ACUEDUCTO Y ALCANTARILLADO DE SANTO DOMINGO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7" ht="14.25" customHeight="1" x14ac:dyDescent="0.25">
      <c r="A4" s="70" t="s">
        <v>110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7" ht="18.75" x14ac:dyDescent="0.25">
      <c r="A5" s="70" t="s">
        <v>109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7" ht="18.75" customHeight="1" x14ac:dyDescent="0.25">
      <c r="A6" s="69" t="s">
        <v>108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7" ht="12.75" customHeight="1" x14ac:dyDescent="0.25">
      <c r="A7" s="68" t="s">
        <v>107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7" ht="18.75" customHeight="1" x14ac:dyDescent="0.25"/>
    <row r="9" spans="1:17" ht="12" customHeight="1" x14ac:dyDescent="0.3">
      <c r="A9" s="67" t="s">
        <v>106</v>
      </c>
      <c r="B9" s="31" t="s">
        <v>104</v>
      </c>
      <c r="C9" s="64" t="s">
        <v>105</v>
      </c>
      <c r="D9" s="31" t="s">
        <v>104</v>
      </c>
      <c r="E9" s="31" t="s">
        <v>103</v>
      </c>
      <c r="F9" s="31" t="s">
        <v>102</v>
      </c>
      <c r="G9" s="31" t="s">
        <v>101</v>
      </c>
      <c r="H9" s="31" t="s">
        <v>100</v>
      </c>
      <c r="I9" s="64" t="s">
        <v>99</v>
      </c>
      <c r="J9" s="31" t="s">
        <v>98</v>
      </c>
      <c r="K9" s="66" t="s">
        <v>97</v>
      </c>
      <c r="L9" s="65" t="s">
        <v>96</v>
      </c>
      <c r="M9" s="31" t="s">
        <v>95</v>
      </c>
      <c r="N9" s="64" t="s">
        <v>94</v>
      </c>
      <c r="O9" s="64" t="s">
        <v>93</v>
      </c>
      <c r="P9" s="64" t="s">
        <v>92</v>
      </c>
      <c r="Q9" s="63" t="s">
        <v>91</v>
      </c>
    </row>
    <row r="10" spans="1:17" ht="12.75" customHeight="1" x14ac:dyDescent="0.25">
      <c r="A10" s="62" t="s">
        <v>90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1"/>
      <c r="M10" s="60"/>
      <c r="N10" s="60"/>
      <c r="O10" s="60"/>
      <c r="P10" s="60"/>
      <c r="Q10" s="59" t="s">
        <v>89</v>
      </c>
    </row>
    <row r="11" spans="1:17" ht="22.5" customHeight="1" x14ac:dyDescent="0.25">
      <c r="A11" s="47" t="s">
        <v>88</v>
      </c>
      <c r="B11" s="40">
        <f>SUM(B12:B16)</f>
        <v>2016008101</v>
      </c>
      <c r="C11" s="43">
        <f>SUM(E11:P11)</f>
        <v>719611395.21999991</v>
      </c>
      <c r="D11" s="40">
        <f>SUM(D12:D16)</f>
        <v>1937318935</v>
      </c>
      <c r="E11" s="43">
        <f>SUM(E12:E16)</f>
        <v>140613324.88999999</v>
      </c>
      <c r="F11" s="43">
        <f>SUM(F12:F16)</f>
        <v>142869842.42000002</v>
      </c>
      <c r="G11" s="43">
        <f>SUM(G12:G16)</f>
        <v>149237191.46000001</v>
      </c>
      <c r="H11" s="43">
        <f>SUM(H12:H16)</f>
        <v>141048431.91</v>
      </c>
      <c r="I11" s="43">
        <f>SUM(I12:I16)</f>
        <v>145842604.53999999</v>
      </c>
      <c r="J11" s="43">
        <f>SUM(J12:J16)</f>
        <v>0</v>
      </c>
      <c r="K11" s="43">
        <f>SUM(K12:K16)</f>
        <v>0</v>
      </c>
      <c r="L11" s="44">
        <f>SUM(L12:L16)</f>
        <v>0</v>
      </c>
      <c r="M11" s="43">
        <f>SUM(M12:M16)</f>
        <v>0</v>
      </c>
      <c r="N11" s="43">
        <f>SUM(N12:N16)</f>
        <v>0</v>
      </c>
      <c r="O11" s="43">
        <f>SUM(O12:O16)</f>
        <v>0</v>
      </c>
      <c r="P11" s="43">
        <f>SUM(P12:P16)</f>
        <v>0</v>
      </c>
      <c r="Q11" s="59" t="s">
        <v>87</v>
      </c>
    </row>
    <row r="12" spans="1:17" ht="15.75" x14ac:dyDescent="0.25">
      <c r="A12" s="39" t="s">
        <v>86</v>
      </c>
      <c r="B12" s="38">
        <v>1712879266</v>
      </c>
      <c r="C12" s="45">
        <f>SUM(E12:P12)</f>
        <v>606301850.55000007</v>
      </c>
      <c r="D12" s="38">
        <v>1640878688</v>
      </c>
      <c r="E12" s="38">
        <v>118078906.61</v>
      </c>
      <c r="F12" s="1">
        <v>120350135.04000001</v>
      </c>
      <c r="G12" s="1">
        <v>126590201.78</v>
      </c>
      <c r="H12" s="1">
        <v>118228677.29000001</v>
      </c>
      <c r="I12" s="1">
        <v>123053929.83</v>
      </c>
      <c r="L12" s="42"/>
      <c r="N12" s="1"/>
      <c r="O12" s="1"/>
      <c r="P12" s="1"/>
      <c r="Q12" s="59" t="s">
        <v>85</v>
      </c>
    </row>
    <row r="13" spans="1:17" ht="15.75" x14ac:dyDescent="0.25">
      <c r="A13" s="39" t="s">
        <v>84</v>
      </c>
      <c r="B13" s="38">
        <v>92055275</v>
      </c>
      <c r="C13" s="45">
        <f>SUM(E13:P13)</f>
        <v>22701889</v>
      </c>
      <c r="D13" s="38">
        <v>77970740</v>
      </c>
      <c r="E13" s="38">
        <v>4392788.6100000003</v>
      </c>
      <c r="F13" s="1">
        <v>4424653.75</v>
      </c>
      <c r="G13" s="1">
        <v>4584328.25</v>
      </c>
      <c r="H13" s="1">
        <v>4655075.5</v>
      </c>
      <c r="I13" s="1">
        <v>4645042.8899999997</v>
      </c>
      <c r="L13" s="42"/>
      <c r="N13" s="1"/>
      <c r="O13" s="1"/>
      <c r="P13" s="1"/>
      <c r="Q13" s="59" t="s">
        <v>83</v>
      </c>
    </row>
    <row r="14" spans="1:17" ht="15" customHeight="1" x14ac:dyDescent="0.25">
      <c r="A14" s="39" t="s">
        <v>82</v>
      </c>
      <c r="B14" s="38"/>
      <c r="C14" s="45">
        <f>SUM(E14:P14)</f>
        <v>0</v>
      </c>
      <c r="D14" s="38">
        <v>200000</v>
      </c>
      <c r="E14" s="38"/>
      <c r="G14"/>
      <c r="I14" s="1"/>
      <c r="L14" s="42"/>
      <c r="O14" s="1"/>
      <c r="Q14" s="59" t="s">
        <v>81</v>
      </c>
    </row>
    <row r="15" spans="1:17" ht="11.25" customHeight="1" x14ac:dyDescent="0.25">
      <c r="A15" s="39" t="s">
        <v>80</v>
      </c>
      <c r="B15" s="38"/>
      <c r="C15" s="45">
        <f>SUM(E15:P15)</f>
        <v>0</v>
      </c>
      <c r="D15" s="38"/>
      <c r="E15" s="38"/>
      <c r="G15"/>
      <c r="I15" s="1"/>
      <c r="L15" s="42"/>
    </row>
    <row r="16" spans="1:17" ht="18" customHeight="1" x14ac:dyDescent="0.25">
      <c r="A16" s="39" t="s">
        <v>79</v>
      </c>
      <c r="B16" s="38">
        <v>211073560</v>
      </c>
      <c r="C16" s="45">
        <f>SUM(E16:P16)</f>
        <v>90607655.669999987</v>
      </c>
      <c r="D16" s="38">
        <v>218269507</v>
      </c>
      <c r="E16" s="38">
        <v>18141629.670000002</v>
      </c>
      <c r="F16" s="1">
        <v>18095053.629999999</v>
      </c>
      <c r="G16" s="1">
        <v>18062661.43</v>
      </c>
      <c r="H16" s="1">
        <v>18164679.120000001</v>
      </c>
      <c r="I16" s="1">
        <v>18143631.82</v>
      </c>
      <c r="L16" s="42"/>
      <c r="N16" s="1"/>
      <c r="O16" s="1"/>
      <c r="P16" s="1"/>
    </row>
    <row r="17" spans="1:16" ht="19.5" customHeight="1" x14ac:dyDescent="0.25">
      <c r="A17" s="39"/>
      <c r="B17" s="39"/>
      <c r="C17" s="43">
        <f>SUM(E17:P17)</f>
        <v>0</v>
      </c>
      <c r="D17" s="39"/>
      <c r="E17" s="38"/>
      <c r="H17"/>
      <c r="L17" s="42"/>
    </row>
    <row r="18" spans="1:16" ht="15.75" x14ac:dyDescent="0.25">
      <c r="A18" s="47" t="s">
        <v>78</v>
      </c>
      <c r="B18" s="40">
        <f>SUM(B19:B27)</f>
        <v>1887183894</v>
      </c>
      <c r="C18" s="43">
        <f>SUM(E18:P18)</f>
        <v>659136668.15999997</v>
      </c>
      <c r="D18" s="40">
        <f>SUM(D19:D27)</f>
        <v>2318485448</v>
      </c>
      <c r="E18" s="43">
        <f>SUM(E19:E27)</f>
        <v>105921530.98</v>
      </c>
      <c r="F18" s="43">
        <f>SUM(F19:F27)</f>
        <v>111381346.39</v>
      </c>
      <c r="G18" s="43">
        <f>SUM(G19:G27)</f>
        <v>166399103.41999999</v>
      </c>
      <c r="H18" s="43">
        <f>SUM(H19:H27)</f>
        <v>126717235.29000002</v>
      </c>
      <c r="I18" s="43">
        <f>SUM(I19:I27)</f>
        <v>148717452.08000001</v>
      </c>
      <c r="J18" s="43">
        <f>SUM(J19:J27)</f>
        <v>0</v>
      </c>
      <c r="K18" s="43">
        <f>SUM(K19:K27)</f>
        <v>0</v>
      </c>
      <c r="L18" s="44">
        <f>SUM(L19:L27)</f>
        <v>0</v>
      </c>
      <c r="M18" s="43">
        <f>SUM(M19:M27)</f>
        <v>0</v>
      </c>
      <c r="N18" s="43">
        <f>SUM(N19:N27)</f>
        <v>0</v>
      </c>
      <c r="O18" s="43">
        <f>SUM(O19:O27)</f>
        <v>0</v>
      </c>
      <c r="P18" s="43">
        <f>SUM(P19:P27)</f>
        <v>0</v>
      </c>
    </row>
    <row r="19" spans="1:16" ht="15.75" x14ac:dyDescent="0.25">
      <c r="A19" s="39" t="s">
        <v>77</v>
      </c>
      <c r="B19" s="38">
        <v>1256915238</v>
      </c>
      <c r="C19" s="45">
        <f>SUM(E19:P19)</f>
        <v>512655409.80000001</v>
      </c>
      <c r="D19" s="38">
        <v>1379829941</v>
      </c>
      <c r="E19" s="38">
        <v>101902913.45</v>
      </c>
      <c r="F19" s="1">
        <v>100081588.55</v>
      </c>
      <c r="G19" s="1">
        <v>102681205.78</v>
      </c>
      <c r="H19" s="1">
        <v>105760483.04000001</v>
      </c>
      <c r="I19" s="1">
        <v>102229218.98</v>
      </c>
      <c r="L19" s="42"/>
      <c r="N19" s="1"/>
      <c r="O19" s="57"/>
      <c r="P19" s="1"/>
    </row>
    <row r="20" spans="1:16" ht="20.25" customHeight="1" x14ac:dyDescent="0.25">
      <c r="A20" s="39" t="s">
        <v>76</v>
      </c>
      <c r="B20" s="38">
        <v>53135960</v>
      </c>
      <c r="C20" s="45">
        <f>SUM(E20:P20)</f>
        <v>17554844.670000002</v>
      </c>
      <c r="D20" s="38">
        <v>58686068</v>
      </c>
      <c r="E20" s="38"/>
      <c r="G20" s="1">
        <v>8454027.2200000007</v>
      </c>
      <c r="H20" s="1">
        <v>2358588</v>
      </c>
      <c r="I20" s="1">
        <v>6742229.4500000002</v>
      </c>
      <c r="L20" s="42"/>
      <c r="N20" s="1"/>
      <c r="O20" s="1"/>
      <c r="P20" s="1"/>
    </row>
    <row r="21" spans="1:16" ht="15.75" customHeight="1" x14ac:dyDescent="0.25">
      <c r="A21" s="39" t="s">
        <v>75</v>
      </c>
      <c r="B21" s="38">
        <v>200000</v>
      </c>
      <c r="C21" s="45">
        <f>SUM(E21:P21)</f>
        <v>0</v>
      </c>
      <c r="D21" s="38"/>
      <c r="E21" s="38"/>
      <c r="H21"/>
      <c r="I21" s="1"/>
      <c r="L21" s="42"/>
      <c r="N21" s="25"/>
      <c r="O21" s="1"/>
      <c r="P21" s="1"/>
    </row>
    <row r="22" spans="1:16" ht="13.5" customHeight="1" x14ac:dyDescent="0.25">
      <c r="A22" s="39" t="s">
        <v>74</v>
      </c>
      <c r="B22" s="38">
        <v>2153950</v>
      </c>
      <c r="C22" s="45">
        <f>SUM(E22:P22)</f>
        <v>0</v>
      </c>
      <c r="D22" s="38">
        <v>3046197</v>
      </c>
      <c r="E22" s="38"/>
      <c r="I22" s="1"/>
      <c r="L22" s="42"/>
      <c r="N22" s="25"/>
      <c r="O22" s="1"/>
      <c r="P22" s="1"/>
    </row>
    <row r="23" spans="1:16" ht="15.75" x14ac:dyDescent="0.25">
      <c r="A23" s="39" t="s">
        <v>73</v>
      </c>
      <c r="B23" s="38">
        <v>79107120</v>
      </c>
      <c r="C23" s="45">
        <f>SUM(E23:P23)</f>
        <v>70616315.679999992</v>
      </c>
      <c r="D23" s="38">
        <v>202855745</v>
      </c>
      <c r="E23" s="38"/>
      <c r="F23" s="1">
        <v>6250833.8200000003</v>
      </c>
      <c r="G23" s="1">
        <v>30016382.219999999</v>
      </c>
      <c r="H23" s="1">
        <v>10657255.4</v>
      </c>
      <c r="I23" s="1">
        <v>23691844.239999998</v>
      </c>
      <c r="L23" s="42"/>
      <c r="N23" s="1"/>
      <c r="O23" s="1"/>
      <c r="P23" s="1"/>
    </row>
    <row r="24" spans="1:16" ht="15.75" x14ac:dyDescent="0.25">
      <c r="A24" s="39" t="s">
        <v>72</v>
      </c>
      <c r="B24" s="38">
        <v>45090348</v>
      </c>
      <c r="C24" s="45">
        <f>SUM(E24:P24)</f>
        <v>24078834.159999996</v>
      </c>
      <c r="D24" s="38">
        <v>65654006</v>
      </c>
      <c r="E24" s="38">
        <v>4018617.53</v>
      </c>
      <c r="F24" s="1">
        <v>4100990.69</v>
      </c>
      <c r="G24" s="1">
        <v>10575737.539999999</v>
      </c>
      <c r="H24" s="1">
        <v>2431699.2000000002</v>
      </c>
      <c r="I24" s="1">
        <v>2951789.2</v>
      </c>
      <c r="L24" s="42"/>
      <c r="N24" s="1"/>
      <c r="O24" s="1"/>
      <c r="P24" s="1"/>
    </row>
    <row r="25" spans="1:16" ht="26.25" customHeight="1" x14ac:dyDescent="0.25">
      <c r="A25" s="39" t="s">
        <v>71</v>
      </c>
      <c r="B25" s="38">
        <v>64599566</v>
      </c>
      <c r="C25" s="45">
        <f>SUM(E25:P25)</f>
        <v>10166202.42</v>
      </c>
      <c r="D25" s="38">
        <v>51368710</v>
      </c>
      <c r="E25" s="38"/>
      <c r="F25" s="58"/>
      <c r="G25" s="1">
        <v>6117664.7699999996</v>
      </c>
      <c r="H25" s="58">
        <v>2076191.62</v>
      </c>
      <c r="I25" s="58">
        <v>1972346.03</v>
      </c>
      <c r="J25" s="58"/>
      <c r="K25" s="58"/>
      <c r="L25" s="42"/>
      <c r="N25" s="1"/>
      <c r="O25" s="1"/>
      <c r="P25" s="1"/>
    </row>
    <row r="26" spans="1:16" ht="27.75" customHeight="1" x14ac:dyDescent="0.25">
      <c r="A26" s="39" t="s">
        <v>70</v>
      </c>
      <c r="B26" s="38">
        <v>379366087</v>
      </c>
      <c r="C26" s="45">
        <f>SUM(E26:P26)</f>
        <v>19794547.030000001</v>
      </c>
      <c r="D26" s="38">
        <v>469180961</v>
      </c>
      <c r="E26" s="38"/>
      <c r="F26" s="1">
        <v>947933.33</v>
      </c>
      <c r="G26" s="1">
        <v>6669283.6900000004</v>
      </c>
      <c r="H26" s="1">
        <v>1232713.33</v>
      </c>
      <c r="I26" s="1">
        <v>10944616.68</v>
      </c>
      <c r="L26" s="42"/>
      <c r="N26" s="1"/>
      <c r="O26" s="1"/>
      <c r="P26" s="1"/>
    </row>
    <row r="27" spans="1:16" ht="18.75" customHeight="1" x14ac:dyDescent="0.25">
      <c r="A27" s="39" t="s">
        <v>69</v>
      </c>
      <c r="B27" s="38">
        <v>6615625</v>
      </c>
      <c r="C27" s="43">
        <f>SUM(E27:P27)</f>
        <v>4270514.4000000004</v>
      </c>
      <c r="D27" s="38">
        <v>87863820</v>
      </c>
      <c r="E27" s="38"/>
      <c r="G27" s="1">
        <v>1884802.2</v>
      </c>
      <c r="H27" s="1">
        <v>2200304.7000000002</v>
      </c>
      <c r="I27" s="1">
        <v>185407.5</v>
      </c>
      <c r="L27" s="42"/>
      <c r="N27" s="1"/>
      <c r="O27" s="1"/>
      <c r="P27" s="1"/>
    </row>
    <row r="28" spans="1:16" ht="9.75" hidden="1" customHeight="1" x14ac:dyDescent="0.25">
      <c r="A28" s="39"/>
      <c r="B28" s="39"/>
      <c r="C28" s="43">
        <f>SUM(E28:P28)</f>
        <v>0</v>
      </c>
      <c r="D28" s="39"/>
      <c r="E28" s="38"/>
      <c r="H28"/>
    </row>
    <row r="29" spans="1:16" ht="18" customHeight="1" x14ac:dyDescent="0.25">
      <c r="A29" s="47" t="s">
        <v>68</v>
      </c>
      <c r="B29" s="40">
        <f>SUM(B30:B38)</f>
        <v>657797479</v>
      </c>
      <c r="C29" s="43">
        <f>SUM(E29:P29)</f>
        <v>136799099.24000001</v>
      </c>
      <c r="D29" s="40">
        <f>SUM(D30:D38)</f>
        <v>858623048</v>
      </c>
      <c r="E29" s="43">
        <f>SUM(E30:E38)</f>
        <v>0</v>
      </c>
      <c r="F29" s="43">
        <f>SUM(F30:F38)</f>
        <v>9893740.1300000008</v>
      </c>
      <c r="G29" s="43">
        <f>SUM(G30:G38)</f>
        <v>55442766.82</v>
      </c>
      <c r="H29" s="43">
        <f>SUM(H30:H38)</f>
        <v>22225053.330000002</v>
      </c>
      <c r="I29" s="43">
        <f>SUM(I30:I38)</f>
        <v>49237538.960000008</v>
      </c>
      <c r="J29" s="43">
        <f>SUM(J30:J38)</f>
        <v>0</v>
      </c>
      <c r="K29" s="43">
        <f>SUM(K30:K38)</f>
        <v>0</v>
      </c>
      <c r="L29" s="44">
        <f>SUM(L30:L38)</f>
        <v>0</v>
      </c>
      <c r="M29" s="43">
        <f>SUM(M30:M38)</f>
        <v>0</v>
      </c>
      <c r="N29" s="43">
        <f>SUM(N30:N38)</f>
        <v>0</v>
      </c>
      <c r="O29" s="43">
        <f>SUM(O30:O38)</f>
        <v>0</v>
      </c>
      <c r="P29" s="43">
        <f>SUM(P30:P38)</f>
        <v>0</v>
      </c>
    </row>
    <row r="30" spans="1:16" ht="15.75" x14ac:dyDescent="0.25">
      <c r="A30" s="39" t="s">
        <v>67</v>
      </c>
      <c r="B30" s="38">
        <v>5766247</v>
      </c>
      <c r="C30" s="45">
        <f>SUM(E30:P30)</f>
        <v>141600</v>
      </c>
      <c r="D30" s="38">
        <v>4429030</v>
      </c>
      <c r="E30" s="38"/>
      <c r="F30" s="1">
        <v>16520</v>
      </c>
      <c r="G30" s="1">
        <v>0</v>
      </c>
      <c r="H30" s="1">
        <v>125080</v>
      </c>
      <c r="I30" s="1">
        <v>0</v>
      </c>
      <c r="L30" s="42"/>
      <c r="N30" s="1"/>
      <c r="O30" s="1"/>
      <c r="P30" s="1">
        <v>0</v>
      </c>
    </row>
    <row r="31" spans="1:16" ht="15.75" x14ac:dyDescent="0.25">
      <c r="A31" s="39" t="s">
        <v>66</v>
      </c>
      <c r="B31" s="38">
        <v>30072119</v>
      </c>
      <c r="C31" s="45">
        <f>SUM(E31:P31)</f>
        <v>6959807.3400000008</v>
      </c>
      <c r="D31" s="38">
        <v>20203508</v>
      </c>
      <c r="E31" s="38"/>
      <c r="G31" s="1">
        <v>4565067.4800000004</v>
      </c>
      <c r="H31" s="1">
        <v>1265908.03</v>
      </c>
      <c r="I31" s="1">
        <v>1128831.83</v>
      </c>
      <c r="L31" s="42"/>
      <c r="N31" s="1"/>
      <c r="O31" s="1"/>
      <c r="P31" s="1"/>
    </row>
    <row r="32" spans="1:16" ht="15.75" x14ac:dyDescent="0.25">
      <c r="A32" s="39" t="s">
        <v>65</v>
      </c>
      <c r="B32" s="38">
        <v>5408288</v>
      </c>
      <c r="C32" s="45">
        <f>SUM(E32:P32)</f>
        <v>934678.00000000012</v>
      </c>
      <c r="D32" s="38">
        <v>17258976</v>
      </c>
      <c r="E32" s="38"/>
      <c r="G32" s="1">
        <v>98884</v>
      </c>
      <c r="H32" s="1">
        <v>1440156.34</v>
      </c>
      <c r="I32" s="1">
        <v>-604362.34</v>
      </c>
      <c r="L32" s="42"/>
      <c r="N32" s="1"/>
      <c r="O32" s="1"/>
      <c r="P32" s="1"/>
    </row>
    <row r="33" spans="1:16" ht="14.25" customHeight="1" x14ac:dyDescent="0.25">
      <c r="A33" s="39" t="s">
        <v>64</v>
      </c>
      <c r="B33" s="38">
        <v>1740403</v>
      </c>
      <c r="C33" s="45">
        <f>SUM(E33:P33)</f>
        <v>0</v>
      </c>
      <c r="D33" s="38">
        <v>903738</v>
      </c>
      <c r="E33" s="38"/>
      <c r="I33" s="1"/>
      <c r="L33" s="42"/>
      <c r="N33" s="1"/>
      <c r="O33" s="1"/>
      <c r="P33" s="1"/>
    </row>
    <row r="34" spans="1:16" ht="15.75" x14ac:dyDescent="0.25">
      <c r="A34" s="39" t="s">
        <v>63</v>
      </c>
      <c r="B34" s="38">
        <v>105962584</v>
      </c>
      <c r="C34" s="45">
        <f>SUM(E34:P34)</f>
        <v>2383070.56</v>
      </c>
      <c r="D34" s="38">
        <v>14409933</v>
      </c>
      <c r="E34" s="38"/>
      <c r="G34" s="1">
        <v>836655.16</v>
      </c>
      <c r="I34" s="1">
        <v>1546415.4</v>
      </c>
      <c r="L34" s="42"/>
      <c r="N34" s="1"/>
      <c r="O34" s="1"/>
      <c r="P34" s="1"/>
    </row>
    <row r="35" spans="1:16" ht="15.75" x14ac:dyDescent="0.25">
      <c r="A35" s="39" t="s">
        <v>62</v>
      </c>
      <c r="B35" s="38">
        <v>130815800</v>
      </c>
      <c r="C35" s="45">
        <f>SUM(E35:P35)</f>
        <v>1758802.09</v>
      </c>
      <c r="D35" s="38">
        <v>63991700</v>
      </c>
      <c r="E35" s="38"/>
      <c r="F35" s="1">
        <v>31565</v>
      </c>
      <c r="G35" s="1">
        <v>1133627.27</v>
      </c>
      <c r="H35" s="1">
        <v>243307.51999999999</v>
      </c>
      <c r="I35" s="1">
        <v>350302.3</v>
      </c>
      <c r="L35" s="42"/>
      <c r="N35" s="1"/>
      <c r="O35" s="1"/>
      <c r="P35" s="1"/>
    </row>
    <row r="36" spans="1:16" ht="15.75" x14ac:dyDescent="0.25">
      <c r="A36" s="39" t="s">
        <v>61</v>
      </c>
      <c r="B36" s="38">
        <v>323289054</v>
      </c>
      <c r="C36" s="45">
        <f>SUM(E36:P36)</f>
        <v>82852934.780000001</v>
      </c>
      <c r="D36" s="38">
        <v>460511079</v>
      </c>
      <c r="E36" s="38"/>
      <c r="F36" s="1">
        <v>9685565</v>
      </c>
      <c r="G36" s="1">
        <v>38661372.789999999</v>
      </c>
      <c r="H36" s="1">
        <v>14757028.140000001</v>
      </c>
      <c r="I36" s="1">
        <v>19748968.850000001</v>
      </c>
      <c r="L36" s="42"/>
      <c r="N36" s="57"/>
      <c r="O36" s="1"/>
      <c r="P36" s="1"/>
    </row>
    <row r="37" spans="1:16" ht="28.5" customHeight="1" x14ac:dyDescent="0.25">
      <c r="A37" s="39" t="s">
        <v>60</v>
      </c>
      <c r="B37" s="38"/>
      <c r="C37" s="45">
        <f>SUM(E37:P37)</f>
        <v>0</v>
      </c>
      <c r="D37" s="38"/>
      <c r="E37" s="38"/>
      <c r="G37"/>
      <c r="H37"/>
      <c r="L37" s="42"/>
    </row>
    <row r="38" spans="1:16" ht="14.25" customHeight="1" x14ac:dyDescent="0.25">
      <c r="A38" s="39" t="s">
        <v>59</v>
      </c>
      <c r="B38" s="38">
        <v>54742984</v>
      </c>
      <c r="C38" s="45">
        <f>SUM(E38:P38)</f>
        <v>41768206.469999999</v>
      </c>
      <c r="D38" s="38">
        <v>276915084</v>
      </c>
      <c r="E38" s="38"/>
      <c r="F38" s="1">
        <v>160090.13</v>
      </c>
      <c r="G38" s="1">
        <v>10147160.119999999</v>
      </c>
      <c r="H38" s="1">
        <v>4393573.3</v>
      </c>
      <c r="I38" s="1">
        <v>27067382.920000002</v>
      </c>
      <c r="L38" s="42"/>
      <c r="N38" s="1"/>
      <c r="O38" s="1"/>
      <c r="P38" s="1"/>
    </row>
    <row r="39" spans="1:16" ht="7.5" customHeight="1" x14ac:dyDescent="0.25">
      <c r="A39" s="39"/>
      <c r="B39" s="39"/>
      <c r="C39" s="43">
        <f>SUM(E39:P39)</f>
        <v>0</v>
      </c>
      <c r="D39" s="39"/>
      <c r="E39" s="38"/>
      <c r="H39"/>
    </row>
    <row r="40" spans="1:16" ht="15.75" x14ac:dyDescent="0.25">
      <c r="A40" s="47" t="s">
        <v>58</v>
      </c>
      <c r="B40" s="54">
        <f>+B41</f>
        <v>44368776</v>
      </c>
      <c r="C40" s="43">
        <f>SUM(E40:P40)</f>
        <v>12799633</v>
      </c>
      <c r="D40" s="54">
        <f>+D41</f>
        <v>48616692</v>
      </c>
      <c r="E40" s="40">
        <f>SUM(E41)</f>
        <v>3282774</v>
      </c>
      <c r="F40" s="40">
        <f>SUM(F41)</f>
        <v>3193333</v>
      </c>
      <c r="G40" s="40">
        <f>SUM(G41)</f>
        <v>3169333</v>
      </c>
      <c r="H40" s="56">
        <f>SUM(H41)</f>
        <v>717984</v>
      </c>
      <c r="I40" s="56">
        <f>+I41</f>
        <v>2436209</v>
      </c>
      <c r="J40" s="43">
        <f>SUM(J41:J47)</f>
        <v>0</v>
      </c>
      <c r="K40" s="43">
        <f>SUM(K41:K47)</f>
        <v>0</v>
      </c>
      <c r="L40" s="44">
        <f>SUM(L41:L47)</f>
        <v>0</v>
      </c>
      <c r="M40" s="43">
        <f>SUM(M41:M47)</f>
        <v>0</v>
      </c>
      <c r="N40" s="43">
        <f>SUM(N41:N47)</f>
        <v>0</v>
      </c>
      <c r="O40" s="43">
        <f>SUM(O41:O47)</f>
        <v>0</v>
      </c>
      <c r="P40" s="43">
        <f>SUM(P41:P47)</f>
        <v>0</v>
      </c>
    </row>
    <row r="41" spans="1:16" ht="14.25" customHeight="1" x14ac:dyDescent="0.25">
      <c r="A41" s="39" t="s">
        <v>57</v>
      </c>
      <c r="B41" s="38">
        <v>44368776</v>
      </c>
      <c r="C41" s="45">
        <f>SUM(E41:P41)</f>
        <v>12799633</v>
      </c>
      <c r="D41" s="38">
        <v>48616692</v>
      </c>
      <c r="E41" s="38">
        <v>3282774</v>
      </c>
      <c r="F41" s="1">
        <v>3193333</v>
      </c>
      <c r="G41" s="1">
        <v>3169333</v>
      </c>
      <c r="H41" s="1">
        <v>717984</v>
      </c>
      <c r="I41" s="1">
        <v>2436209</v>
      </c>
      <c r="L41" s="42"/>
      <c r="N41" s="1"/>
      <c r="O41" s="1"/>
      <c r="P41" s="1"/>
    </row>
    <row r="42" spans="1:16" ht="30" customHeight="1" x14ac:dyDescent="0.25">
      <c r="A42" s="39" t="s">
        <v>56</v>
      </c>
      <c r="B42" s="39"/>
      <c r="C42" s="43">
        <f>SUM(E42:P42)</f>
        <v>0</v>
      </c>
      <c r="D42" s="39"/>
      <c r="E42" s="38"/>
      <c r="H42"/>
    </row>
    <row r="43" spans="1:16" ht="28.5" customHeight="1" x14ac:dyDescent="0.25">
      <c r="A43" s="39" t="s">
        <v>55</v>
      </c>
      <c r="B43" s="39"/>
      <c r="C43" s="43">
        <f>SUM(E43:P43)</f>
        <v>0</v>
      </c>
      <c r="D43" s="39"/>
      <c r="E43" s="38"/>
      <c r="H43"/>
    </row>
    <row r="44" spans="1:16" ht="27" customHeight="1" x14ac:dyDescent="0.25">
      <c r="A44" s="39" t="s">
        <v>54</v>
      </c>
      <c r="B44" s="39"/>
      <c r="C44" s="43">
        <f>SUM(E44:P44)</f>
        <v>0</v>
      </c>
      <c r="D44" s="39"/>
      <c r="E44" s="38"/>
      <c r="H44"/>
      <c r="K44" s="1">
        <v>0</v>
      </c>
    </row>
    <row r="45" spans="1:16" ht="14.25" customHeight="1" x14ac:dyDescent="0.25">
      <c r="A45" s="39" t="s">
        <v>53</v>
      </c>
      <c r="B45" s="39"/>
      <c r="C45" s="43">
        <f>SUM(E45:P45)</f>
        <v>0</v>
      </c>
      <c r="D45" s="39"/>
      <c r="E45" s="38"/>
      <c r="H45"/>
      <c r="K45" s="1">
        <v>0</v>
      </c>
    </row>
    <row r="46" spans="1:16" ht="13.5" customHeight="1" x14ac:dyDescent="0.25">
      <c r="A46" s="39" t="s">
        <v>52</v>
      </c>
      <c r="B46" s="39"/>
      <c r="C46" s="43">
        <f>SUM(E46:P46)</f>
        <v>0</v>
      </c>
      <c r="D46" s="39"/>
      <c r="E46" s="38"/>
      <c r="H46"/>
      <c r="K46" s="1">
        <v>0</v>
      </c>
    </row>
    <row r="47" spans="1:16" ht="15.75" x14ac:dyDescent="0.25">
      <c r="A47" s="39" t="s">
        <v>51</v>
      </c>
      <c r="B47" s="39"/>
      <c r="C47" s="43">
        <f>SUM(E47:P47)</f>
        <v>0</v>
      </c>
      <c r="D47" s="39"/>
      <c r="E47" s="38"/>
      <c r="H47"/>
      <c r="K47" s="1">
        <v>0</v>
      </c>
    </row>
    <row r="48" spans="1:16" ht="15.75" x14ac:dyDescent="0.25">
      <c r="A48" s="47" t="s">
        <v>50</v>
      </c>
      <c r="B48" s="47"/>
      <c r="C48" s="43">
        <f>SUM(E48:P48)</f>
        <v>0</v>
      </c>
      <c r="D48" s="47"/>
      <c r="E48" s="40"/>
      <c r="H48"/>
    </row>
    <row r="49" spans="1:16" ht="17.25" customHeight="1" x14ac:dyDescent="0.25">
      <c r="A49" s="39" t="s">
        <v>49</v>
      </c>
      <c r="B49" s="39"/>
      <c r="C49" s="43">
        <f>SUM(E49:P49)</f>
        <v>0</v>
      </c>
      <c r="D49" s="39"/>
      <c r="E49" s="38"/>
      <c r="H49"/>
      <c r="K49" s="1">
        <v>0</v>
      </c>
    </row>
    <row r="50" spans="1:16" ht="15" customHeight="1" x14ac:dyDescent="0.25">
      <c r="A50" s="39" t="s">
        <v>48</v>
      </c>
      <c r="B50" s="39"/>
      <c r="C50" s="43">
        <f>SUM(E50:P50)</f>
        <v>0</v>
      </c>
      <c r="D50" s="39"/>
      <c r="E50" s="38"/>
      <c r="H50"/>
      <c r="K50" s="1">
        <v>0</v>
      </c>
    </row>
    <row r="51" spans="1:16" ht="15.75" customHeight="1" x14ac:dyDescent="0.25">
      <c r="A51" s="39" t="s">
        <v>47</v>
      </c>
      <c r="B51" s="39"/>
      <c r="C51" s="43">
        <f>SUM(E51:P51)</f>
        <v>0</v>
      </c>
      <c r="D51" s="39"/>
      <c r="E51" s="38"/>
      <c r="H51"/>
      <c r="K51" s="1">
        <v>0</v>
      </c>
    </row>
    <row r="52" spans="1:16" ht="29.25" customHeight="1" x14ac:dyDescent="0.25">
      <c r="A52" s="39" t="s">
        <v>46</v>
      </c>
      <c r="B52" s="39"/>
      <c r="C52" s="43">
        <f>SUM(E52:P52)</f>
        <v>0</v>
      </c>
      <c r="D52" s="39"/>
      <c r="E52" s="38"/>
      <c r="H52"/>
      <c r="K52" s="1">
        <v>0</v>
      </c>
    </row>
    <row r="53" spans="1:16" ht="14.25" customHeight="1" x14ac:dyDescent="0.25">
      <c r="A53" s="39" t="s">
        <v>45</v>
      </c>
      <c r="B53" s="39"/>
      <c r="C53" s="43">
        <f>SUM(E53:P53)</f>
        <v>0</v>
      </c>
      <c r="D53" s="39"/>
      <c r="E53" s="38"/>
      <c r="H53"/>
      <c r="K53" s="1">
        <v>0</v>
      </c>
    </row>
    <row r="54" spans="1:16" ht="14.25" customHeight="1" x14ac:dyDescent="0.25">
      <c r="A54" s="39" t="s">
        <v>44</v>
      </c>
      <c r="B54" s="39"/>
      <c r="C54" s="43">
        <f>SUM(E54:P54)</f>
        <v>0</v>
      </c>
      <c r="D54" s="39"/>
      <c r="E54" s="38"/>
      <c r="H54"/>
      <c r="K54" s="1">
        <v>0</v>
      </c>
    </row>
    <row r="55" spans="1:16" ht="30.75" customHeight="1" x14ac:dyDescent="0.25">
      <c r="A55" s="39" t="s">
        <v>43</v>
      </c>
      <c r="B55" s="39"/>
      <c r="C55" s="43">
        <f>SUM(E55:P55)</f>
        <v>0</v>
      </c>
      <c r="D55" s="39"/>
      <c r="E55" s="38"/>
      <c r="H55"/>
      <c r="K55" s="1">
        <v>0</v>
      </c>
    </row>
    <row r="56" spans="1:16" ht="12" hidden="1" customHeight="1" x14ac:dyDescent="0.25">
      <c r="A56" s="39"/>
      <c r="B56" s="39"/>
      <c r="C56" s="55">
        <f>SUM(E56:P56)</f>
        <v>0</v>
      </c>
      <c r="D56" s="39"/>
      <c r="E56" s="52"/>
      <c r="F56" s="29"/>
      <c r="G56" s="29"/>
      <c r="H56"/>
      <c r="J56" s="29"/>
      <c r="K56" s="29"/>
    </row>
    <row r="57" spans="1:16" ht="15.75" x14ac:dyDescent="0.25">
      <c r="A57" s="47" t="s">
        <v>42</v>
      </c>
      <c r="B57" s="54">
        <f>SUM(B58:B66)</f>
        <v>499363052</v>
      </c>
      <c r="C57" s="43">
        <f>SUM(E57:P57)</f>
        <v>68103834.239999995</v>
      </c>
      <c r="D57" s="54">
        <f>SUM(D58:D66)</f>
        <v>937063367</v>
      </c>
      <c r="E57" s="40">
        <f>SUM(E58:E67)</f>
        <v>0</v>
      </c>
      <c r="F57" s="40">
        <f>SUM(F58:F67)</f>
        <v>170929</v>
      </c>
      <c r="G57" s="40">
        <f>SUM(G58:G67)</f>
        <v>19066421.800000001</v>
      </c>
      <c r="H57" s="40">
        <f>SUM(H58:H67)</f>
        <v>47231442.909999996</v>
      </c>
      <c r="I57" s="40">
        <f>SUM(I58:I67)</f>
        <v>1635040.5299999993</v>
      </c>
      <c r="J57" s="40">
        <f>SUM(J58:J67)</f>
        <v>0</v>
      </c>
      <c r="K57" s="40">
        <f>SUM(K58:K67)</f>
        <v>0</v>
      </c>
      <c r="L57" s="46">
        <f>SUM(L58:L67)</f>
        <v>0</v>
      </c>
      <c r="M57" s="40">
        <f>SUM(M58:M67)</f>
        <v>0</v>
      </c>
      <c r="N57" s="40">
        <f>SUM(N58:N67)</f>
        <v>0</v>
      </c>
      <c r="O57" s="40">
        <f>SUM(O58:O67)</f>
        <v>0</v>
      </c>
      <c r="P57" s="40">
        <f>SUM(P58:P67)</f>
        <v>0</v>
      </c>
    </row>
    <row r="58" spans="1:16" ht="18.75" customHeight="1" x14ac:dyDescent="0.25">
      <c r="A58" s="39" t="s">
        <v>41</v>
      </c>
      <c r="B58" s="38">
        <v>73839646</v>
      </c>
      <c r="C58" s="45">
        <f>SUM(E58:P58)</f>
        <v>2298441.36</v>
      </c>
      <c r="D58" s="38">
        <v>40648884</v>
      </c>
      <c r="E58" s="38"/>
      <c r="G58" s="1">
        <v>1183549.2</v>
      </c>
      <c r="H58" s="1">
        <v>651869.71</v>
      </c>
      <c r="I58" s="1">
        <v>463022.45</v>
      </c>
      <c r="L58" s="42"/>
      <c r="N58" s="1"/>
      <c r="O58" s="1"/>
      <c r="P58" s="1"/>
    </row>
    <row r="59" spans="1:16" ht="12" customHeight="1" x14ac:dyDescent="0.25">
      <c r="A59" s="39" t="s">
        <v>40</v>
      </c>
      <c r="B59" s="38">
        <v>2664308</v>
      </c>
      <c r="C59" s="53">
        <f>SUM(E59:P59)</f>
        <v>121540</v>
      </c>
      <c r="D59" s="38">
        <v>5526133</v>
      </c>
      <c r="E59" s="52"/>
      <c r="F59" s="29"/>
      <c r="H59" s="29">
        <v>121540</v>
      </c>
      <c r="I59" s="29">
        <v>0</v>
      </c>
      <c r="J59" s="29"/>
      <c r="K59" s="29"/>
      <c r="L59" s="51"/>
      <c r="M59" s="29"/>
      <c r="N59" s="29"/>
      <c r="O59" s="1"/>
      <c r="P59" s="1"/>
    </row>
    <row r="60" spans="1:16" ht="15" customHeight="1" x14ac:dyDescent="0.25">
      <c r="A60" s="39" t="s">
        <v>39</v>
      </c>
      <c r="B60" s="38">
        <v>12874577</v>
      </c>
      <c r="C60" s="45">
        <f>SUM(E60:P60)</f>
        <v>692325.6</v>
      </c>
      <c r="D60" s="38">
        <v>27982263</v>
      </c>
      <c r="E60" s="38"/>
      <c r="G60" s="1">
        <v>692325.6</v>
      </c>
      <c r="I60" s="1"/>
      <c r="L60" s="42"/>
      <c r="N60" s="1"/>
    </row>
    <row r="61" spans="1:16" ht="29.25" customHeight="1" x14ac:dyDescent="0.25">
      <c r="A61" s="48" t="s">
        <v>38</v>
      </c>
      <c r="B61" s="38">
        <v>58961152</v>
      </c>
      <c r="C61" s="45">
        <f>SUM(E61:P61)</f>
        <v>0</v>
      </c>
      <c r="D61" s="38">
        <v>51187716</v>
      </c>
      <c r="E61" s="50"/>
      <c r="I61" s="1"/>
      <c r="L61" s="42"/>
      <c r="N61" s="1"/>
      <c r="O61" s="1"/>
      <c r="P61" s="1"/>
    </row>
    <row r="62" spans="1:16" ht="15.75" x14ac:dyDescent="0.25">
      <c r="A62" s="39" t="s">
        <v>37</v>
      </c>
      <c r="B62" s="38">
        <v>229988760</v>
      </c>
      <c r="C62" s="45">
        <f>SUM(E62:P62)</f>
        <v>48646617.789999999</v>
      </c>
      <c r="D62" s="38">
        <v>737179738</v>
      </c>
      <c r="E62" s="38"/>
      <c r="F62" s="1">
        <v>170929</v>
      </c>
      <c r="G62" s="1">
        <v>6664780.54</v>
      </c>
      <c r="H62" s="1">
        <v>35235071.619999997</v>
      </c>
      <c r="I62" s="1">
        <v>6575836.6299999999</v>
      </c>
      <c r="L62" s="42"/>
      <c r="N62" s="1"/>
      <c r="O62" s="1"/>
      <c r="P62" s="1"/>
    </row>
    <row r="63" spans="1:16" ht="14.25" customHeight="1" x14ac:dyDescent="0.25">
      <c r="A63" s="39" t="s">
        <v>36</v>
      </c>
      <c r="B63" s="38">
        <v>8977444</v>
      </c>
      <c r="C63" s="45">
        <f>SUM(E63:P63)</f>
        <v>5290897.74</v>
      </c>
      <c r="D63" s="38">
        <v>9938634</v>
      </c>
      <c r="E63" s="38"/>
      <c r="G63" s="1">
        <v>1526590.57</v>
      </c>
      <c r="H63" s="1">
        <v>168949.83</v>
      </c>
      <c r="I63" s="1">
        <v>3595357.34</v>
      </c>
      <c r="L63" s="42"/>
      <c r="N63" s="1"/>
      <c r="P63" s="1"/>
    </row>
    <row r="64" spans="1:16" ht="14.25" customHeight="1" x14ac:dyDescent="0.25">
      <c r="A64" s="39" t="s">
        <v>35</v>
      </c>
      <c r="B64" s="38"/>
      <c r="C64" s="45">
        <f>SUM(E64:P64)</f>
        <v>0</v>
      </c>
      <c r="D64" s="38"/>
      <c r="E64" s="38"/>
      <c r="G64"/>
      <c r="I64" s="1"/>
      <c r="N64" s="1"/>
    </row>
    <row r="65" spans="1:16" ht="13.5" customHeight="1" x14ac:dyDescent="0.25">
      <c r="A65" s="39" t="s">
        <v>34</v>
      </c>
      <c r="B65" s="38">
        <v>12057165</v>
      </c>
      <c r="C65" s="45">
        <f>SUM(E65:P65)</f>
        <v>1054011.75</v>
      </c>
      <c r="D65" s="38">
        <v>14599999</v>
      </c>
      <c r="E65" s="38"/>
      <c r="G65" s="1">
        <v>8999175.8900000006</v>
      </c>
      <c r="H65" s="1">
        <v>1054011.75</v>
      </c>
      <c r="I65" s="1">
        <v>-8999175.8900000006</v>
      </c>
      <c r="L65" s="42"/>
      <c r="N65" s="1"/>
      <c r="O65" s="1"/>
      <c r="P65" s="1"/>
    </row>
    <row r="66" spans="1:16" ht="34.5" customHeight="1" x14ac:dyDescent="0.25">
      <c r="A66" s="39" t="s">
        <v>33</v>
      </c>
      <c r="B66" s="38">
        <v>100000000</v>
      </c>
      <c r="C66" s="45">
        <f>SUM(E66:P66)</f>
        <v>10000000</v>
      </c>
      <c r="D66" s="38">
        <v>50000000</v>
      </c>
      <c r="E66" s="38"/>
      <c r="H66" s="1">
        <v>10000000</v>
      </c>
      <c r="N66" s="1"/>
      <c r="O66" s="1"/>
      <c r="P66" s="1"/>
    </row>
    <row r="67" spans="1:16" ht="11.25" customHeight="1" x14ac:dyDescent="0.25">
      <c r="A67" s="39"/>
      <c r="B67" s="39"/>
      <c r="C67" s="43">
        <f>SUM(E67:P67)</f>
        <v>0</v>
      </c>
      <c r="D67" s="39"/>
      <c r="E67" s="38"/>
      <c r="H67"/>
    </row>
    <row r="68" spans="1:16" ht="15.75" x14ac:dyDescent="0.25">
      <c r="A68" s="47" t="s">
        <v>32</v>
      </c>
      <c r="B68" s="40">
        <f>SUM(B69:B72)</f>
        <v>5511812385</v>
      </c>
      <c r="C68" s="43">
        <f>SUM(E68:P68)</f>
        <v>1990950641.1000001</v>
      </c>
      <c r="D68" s="40">
        <f>SUM(D69:D72)</f>
        <v>6408426255</v>
      </c>
      <c r="E68" s="40">
        <f>SUM(E69:E71)</f>
        <v>0</v>
      </c>
      <c r="F68" s="40">
        <f>SUM(F69:F71)</f>
        <v>324562632.77999997</v>
      </c>
      <c r="G68" s="40">
        <f>SUM(G69:G71)</f>
        <v>744637572.58000004</v>
      </c>
      <c r="H68" s="40">
        <f>SUM(H69:H71)</f>
        <v>422567512.05000001</v>
      </c>
      <c r="I68" s="40">
        <f>SUM(I69:I71)</f>
        <v>499182923.69</v>
      </c>
      <c r="J68" s="40">
        <f>SUM(J69:J71)</f>
        <v>0</v>
      </c>
      <c r="K68" s="40">
        <f>SUM(K69:K71)</f>
        <v>0</v>
      </c>
      <c r="L68" s="46">
        <f>SUM(L69:L71)</f>
        <v>0</v>
      </c>
      <c r="M68" s="40">
        <f>SUM(M69:M71)</f>
        <v>0</v>
      </c>
      <c r="N68" s="40">
        <f>SUM(N69:N71)</f>
        <v>0</v>
      </c>
      <c r="O68" s="40">
        <f>SUM(O69:O71)</f>
        <v>0</v>
      </c>
      <c r="P68" s="40">
        <f>SUM(P69:P71)</f>
        <v>0</v>
      </c>
    </row>
    <row r="69" spans="1:16" ht="16.5" customHeight="1" x14ac:dyDescent="0.25">
      <c r="A69" s="39" t="s">
        <v>31</v>
      </c>
      <c r="B69" s="38"/>
      <c r="C69" s="45">
        <f>SUM(E69:P69)</f>
        <v>0</v>
      </c>
      <c r="D69" s="38">
        <v>71250000</v>
      </c>
      <c r="E69" s="38"/>
      <c r="I69" s="1"/>
      <c r="L69" s="42"/>
      <c r="N69" s="1"/>
      <c r="O69" s="1"/>
      <c r="P69" s="1"/>
    </row>
    <row r="70" spans="1:16" ht="13.5" customHeight="1" x14ac:dyDescent="0.25">
      <c r="A70" s="39" t="s">
        <v>30</v>
      </c>
      <c r="B70" s="38">
        <v>5511812385</v>
      </c>
      <c r="C70" s="45">
        <f>SUM(E70:P70)</f>
        <v>1990950641.1000001</v>
      </c>
      <c r="D70" s="38">
        <v>6337176255</v>
      </c>
      <c r="E70" s="38"/>
      <c r="F70" s="1">
        <v>324562632.77999997</v>
      </c>
      <c r="G70" s="1">
        <v>744637572.58000004</v>
      </c>
      <c r="H70" s="1">
        <v>422567512.05000001</v>
      </c>
      <c r="I70" s="1">
        <v>499182923.69</v>
      </c>
      <c r="L70" s="42"/>
      <c r="N70" s="1"/>
      <c r="O70" s="1"/>
      <c r="P70" s="1"/>
    </row>
    <row r="71" spans="1:16" ht="15.75" customHeight="1" x14ac:dyDescent="0.25">
      <c r="A71" s="39" t="s">
        <v>29</v>
      </c>
      <c r="B71" s="39"/>
      <c r="C71" s="43">
        <f>SUM(E71:P71)</f>
        <v>0</v>
      </c>
      <c r="D71" s="39"/>
      <c r="E71" s="38"/>
      <c r="H71"/>
      <c r="I71" s="1"/>
      <c r="N71" s="1"/>
    </row>
    <row r="72" spans="1:16" ht="30.75" customHeight="1" x14ac:dyDescent="0.25">
      <c r="A72" s="39" t="s">
        <v>28</v>
      </c>
      <c r="B72" s="39"/>
      <c r="C72" s="43">
        <f>SUM(E72:P72)</f>
        <v>0</v>
      </c>
      <c r="D72" s="39"/>
      <c r="E72" s="38"/>
      <c r="H72"/>
      <c r="N72" s="1"/>
    </row>
    <row r="73" spans="1:16" ht="15.75" x14ac:dyDescent="0.25">
      <c r="A73" s="47" t="s">
        <v>27</v>
      </c>
      <c r="B73" s="47"/>
      <c r="C73" s="43">
        <f>SUM(E73:P73)</f>
        <v>0</v>
      </c>
      <c r="D73" s="47"/>
      <c r="E73" s="40"/>
      <c r="H73"/>
    </row>
    <row r="74" spans="1:16" ht="15.75" x14ac:dyDescent="0.25">
      <c r="A74" s="39" t="s">
        <v>26</v>
      </c>
      <c r="B74" s="39"/>
      <c r="C74" s="43">
        <f>SUM(E74:P74)</f>
        <v>0</v>
      </c>
      <c r="D74" s="39"/>
      <c r="E74" s="38"/>
      <c r="H74"/>
      <c r="K74" s="1">
        <v>0</v>
      </c>
    </row>
    <row r="75" spans="1:16" ht="27" customHeight="1" x14ac:dyDescent="0.25">
      <c r="A75" s="39" t="s">
        <v>25</v>
      </c>
      <c r="B75" s="39"/>
      <c r="C75" s="43">
        <f>SUM(E75:P75)</f>
        <v>0</v>
      </c>
      <c r="D75" s="39"/>
      <c r="E75" s="38"/>
      <c r="H75"/>
      <c r="K75" s="1">
        <v>0</v>
      </c>
    </row>
    <row r="76" spans="1:16" ht="10.5" hidden="1" customHeight="1" x14ac:dyDescent="0.25">
      <c r="A76" s="39"/>
      <c r="B76" s="39"/>
      <c r="C76" s="43">
        <f>SUM(E76:P76)</f>
        <v>0</v>
      </c>
      <c r="D76" s="39"/>
      <c r="E76" s="38"/>
      <c r="H76"/>
    </row>
    <row r="77" spans="1:16" ht="15.75" x14ac:dyDescent="0.25">
      <c r="A77" s="47" t="s">
        <v>24</v>
      </c>
      <c r="B77" s="47"/>
      <c r="C77" s="43">
        <f>SUM(E77:P77)</f>
        <v>0</v>
      </c>
      <c r="D77" s="47"/>
      <c r="E77" s="40">
        <f>SUM(E78:E81)</f>
        <v>0</v>
      </c>
      <c r="F77" s="40">
        <f>SUM(F78:F81)</f>
        <v>0</v>
      </c>
      <c r="G77" s="40">
        <f>SUM(G78:G81)</f>
        <v>0</v>
      </c>
      <c r="H77" s="40">
        <f>SUM(H78:H81)</f>
        <v>0</v>
      </c>
      <c r="I77" s="40">
        <f>SUM(I78:I81)</f>
        <v>0</v>
      </c>
      <c r="J77" s="40">
        <f>SUM(J78:J81)</f>
        <v>0</v>
      </c>
      <c r="K77" s="40">
        <f>SUM(K78:K81)</f>
        <v>0</v>
      </c>
      <c r="L77" s="46">
        <f>SUM(L78:L81)</f>
        <v>0</v>
      </c>
      <c r="M77" s="40">
        <f>SUM(M78:M81)</f>
        <v>0</v>
      </c>
      <c r="N77" s="40">
        <f>SUM(N78:N81)</f>
        <v>0</v>
      </c>
      <c r="O77" s="40">
        <f>SUM(O78:O81)</f>
        <v>0</v>
      </c>
      <c r="P77" s="40">
        <f>SUM(P78:P81)</f>
        <v>0</v>
      </c>
    </row>
    <row r="78" spans="1:16" ht="15.75" x14ac:dyDescent="0.25">
      <c r="A78" s="39" t="s">
        <v>23</v>
      </c>
      <c r="B78" s="39"/>
      <c r="C78" s="43">
        <f>SUM(E78:P78)</f>
        <v>0</v>
      </c>
      <c r="D78" s="39"/>
      <c r="E78" s="38"/>
      <c r="H78"/>
      <c r="K78" s="1">
        <v>0</v>
      </c>
    </row>
    <row r="79" spans="1:16" ht="15.75" x14ac:dyDescent="0.25">
      <c r="A79" s="39" t="s">
        <v>22</v>
      </c>
      <c r="B79" s="39"/>
      <c r="C79" s="43">
        <f>SUM(E79:P79)</f>
        <v>0</v>
      </c>
      <c r="D79" s="39"/>
      <c r="E79" s="38"/>
      <c r="H79"/>
      <c r="K79" s="1">
        <v>0</v>
      </c>
    </row>
    <row r="80" spans="1:16" ht="15" customHeight="1" x14ac:dyDescent="0.25">
      <c r="A80" s="39" t="s">
        <v>21</v>
      </c>
      <c r="B80" s="39"/>
      <c r="C80" s="43">
        <f>SUM(E80:P80)</f>
        <v>0</v>
      </c>
      <c r="D80" s="39"/>
      <c r="E80" s="38"/>
      <c r="H80"/>
      <c r="K80" s="1">
        <v>0</v>
      </c>
    </row>
    <row r="81" spans="1:16" ht="15" customHeight="1" x14ac:dyDescent="0.25">
      <c r="A81" s="39" t="s">
        <v>20</v>
      </c>
      <c r="B81" s="39"/>
      <c r="C81" s="43">
        <f>SUM(E81:P81)</f>
        <v>0</v>
      </c>
      <c r="D81" s="39"/>
      <c r="E81" s="38"/>
      <c r="I81" s="1"/>
      <c r="L81" s="42"/>
      <c r="N81" s="1"/>
    </row>
    <row r="82" spans="1:16" ht="17.25" customHeight="1" x14ac:dyDescent="0.25">
      <c r="A82" s="37" t="s">
        <v>19</v>
      </c>
      <c r="B82" s="49">
        <v>10616533687</v>
      </c>
      <c r="C82" s="49">
        <f>SUM(E82:P82)</f>
        <v>3587401270.96</v>
      </c>
      <c r="D82" s="35">
        <f>+D77+D73+D68+D57+D48+D40+D29+D18+D11</f>
        <v>12508533745</v>
      </c>
      <c r="E82" s="35">
        <f>+E77+E73+E68+E57+E48+E40+E29+E18+E11</f>
        <v>249817629.87</v>
      </c>
      <c r="F82" s="35">
        <f>+F77+F73+F68+F57+F48+F40+F29+F18+F11</f>
        <v>592071823.72000003</v>
      </c>
      <c r="G82" s="35">
        <f>+G77+G73+G68+G57+G48+G40+G29+G18+G11</f>
        <v>1137952389.0799999</v>
      </c>
      <c r="H82" s="35">
        <f>+H77+H73+H68+H57+H48+H40+H29+H18+H11</f>
        <v>760507659.49000001</v>
      </c>
      <c r="I82" s="35">
        <f>+I77+I73+I68+I57+I48+I40+I29+I18+I11</f>
        <v>847051768.79999995</v>
      </c>
      <c r="J82" s="35">
        <f>+J77+J73+J68+J57+J48+J40+J29+J18+J11</f>
        <v>0</v>
      </c>
      <c r="K82" s="35">
        <f>+K77+K73+K68+K57+K48+K40+K29+K18+K11</f>
        <v>0</v>
      </c>
      <c r="L82" s="36">
        <f>+L77+L73+L68+L57+L48+L40+L29+L18+L11</f>
        <v>0</v>
      </c>
      <c r="M82" s="35">
        <f>+M77+M73+M68+M57+M48+M40+M29+M18+M11</f>
        <v>0</v>
      </c>
      <c r="N82" s="35">
        <f>+N77+N73+N68+N57+N48+N40+N29+N18+N11</f>
        <v>0</v>
      </c>
      <c r="O82" s="35">
        <f>+O77+O73+O68+O57+O48+O40+O29+O18+O11</f>
        <v>0</v>
      </c>
      <c r="P82" s="35">
        <f>+P77+P73+P68+P57+P48+P40+P29+P18+P11</f>
        <v>0</v>
      </c>
    </row>
    <row r="83" spans="1:16" ht="3.75" customHeight="1" x14ac:dyDescent="0.25">
      <c r="A83" s="48"/>
      <c r="B83" s="48"/>
      <c r="C83" s="43">
        <f>SUM(E83:P83)</f>
        <v>0</v>
      </c>
      <c r="D83" s="48"/>
      <c r="E83" s="38"/>
      <c r="H83"/>
    </row>
    <row r="84" spans="1:16" ht="22.5" customHeight="1" x14ac:dyDescent="0.25">
      <c r="A84" s="47" t="s">
        <v>18</v>
      </c>
      <c r="B84" s="43">
        <f>+B88</f>
        <v>227000000</v>
      </c>
      <c r="C84" s="43">
        <f>SUM(E84:P84)</f>
        <v>20855280</v>
      </c>
      <c r="D84" s="43">
        <f>+D88</f>
        <v>511797305</v>
      </c>
      <c r="E84" s="40">
        <f>+E88</f>
        <v>0</v>
      </c>
      <c r="F84" s="40">
        <f>+F88</f>
        <v>0</v>
      </c>
      <c r="G84" s="40">
        <f>+G88</f>
        <v>20855280</v>
      </c>
      <c r="H84" s="40">
        <f>+H88</f>
        <v>0</v>
      </c>
      <c r="I84" s="40">
        <f>+I88</f>
        <v>0</v>
      </c>
      <c r="J84" s="40">
        <f>+J88</f>
        <v>0</v>
      </c>
      <c r="K84" s="40">
        <f>+K88</f>
        <v>0</v>
      </c>
      <c r="L84" s="46">
        <f>+L88</f>
        <v>0</v>
      </c>
      <c r="M84" s="40">
        <f>+M88</f>
        <v>0</v>
      </c>
      <c r="N84" s="40">
        <f>+N88</f>
        <v>0</v>
      </c>
      <c r="O84" s="40">
        <f>+O88</f>
        <v>0</v>
      </c>
      <c r="P84" s="40">
        <f>+P88</f>
        <v>0</v>
      </c>
    </row>
    <row r="85" spans="1:16" ht="15.75" x14ac:dyDescent="0.25">
      <c r="A85" s="41" t="s">
        <v>17</v>
      </c>
      <c r="B85" s="40"/>
      <c r="C85" s="43">
        <f>SUM(E85:P85)</f>
        <v>0</v>
      </c>
      <c r="D85" s="40"/>
      <c r="E85" s="40"/>
      <c r="H85"/>
      <c r="K85" s="1">
        <f>+K86+K87</f>
        <v>0</v>
      </c>
      <c r="L85" s="44">
        <f>SUM(L86)</f>
        <v>0</v>
      </c>
      <c r="M85" s="43">
        <f>SUM(M86)</f>
        <v>0</v>
      </c>
    </row>
    <row r="86" spans="1:16" ht="24.75" customHeight="1" x14ac:dyDescent="0.25">
      <c r="A86" s="39" t="s">
        <v>16</v>
      </c>
      <c r="B86" s="38"/>
      <c r="C86" s="45">
        <f>SUM(E86:P86)</f>
        <v>0</v>
      </c>
      <c r="D86" s="38"/>
      <c r="E86" s="38"/>
      <c r="H86"/>
      <c r="K86" s="1">
        <v>0</v>
      </c>
      <c r="L86" s="42"/>
    </row>
    <row r="87" spans="1:16" ht="15.75" customHeight="1" x14ac:dyDescent="0.25">
      <c r="A87" s="39" t="s">
        <v>15</v>
      </c>
      <c r="B87" s="38"/>
      <c r="C87" s="43">
        <f>SUM(E87:P87)</f>
        <v>0</v>
      </c>
      <c r="D87" s="38"/>
      <c r="E87" s="38"/>
      <c r="H87"/>
      <c r="K87" s="1">
        <v>0</v>
      </c>
    </row>
    <row r="88" spans="1:16" ht="15.75" x14ac:dyDescent="0.25">
      <c r="A88" s="41" t="s">
        <v>14</v>
      </c>
      <c r="B88" s="40">
        <f>+B89</f>
        <v>227000000</v>
      </c>
      <c r="C88" s="1">
        <f>SUM(E88:P88)</f>
        <v>20855280</v>
      </c>
      <c r="D88" s="40">
        <f>+D89</f>
        <v>511797305</v>
      </c>
      <c r="E88" s="43">
        <f>SUM(E89:E90)</f>
        <v>0</v>
      </c>
      <c r="F88" s="43">
        <f>+F89</f>
        <v>0</v>
      </c>
      <c r="G88" s="43">
        <f>+G89</f>
        <v>20855280</v>
      </c>
      <c r="H88" s="43">
        <f>+H89</f>
        <v>0</v>
      </c>
      <c r="I88" s="43">
        <f>+I89</f>
        <v>0</v>
      </c>
      <c r="J88" s="43">
        <f>SUM(J89:J90)</f>
        <v>0</v>
      </c>
      <c r="K88" s="43">
        <f>SUM(K89:K90)</f>
        <v>0</v>
      </c>
      <c r="L88" s="44">
        <f>SUM(L89:L90)</f>
        <v>0</v>
      </c>
      <c r="M88" s="43">
        <f>SUM(M89:M90)</f>
        <v>0</v>
      </c>
      <c r="N88" s="43">
        <f>SUM(N89:N90)</f>
        <v>0</v>
      </c>
      <c r="O88" s="43">
        <f>SUM(O89:O90)</f>
        <v>0</v>
      </c>
      <c r="P88" s="43">
        <f>SUM(P89:P90)</f>
        <v>0</v>
      </c>
    </row>
    <row r="89" spans="1:16" ht="19.5" customHeight="1" x14ac:dyDescent="0.25">
      <c r="A89" s="39" t="s">
        <v>13</v>
      </c>
      <c r="B89" s="38">
        <v>227000000</v>
      </c>
      <c r="C89" s="1">
        <f>SUM(E89:P89)</f>
        <v>20855280</v>
      </c>
      <c r="D89" s="38">
        <v>511797305</v>
      </c>
      <c r="E89" s="38"/>
      <c r="G89" s="1">
        <v>20855280</v>
      </c>
      <c r="I89" s="1"/>
      <c r="L89" s="42"/>
      <c r="N89" s="1"/>
      <c r="O89" s="1"/>
      <c r="P89" s="1"/>
    </row>
    <row r="90" spans="1:16" ht="12.75" customHeight="1" x14ac:dyDescent="0.25">
      <c r="A90" s="39" t="s">
        <v>12</v>
      </c>
      <c r="B90" s="38"/>
      <c r="C90" s="1">
        <f>SUM(E90:P90)</f>
        <v>0</v>
      </c>
      <c r="D90" s="38"/>
      <c r="E90" s="38"/>
      <c r="H90"/>
    </row>
    <row r="91" spans="1:16" ht="15.75" x14ac:dyDescent="0.25">
      <c r="A91" s="41" t="s">
        <v>11</v>
      </c>
      <c r="B91" s="40">
        <v>0</v>
      </c>
      <c r="C91" s="1">
        <f>+J91</f>
        <v>0</v>
      </c>
      <c r="D91" s="40">
        <v>0</v>
      </c>
      <c r="E91" s="40"/>
      <c r="H91"/>
    </row>
    <row r="92" spans="1:16" ht="15.75" x14ac:dyDescent="0.25">
      <c r="A92" s="39" t="s">
        <v>10</v>
      </c>
      <c r="B92" s="38">
        <v>0</v>
      </c>
      <c r="C92" s="1"/>
      <c r="D92" s="38">
        <v>0</v>
      </c>
      <c r="E92" s="40"/>
      <c r="H92"/>
    </row>
    <row r="93" spans="1:16" ht="11.25" hidden="1" customHeight="1" x14ac:dyDescent="0.25">
      <c r="A93" s="39"/>
      <c r="B93" s="35">
        <f>+B88+B91</f>
        <v>227000000</v>
      </c>
      <c r="C93" s="1">
        <f>+J93</f>
        <v>0</v>
      </c>
      <c r="D93" s="35">
        <f>+D88+D91</f>
        <v>511797305</v>
      </c>
      <c r="E93" s="38"/>
      <c r="H93"/>
    </row>
    <row r="94" spans="1:16" ht="17.25" customHeight="1" x14ac:dyDescent="0.25">
      <c r="A94" s="37" t="s">
        <v>9</v>
      </c>
      <c r="B94" s="35">
        <v>227000000</v>
      </c>
      <c r="C94" s="35">
        <f>+C91+C88+C85</f>
        <v>20855280</v>
      </c>
      <c r="D94" s="35">
        <f>+D91+D88</f>
        <v>511797305</v>
      </c>
      <c r="E94" s="35">
        <f>+E91+E88</f>
        <v>0</v>
      </c>
      <c r="F94" s="35">
        <f>+F84</f>
        <v>0</v>
      </c>
      <c r="G94" s="35">
        <f>+G91+G88</f>
        <v>20855280</v>
      </c>
      <c r="H94" s="35">
        <f>+H91+H88</f>
        <v>0</v>
      </c>
      <c r="I94" s="35">
        <f>+I91+I88</f>
        <v>0</v>
      </c>
      <c r="J94" s="35">
        <f>+J88+J85</f>
        <v>0</v>
      </c>
      <c r="K94" s="35">
        <f>+K88+K85</f>
        <v>0</v>
      </c>
      <c r="L94" s="36">
        <f>+L88+L85</f>
        <v>0</v>
      </c>
      <c r="M94" s="35">
        <f>+M88+M85</f>
        <v>0</v>
      </c>
      <c r="N94" s="35">
        <f>+N88+N85</f>
        <v>0</v>
      </c>
      <c r="O94" s="35">
        <f>+O88+O85</f>
        <v>0</v>
      </c>
      <c r="P94" s="35">
        <f>+P88+P85</f>
        <v>0</v>
      </c>
    </row>
    <row r="95" spans="1:16" ht="12" customHeight="1" x14ac:dyDescent="0.25">
      <c r="A95" s="28"/>
      <c r="B95" s="28"/>
      <c r="D95" s="28"/>
      <c r="H95"/>
    </row>
    <row r="96" spans="1:16" ht="21" customHeight="1" x14ac:dyDescent="0.25">
      <c r="A96" s="34" t="s">
        <v>8</v>
      </c>
      <c r="B96" s="32">
        <v>10843533687</v>
      </c>
      <c r="C96" s="32">
        <f>SUM(E96:P96)</f>
        <v>3608256550.96</v>
      </c>
      <c r="D96" s="32">
        <f>+D94+D82</f>
        <v>13020331050</v>
      </c>
      <c r="E96" s="32">
        <f>+E94+E82</f>
        <v>249817629.87</v>
      </c>
      <c r="F96" s="32">
        <f>+F94+F82</f>
        <v>592071823.72000003</v>
      </c>
      <c r="G96" s="32">
        <f>+G94+G82</f>
        <v>1158807669.0799999</v>
      </c>
      <c r="H96" s="32">
        <f>+H94+H82</f>
        <v>760507659.49000001</v>
      </c>
      <c r="I96" s="32">
        <f>+I94+I82</f>
        <v>847051768.79999995</v>
      </c>
      <c r="J96" s="32"/>
      <c r="K96" s="32"/>
      <c r="L96" s="33">
        <f>+L94+L82</f>
        <v>0</v>
      </c>
      <c r="M96" s="32">
        <f>+M94+M82</f>
        <v>0</v>
      </c>
      <c r="N96" s="32">
        <f>+N94+N82</f>
        <v>0</v>
      </c>
      <c r="O96" s="32">
        <f>+O94+O82</f>
        <v>0</v>
      </c>
      <c r="P96" s="31">
        <f>+P94+P82</f>
        <v>0</v>
      </c>
    </row>
    <row r="97" spans="1:16" ht="16.5" customHeight="1" x14ac:dyDescent="0.25">
      <c r="A97" s="28" t="s">
        <v>7</v>
      </c>
      <c r="B97" s="28"/>
      <c r="C97" s="30"/>
      <c r="D97" s="30"/>
      <c r="E97" s="29"/>
      <c r="I97" s="25"/>
      <c r="N97" s="1"/>
      <c r="O97" s="1"/>
      <c r="P97" s="1"/>
    </row>
    <row r="98" spans="1:16" ht="12.75" customHeight="1" x14ac:dyDescent="0.25">
      <c r="A98" s="28" t="s">
        <v>6</v>
      </c>
      <c r="B98" s="28"/>
      <c r="I98" s="27"/>
      <c r="L98" s="26"/>
      <c r="P98" s="25"/>
    </row>
    <row r="99" spans="1:16" ht="15" customHeight="1" x14ac:dyDescent="0.25"/>
    <row r="100" spans="1:16" ht="15" customHeight="1" x14ac:dyDescent="0.25"/>
    <row r="101" spans="1:16" ht="15" customHeight="1" x14ac:dyDescent="0.25"/>
    <row r="102" spans="1:16" ht="13.5" customHeight="1" x14ac:dyDescent="0.25"/>
    <row r="103" spans="1:16" ht="12.75" customHeight="1" x14ac:dyDescent="0.25">
      <c r="E103" s="16"/>
      <c r="F103" s="16"/>
      <c r="G103" s="16"/>
      <c r="H103" s="16"/>
      <c r="I103" s="3"/>
    </row>
    <row r="104" spans="1:16" ht="3.75" customHeight="1" x14ac:dyDescent="0.25">
      <c r="A104" s="24"/>
      <c r="B104" s="24"/>
      <c r="E104" s="3"/>
      <c r="F104" s="3"/>
      <c r="G104" s="3"/>
      <c r="H104" s="3"/>
      <c r="I104" s="3"/>
    </row>
    <row r="105" spans="1:16" x14ac:dyDescent="0.25">
      <c r="A105" s="7" t="s">
        <v>5</v>
      </c>
      <c r="B105" s="7"/>
      <c r="C105" s="3"/>
      <c r="D105" s="3"/>
      <c r="E105" s="23"/>
      <c r="F105" s="23"/>
      <c r="H105" s="3"/>
      <c r="I105" s="3"/>
      <c r="J105" s="3"/>
      <c r="L105" s="23"/>
      <c r="M105" s="23"/>
      <c r="N105" s="23"/>
      <c r="O105" s="3"/>
      <c r="P105" s="3"/>
    </row>
    <row r="106" spans="1:16" x14ac:dyDescent="0.25">
      <c r="A106" s="23" t="s">
        <v>4</v>
      </c>
      <c r="B106" s="7"/>
      <c r="C106" s="3"/>
      <c r="D106" s="3"/>
      <c r="E106" s="1" t="s">
        <v>3</v>
      </c>
      <c r="F106" s="4"/>
      <c r="G106" s="4"/>
      <c r="H106" s="4"/>
      <c r="I106" s="4"/>
      <c r="J106" s="4"/>
      <c r="K106" s="3"/>
      <c r="L106" s="22"/>
      <c r="M106" s="3"/>
      <c r="N106" s="3"/>
      <c r="O106" s="3"/>
      <c r="P106" s="3"/>
    </row>
    <row r="107" spans="1:16" x14ac:dyDescent="0.25">
      <c r="A107" s="7"/>
      <c r="B107" s="7"/>
      <c r="C107" s="3"/>
      <c r="D107" s="3"/>
      <c r="E107" s="4"/>
      <c r="F107" s="4"/>
      <c r="H107" s="4"/>
      <c r="I107" s="4"/>
      <c r="J107" s="4"/>
      <c r="K107" s="3"/>
      <c r="L107" s="22"/>
      <c r="M107" s="3"/>
      <c r="N107" s="3"/>
      <c r="O107" s="3"/>
      <c r="P107" s="3"/>
    </row>
    <row r="108" spans="1:16" ht="9.75" customHeight="1" x14ac:dyDescent="0.25">
      <c r="A108" s="7"/>
      <c r="B108" s="7"/>
      <c r="C108" s="3"/>
      <c r="D108" s="3"/>
      <c r="E108" s="4"/>
      <c r="F108" s="4"/>
      <c r="G108" s="4"/>
      <c r="H108" s="3"/>
      <c r="I108" s="3"/>
      <c r="J108" s="3"/>
      <c r="K108" s="3"/>
      <c r="L108" s="22"/>
      <c r="M108" s="3"/>
      <c r="N108" s="3"/>
      <c r="O108" s="3"/>
      <c r="P108" s="3"/>
    </row>
    <row r="109" spans="1:16" ht="12" customHeight="1" x14ac:dyDescent="0.25">
      <c r="A109" s="19"/>
      <c r="B109" s="19"/>
      <c r="C109" s="4"/>
      <c r="D109" s="4"/>
      <c r="E109" s="4"/>
      <c r="F109" s="4"/>
      <c r="G109" s="3"/>
      <c r="H109" s="3"/>
      <c r="I109" s="21"/>
      <c r="J109" s="4"/>
      <c r="K109" s="4"/>
      <c r="L109" s="21"/>
      <c r="M109" s="4"/>
      <c r="N109" s="4"/>
      <c r="O109" s="4"/>
      <c r="P109" s="4"/>
    </row>
    <row r="110" spans="1:16" ht="39.75" customHeight="1" x14ac:dyDescent="0.25">
      <c r="A110" s="20"/>
      <c r="B110" s="19"/>
      <c r="E110" s="18"/>
      <c r="F110" s="18"/>
      <c r="G110" s="18"/>
      <c r="H110" s="18"/>
      <c r="I110" s="18"/>
      <c r="J110" s="18"/>
      <c r="K110" s="18"/>
      <c r="M110" s="3"/>
      <c r="N110" s="3"/>
      <c r="O110" s="3"/>
      <c r="P110" s="4"/>
    </row>
    <row r="111" spans="1:16" ht="23.25" customHeight="1" x14ac:dyDescent="0.25">
      <c r="A111" s="17" t="s">
        <v>2</v>
      </c>
      <c r="B111" s="7"/>
      <c r="C111" s="3"/>
      <c r="D111" s="3"/>
      <c r="E111" s="16"/>
      <c r="F111" s="16"/>
      <c r="G111" s="16"/>
      <c r="H111" s="16"/>
      <c r="I111" s="16"/>
      <c r="J111" s="16"/>
      <c r="K111" s="16"/>
      <c r="M111" s="3"/>
      <c r="N111" s="3"/>
      <c r="O111" s="3"/>
      <c r="P111" s="3"/>
    </row>
    <row r="112" spans="1:16" ht="13.5" customHeight="1" x14ac:dyDescent="0.25">
      <c r="A112" s="15" t="s">
        <v>1</v>
      </c>
      <c r="C112" s="3"/>
      <c r="D112" s="3"/>
      <c r="E112" s="3"/>
      <c r="F112" s="3"/>
      <c r="G112" s="3"/>
      <c r="H112" s="3"/>
      <c r="I112" s="3"/>
      <c r="J112" s="3"/>
      <c r="M112" s="3"/>
      <c r="N112" s="3"/>
      <c r="O112" s="3"/>
      <c r="P112" s="3"/>
    </row>
    <row r="113" spans="1:16" ht="6.75" hidden="1" customHeight="1" x14ac:dyDescent="0.25">
      <c r="A113" s="7"/>
      <c r="B113" s="7"/>
      <c r="C113" s="7"/>
      <c r="D113" s="7"/>
      <c r="E113" s="12"/>
      <c r="F113" s="12"/>
      <c r="G113" s="12"/>
      <c r="H113" s="12"/>
      <c r="I113" s="7"/>
      <c r="J113" s="12" t="s">
        <v>0</v>
      </c>
      <c r="K113" s="14"/>
      <c r="L113" s="14"/>
      <c r="M113" s="14"/>
    </row>
    <row r="114" spans="1:16" ht="17.25" customHeight="1" x14ac:dyDescent="0.25">
      <c r="A114" s="13"/>
      <c r="B114" s="9"/>
      <c r="C114" s="7"/>
      <c r="D114" s="7"/>
      <c r="E114" s="12"/>
      <c r="F114" s="12"/>
      <c r="G114" s="12"/>
      <c r="H114" s="12"/>
      <c r="I114" s="7"/>
      <c r="J114" s="12"/>
      <c r="K114" s="12"/>
      <c r="L114" s="11"/>
      <c r="M114" s="12"/>
      <c r="N114" s="7"/>
      <c r="O114" s="7"/>
      <c r="P114" s="7"/>
    </row>
    <row r="115" spans="1:16" ht="13.5" customHeight="1" x14ac:dyDescent="0.25">
      <c r="A115" s="8"/>
      <c r="B115" s="8"/>
      <c r="C115" s="8"/>
      <c r="D115" s="8"/>
      <c r="E115" s="8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1:16" ht="13.5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7"/>
      <c r="L116" s="11"/>
      <c r="M116" s="7"/>
      <c r="N116" s="7"/>
      <c r="O116" s="7"/>
      <c r="P116" s="7"/>
    </row>
    <row r="117" spans="1:16" ht="13.5" customHeight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7"/>
      <c r="L117" s="11"/>
      <c r="M117" s="7"/>
      <c r="N117" s="7"/>
      <c r="O117" s="7"/>
      <c r="P117" s="7"/>
    </row>
    <row r="118" spans="1:16" ht="11.25" customHeight="1" x14ac:dyDescent="0.25">
      <c r="A118" s="9"/>
      <c r="B118" s="9"/>
      <c r="C118" s="9"/>
      <c r="D118" s="9"/>
      <c r="E118" s="9"/>
      <c r="F118" s="9"/>
      <c r="G118" s="7"/>
      <c r="H118" s="7"/>
      <c r="I118" s="7"/>
      <c r="J118" s="7"/>
      <c r="K118" s="7"/>
      <c r="L118" s="11"/>
      <c r="M118" s="7"/>
      <c r="N118" s="7"/>
      <c r="O118" s="7"/>
      <c r="P118" s="7"/>
    </row>
    <row r="119" spans="1:16" ht="12.75" customHeight="1" x14ac:dyDescent="0.25">
      <c r="A119" s="9"/>
      <c r="B119" s="9"/>
      <c r="C119" s="7"/>
      <c r="D119" s="7"/>
      <c r="E119" s="12"/>
      <c r="F119" s="12"/>
      <c r="G119" s="12"/>
      <c r="H119" s="12"/>
      <c r="I119" s="7"/>
      <c r="J119" s="7"/>
      <c r="K119" s="7"/>
      <c r="L119" s="11"/>
      <c r="M119" s="7"/>
      <c r="N119" s="7"/>
      <c r="O119" s="7"/>
      <c r="P119" s="7"/>
    </row>
    <row r="120" spans="1:16" ht="3" hidden="1" customHeight="1" x14ac:dyDescent="0.25">
      <c r="A120" s="9"/>
      <c r="B120" s="9"/>
      <c r="C120" s="7"/>
      <c r="D120" s="7"/>
      <c r="E120" s="12"/>
      <c r="F120" s="12"/>
      <c r="G120" s="12"/>
      <c r="H120" s="12"/>
      <c r="I120" s="7"/>
      <c r="J120" s="7"/>
      <c r="K120" s="7"/>
      <c r="L120" s="11"/>
      <c r="M120" s="7"/>
      <c r="N120" s="7"/>
      <c r="O120" s="7"/>
      <c r="P120" s="7"/>
    </row>
    <row r="121" spans="1:16" ht="0.75" hidden="1" customHeight="1" x14ac:dyDescent="0.25">
      <c r="A121" s="9"/>
      <c r="B121" s="9"/>
      <c r="C121" s="9"/>
      <c r="D121" s="9"/>
      <c r="E121" s="4"/>
      <c r="F121" s="4"/>
      <c r="G121" s="4"/>
      <c r="H121" s="4"/>
      <c r="I121" s="9"/>
      <c r="J121" s="9"/>
      <c r="K121" s="4"/>
      <c r="L121" s="10"/>
      <c r="M121" s="4"/>
      <c r="N121" s="9"/>
      <c r="O121" s="9"/>
      <c r="P121" s="9"/>
    </row>
    <row r="122" spans="1:16" x14ac:dyDescent="0.25">
      <c r="A122" s="8"/>
      <c r="B122" s="8"/>
      <c r="C122" s="8"/>
      <c r="D122" s="8"/>
      <c r="E122" s="8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1:16" x14ac:dyDescent="0.25">
      <c r="A123" s="8"/>
      <c r="B123" s="8"/>
      <c r="C123" s="8"/>
      <c r="D123" s="8"/>
      <c r="E123" s="8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1:16" ht="15" customHeight="1" x14ac:dyDescent="0.25">
      <c r="A124" s="5"/>
    </row>
    <row r="125" spans="1:16" x14ac:dyDescent="0.25">
      <c r="A125" s="6"/>
      <c r="B125" s="5"/>
    </row>
    <row r="130" spans="9:9" x14ac:dyDescent="0.25">
      <c r="I130" s="1"/>
    </row>
    <row r="131" spans="9:9" x14ac:dyDescent="0.25">
      <c r="I131" s="1"/>
    </row>
    <row r="132" spans="9:9" x14ac:dyDescent="0.25">
      <c r="I132" s="3"/>
    </row>
    <row r="133" spans="9:9" x14ac:dyDescent="0.25">
      <c r="I133" s="4"/>
    </row>
    <row r="134" spans="9:9" x14ac:dyDescent="0.25">
      <c r="I134" s="4"/>
    </row>
    <row r="135" spans="9:9" x14ac:dyDescent="0.25">
      <c r="I135" s="3"/>
    </row>
    <row r="136" spans="9:9" x14ac:dyDescent="0.25">
      <c r="I136" s="4"/>
    </row>
    <row r="137" spans="9:9" x14ac:dyDescent="0.25">
      <c r="I137" s="3"/>
    </row>
    <row r="138" spans="9:9" x14ac:dyDescent="0.25">
      <c r="I138" s="3"/>
    </row>
    <row r="139" spans="9:9" x14ac:dyDescent="0.25">
      <c r="I139" s="3"/>
    </row>
  </sheetData>
  <mergeCells count="13">
    <mergeCell ref="A7:P7"/>
    <mergeCell ref="A2:P2"/>
    <mergeCell ref="A3:P3"/>
    <mergeCell ref="A4:P4"/>
    <mergeCell ref="A5:P5"/>
    <mergeCell ref="A6:P6"/>
    <mergeCell ref="A123:E123"/>
    <mergeCell ref="E103:H103"/>
    <mergeCell ref="E110:K110"/>
    <mergeCell ref="E111:K111"/>
    <mergeCell ref="K113:M113"/>
    <mergeCell ref="A115:E115"/>
    <mergeCell ref="A122:E122"/>
  </mergeCells>
  <printOptions horizontalCentered="1"/>
  <pageMargins left="0.70866141732283472" right="0.70866141732283472" top="0.74803149606299213" bottom="0.74803149606299213" header="0.31496062992125984" footer="0.31496062992125984"/>
  <pageSetup scale="66" fitToHeight="0" orientation="landscape" horizontalDpi="360" verticalDpi="360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actual</vt:lpstr>
      <vt:lpstr>'Plantilla Ejecución actual'!Área_de_impresión</vt:lpstr>
      <vt:lpstr>'Plantilla Ejecución actual'!Títulos_a_imprimir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N. De la Cruz</dc:creator>
  <cp:lastModifiedBy>Martha N. De la Cruz</cp:lastModifiedBy>
  <dcterms:created xsi:type="dcterms:W3CDTF">2023-06-14T18:55:48Z</dcterms:created>
  <dcterms:modified xsi:type="dcterms:W3CDTF">2023-06-14T18:56:35Z</dcterms:modified>
</cp:coreProperties>
</file>