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finabel.benitez\Desktop\"/>
    </mc:Choice>
  </mc:AlternateContent>
  <xr:revisionPtr revIDLastSave="0" documentId="8_{A60493BF-6B15-41E6-82B9-D3F6F2540A2C}" xr6:coauthVersionLast="47" xr6:coauthVersionMax="47" xr10:uidLastSave="{00000000-0000-0000-0000-000000000000}"/>
  <bookViews>
    <workbookView xWindow="-120" yWindow="-120" windowWidth="20730" windowHeight="11040" xr2:uid="{00000000-000D-0000-FFFF-FFFF00000000}"/>
  </bookViews>
  <sheets>
    <sheet name="REPARACION FINAL" sheetId="7" r:id="rId1"/>
  </sheets>
  <definedNames>
    <definedName name="__F">#REF!</definedName>
    <definedName name="A">#REF!</definedName>
    <definedName name="_xlnm.Print_Area" localSheetId="0">'REPARACION FINAL'!$A$1:$G$208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1" i="7" l="1"/>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3" i="7"/>
  <c r="F152" i="7"/>
  <c r="F151" i="7"/>
  <c r="F150" i="7"/>
  <c r="F149" i="7"/>
  <c r="F148" i="7"/>
  <c r="F147" i="7"/>
  <c r="F146" i="7"/>
  <c r="F145" i="7"/>
  <c r="F144" i="7"/>
  <c r="F143" i="7"/>
  <c r="F142" i="7"/>
  <c r="F141" i="7"/>
  <c r="F140" i="7"/>
  <c r="F139" i="7"/>
  <c r="F138" i="7"/>
  <c r="F137" i="7"/>
  <c r="F136" i="7"/>
  <c r="F135" i="7"/>
  <c r="F133" i="7"/>
  <c r="F131" i="7"/>
  <c r="F130" i="7"/>
  <c r="F129" i="7"/>
  <c r="F128" i="7"/>
  <c r="F127" i="7"/>
  <c r="F126" i="7"/>
  <c r="F125" i="7"/>
  <c r="F123" i="7"/>
  <c r="F121" i="7"/>
  <c r="F120" i="7"/>
  <c r="F119" i="7"/>
  <c r="F118" i="7"/>
  <c r="F117" i="7"/>
  <c r="F116" i="7"/>
  <c r="F115" i="7"/>
  <c r="F114" i="7"/>
  <c r="F113" i="7"/>
  <c r="F112" i="7"/>
  <c r="F111" i="7"/>
  <c r="F110" i="7"/>
  <c r="F109" i="7"/>
  <c r="F108" i="7"/>
  <c r="F107" i="7"/>
  <c r="F106" i="7"/>
  <c r="F105" i="7"/>
  <c r="F104" i="7"/>
  <c r="F100" i="7"/>
  <c r="F99" i="7"/>
  <c r="F98" i="7"/>
  <c r="F97" i="7"/>
  <c r="F96" i="7"/>
  <c r="F95" i="7"/>
  <c r="F94" i="7"/>
  <c r="F93" i="7"/>
  <c r="F92" i="7"/>
  <c r="F91" i="7"/>
  <c r="F90" i="7"/>
  <c r="F89" i="7"/>
  <c r="F88" i="7"/>
  <c r="F87" i="7"/>
  <c r="F86" i="7"/>
  <c r="F85" i="7"/>
  <c r="F84" i="7"/>
  <c r="F81" i="7"/>
  <c r="F80" i="7"/>
  <c r="F78" i="7"/>
  <c r="F77" i="7"/>
  <c r="F76" i="7"/>
  <c r="F75" i="7"/>
  <c r="F74" i="7"/>
  <c r="F73" i="7"/>
  <c r="F72" i="7"/>
  <c r="F71" i="7"/>
  <c r="F70" i="7"/>
  <c r="F69" i="7"/>
  <c r="F68" i="7"/>
  <c r="F67" i="7"/>
  <c r="F64" i="7"/>
  <c r="F63" i="7"/>
  <c r="F62" i="7"/>
  <c r="F61" i="7"/>
  <c r="F60" i="7"/>
  <c r="F59" i="7"/>
  <c r="F58" i="7"/>
  <c r="F57" i="7"/>
  <c r="F56" i="7"/>
  <c r="F54" i="7"/>
  <c r="F53" i="7"/>
  <c r="F52" i="7"/>
  <c r="F50" i="7"/>
  <c r="F49" i="7"/>
  <c r="F48" i="7"/>
  <c r="F47" i="7"/>
  <c r="F45" i="7"/>
  <c r="F44" i="7"/>
  <c r="F43" i="7"/>
  <c r="F42" i="7"/>
  <c r="F41" i="7"/>
  <c r="F40" i="7"/>
  <c r="F39" i="7"/>
  <c r="F38" i="7"/>
  <c r="F37" i="7"/>
  <c r="F36" i="7"/>
  <c r="F35" i="7"/>
  <c r="F34" i="7"/>
  <c r="F32" i="7"/>
  <c r="F31" i="7"/>
  <c r="F27" i="7"/>
  <c r="F26" i="7"/>
  <c r="F25" i="7"/>
  <c r="F24" i="7"/>
  <c r="F22" i="7"/>
  <c r="F21" i="7"/>
  <c r="F17" i="7"/>
  <c r="F16" i="7"/>
  <c r="F15" i="7"/>
  <c r="F14" i="7"/>
  <c r="C12" i="7" l="1"/>
  <c r="F12" i="7" s="1"/>
  <c r="C11" i="7"/>
  <c r="F132" i="7" l="1"/>
  <c r="G133" i="7" s="1"/>
  <c r="F79" i="7"/>
  <c r="G50" i="7"/>
  <c r="G64" i="7"/>
  <c r="F122" i="7" l="1"/>
  <c r="G123" i="7" s="1"/>
  <c r="F101" i="7"/>
  <c r="G101" i="7" s="1"/>
  <c r="G81" i="7"/>
  <c r="G153" i="7" l="1"/>
  <c r="G157" i="7" l="1"/>
  <c r="G160" i="7"/>
  <c r="G161" i="7"/>
  <c r="G162" i="7"/>
  <c r="G163" i="7"/>
  <c r="G164" i="7"/>
  <c r="G165" i="7"/>
  <c r="G166" i="7"/>
  <c r="G167" i="7"/>
  <c r="G168" i="7"/>
  <c r="G169" i="7"/>
  <c r="G170" i="7"/>
  <c r="G171" i="7"/>
  <c r="G172" i="7"/>
  <c r="G173" i="7"/>
  <c r="G174" i="7"/>
  <c r="G175" i="7"/>
  <c r="G176" i="7"/>
  <c r="G177" i="7"/>
  <c r="G178" i="7"/>
  <c r="G179" i="7"/>
  <c r="G180" i="7"/>
  <c r="G181" i="7"/>
  <c r="G158" i="7"/>
  <c r="G159" i="7"/>
  <c r="G156" i="7"/>
  <c r="G152" i="7"/>
  <c r="G151" i="7"/>
  <c r="G149" i="7"/>
  <c r="G150" i="7"/>
  <c r="G148" i="7"/>
  <c r="G147" i="7"/>
  <c r="G146" i="7"/>
  <c r="G145" i="7"/>
  <c r="G143" i="7"/>
  <c r="G142" i="7"/>
  <c r="G144" i="7"/>
  <c r="G141" i="7"/>
  <c r="G140" i="7"/>
  <c r="G139" i="7"/>
  <c r="G138" i="7"/>
  <c r="G137" i="7"/>
  <c r="G136" i="7"/>
  <c r="G135" i="7" l="1"/>
  <c r="F23" i="7"/>
  <c r="A20" i="7"/>
  <c r="A23" i="7" s="1"/>
  <c r="F11" i="7"/>
  <c r="G183" i="7" l="1"/>
  <c r="G27" i="7"/>
  <c r="G17" i="7"/>
  <c r="G184" i="7" l="1"/>
  <c r="G197" i="7" s="1"/>
  <c r="F186" i="7" l="1"/>
  <c r="G199" i="7" s="1"/>
  <c r="F190" i="7"/>
  <c r="F188" i="7"/>
  <c r="F191" i="7"/>
  <c r="G201" i="7"/>
  <c r="F189" i="7"/>
  <c r="G203" i="7"/>
  <c r="F187" i="7"/>
  <c r="G193" i="7" l="1"/>
  <c r="G195" i="7" s="1"/>
  <c r="G206" i="7" l="1"/>
  <c r="G208" i="7" s="1"/>
</calcChain>
</file>

<file path=xl/sharedStrings.xml><?xml version="1.0" encoding="utf-8"?>
<sst xmlns="http://schemas.openxmlformats.org/spreadsheetml/2006/main" count="449" uniqueCount="298">
  <si>
    <t>Cantidad</t>
  </si>
  <si>
    <t>Suministro de transformador tipo PAUDMOUNTED 150 KVA,  tensión 7,200-12,470/ 277-480 V.</t>
  </si>
  <si>
    <t>Suministro de transformador tipo PAUDMOUNTED 225 KVA,  tensión 7,200-12,470/ 277-480 V.</t>
  </si>
  <si>
    <t>Suministro de motor vertical eje hueco (TEFC) de 150 HP, 460 V. 3F, 1,200 RPM, 60HZ, SF=1.15 con calentador de espacio (space heatter) y frame 447 TP-A</t>
  </si>
  <si>
    <t xml:space="preserve">Panel de control con sistema de arranque suave para motor de 150 hp, 460 v. Ø3 1,200 rpm sf: 1.15 </t>
  </si>
  <si>
    <t>motor vertical eje hueco (TEFC) de 400 HP, 460 V. 3F, 1,800 RPM, 60HZ, SF=1.15 y frame 447 TPA</t>
  </si>
  <si>
    <t>Reparación de transmision de válvula de desague y reparacion de eje de válvula de desague.</t>
  </si>
  <si>
    <t>Fabrición de compuerta para tolba de los sedimentadores.</t>
  </si>
  <si>
    <t>Fabricación de base de corredera de la compuerta tipo riel.</t>
  </si>
  <si>
    <t xml:space="preserve">Reparación de ajuste de eje para válvula de entrada </t>
  </si>
  <si>
    <t>Reparación  y fijación de cuerpo de válvula.</t>
  </si>
  <si>
    <t>Fabricación e instalaión del cuerpo de ejes de la tolba.</t>
  </si>
  <si>
    <t>Reparación de transmisión y fabricación de piñones y rodamiento para válvulas de desagues.</t>
  </si>
  <si>
    <t>Fabricacion de tubo para eje con acoplin tipo cuadrante para válvla de desague</t>
  </si>
  <si>
    <t>Reparación de tapa de desague</t>
  </si>
  <si>
    <t>Adaptación de eje de válvula de desague</t>
  </si>
  <si>
    <t>Filtro 8 reparación de válvula de entrada.</t>
  </si>
  <si>
    <t>Mantenimiento de eje para válvula de salida</t>
  </si>
  <si>
    <t>Mantenimiento de tubo de los eje de las válvulas.</t>
  </si>
  <si>
    <t>Mantenimiento de compuerta de las válvulas de los sedimentadores</t>
  </si>
  <si>
    <t>Mantenimiento de base de corredera de la compuerta de los sedimentadores</t>
  </si>
  <si>
    <t>Filtro 3 y 4 fabricación de eje y reparación de válvula de entrada</t>
  </si>
  <si>
    <t>Reparación de transmisión de válvula de desague y fabricación de piñones</t>
  </si>
  <si>
    <t>Reparación y mantenimiento de compuerta de válvula de salida de los sedimenadores.</t>
  </si>
  <si>
    <t>Mantenimiento de tubos de los cuerpos de los ejes de la tolda.</t>
  </si>
  <si>
    <t>Reparación de eje con acoplin tipo cuadrante para válvula de salida.</t>
  </si>
  <si>
    <t>Fabricación de compuerta de toma de agua</t>
  </si>
  <si>
    <t>Fabricación de eje roscado para compuerta</t>
  </si>
  <si>
    <t>Reparación y fijación de cuerpo de válvula</t>
  </si>
  <si>
    <t>Fabricación de tuerca para eje roscado de válvula de entrada.</t>
  </si>
  <si>
    <t>Pintura para las paredes de la planta, Pintura de tubo de barande de seguridad de la planta y Pintura de base de la válvula.</t>
  </si>
  <si>
    <t>UD</t>
  </si>
  <si>
    <t>pa</t>
  </si>
  <si>
    <t>Suministro de tuberias y piezas</t>
  </si>
  <si>
    <t>Tuberías de:</t>
  </si>
  <si>
    <t>ML</t>
  </si>
  <si>
    <t>Piezas:</t>
  </si>
  <si>
    <t>Colocación de tuberias y piezas</t>
  </si>
  <si>
    <t>Terminación de Superficie:</t>
  </si>
  <si>
    <t>Fino de techo</t>
  </si>
  <si>
    <t>Drenaje de techo</t>
  </si>
  <si>
    <t>PA</t>
  </si>
  <si>
    <t>M2</t>
  </si>
  <si>
    <t>PL</t>
  </si>
  <si>
    <t>Estructura HA-100B</t>
  </si>
  <si>
    <t>SUB-TOTAL GENERAL</t>
  </si>
  <si>
    <t>DIRECCION TECNICA</t>
  </si>
  <si>
    <t>GASTOS ADMINISTRATIVOS</t>
  </si>
  <si>
    <t>SEGURO Y FIANZAS</t>
  </si>
  <si>
    <t>TRANSPORTE</t>
  </si>
  <si>
    <t>LEY # 6/86</t>
  </si>
  <si>
    <t>SUPERVISION</t>
  </si>
  <si>
    <t>TOTAL GASTOS INDIRECTOS</t>
  </si>
  <si>
    <t>SUB-TOTAL GENERAL  EN RD$</t>
  </si>
  <si>
    <t>EQUIPAMIENTO CAASD</t>
  </si>
  <si>
    <t>ITBIS (18% DE DIRECCIÓN TÉCNICA)SEGÚN NORMA 07-2007 DGII</t>
  </si>
  <si>
    <t>IMPREVISTOS</t>
  </si>
  <si>
    <t>CODIA</t>
  </si>
  <si>
    <t>TOTAL GENERAL A CONTRATAR EN RD$</t>
  </si>
  <si>
    <t>Suministro y reparaciones:</t>
  </si>
  <si>
    <t>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4 etapas/ 10" DIM.</t>
  </si>
  <si>
    <t>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5 etapas/ 10" DIM.</t>
  </si>
  <si>
    <t>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4 etapas/ 10" DIM</t>
  </si>
  <si>
    <t>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4 etapas/16" DIM</t>
  </si>
  <si>
    <t>Suministro de motor vertical eje hueco (TEFC) de 150 HP, 460 V. 3F, 1,200 RPM, 60HZ, SF=1.15 con calentador de espacio (space heatter) y frame 447 TP-A (1 ud), bomba vertical tipo turbina de 1,500 GPM contra 245 pies de TDH, con inpulsores abiertos, 1,200 RPM (1 ud), cabezal de descarga, con sallida y entrada de 10" y su  caja de empaque para eje de 1 3/4" (1 ud),  columna en platillada de 10ʺx 6 pies (2 ud), columna en platillada de 10ʺx 7 pies (1 ud), eje  de columna de  1 3/4ʺ x 5 pies con rosca en ambos extremos y su coupling (3 ud), eje para cabezal  de  1 3/4ʺ  con rosca en ambos extremos y su  coupling (1 ud), eje de motor  de 64" x 1 3/4ʺ con rosca en ambos extremos, cuñero, cuña, tuerca de graduación y su coupling (1 ud).</t>
  </si>
  <si>
    <t xml:space="preserve">Suministro de motor vertical eje hueco (TEFC) de 350 HP, 460 V. 3F, 1,200 RPM, 60HZ, SF=1.15 con calentador de espacio (space heatter) y frame 5008 P (1 ud),  Junta dresser americana 10ʺ (1 ud), Tornillos columna de acero inoxidable rosca gruesa de 7/8"X 3 ½" con tuerca y arandela plana (36 uds),  Tornillos de acero inoxidable rosca gruesa de 7/8"X 3 " con tuerca y arandelas plan (6 uds), Instalación completa de ventosa que incluye: a) coupling de 2" roscado; b) niple roscado en ambos extremos de 2" X 4"; c) llave de bola roscada de 2"; d) dos niples roscados en ambos extremos de 2"X 2"; e) T roscada de 2 con reducción bushing de 2" a 1/2; f) niple roscado 2"X 2 ;. g) T roscado de 1/2 con reducción bushing a la 1/4 ; h) llave de chorro de 1/2; i) Válvulas de aire con salida de 2",  junta de goma de10" (8 uds), unta de goma de 6" (4 uds),  valvula check horizontal de 10 " 150 psi (1 ud), valvula de compuerta vastago acendente de 10" (1 ud), T plastillada  de 10" a 6" (1 ud), </t>
  </si>
  <si>
    <t>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8 etapas/6" DIM.</t>
  </si>
  <si>
    <t xml:space="preserve">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7 etapas/8" DIM </t>
  </si>
  <si>
    <t>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7 etapas/6" DIM</t>
  </si>
  <si>
    <t>Motor vertical eje hueco (TEFC) de 450 HP, 460 V. 3F, 1,800 RPM, 60HZ, SF=1.15</t>
  </si>
  <si>
    <t xml:space="preserve">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4 etapas/ 6" DIM </t>
  </si>
  <si>
    <t>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1 etapas/ 16" DIM</t>
  </si>
  <si>
    <t>Reparación de bomba tipo Turbina vertical que incluye confección y suministro de ejes, encasquillar tazones intermedios, tazón de descarga, tazón de cola, suministro de impellers, suministro de candados, ensuchar tazones para ajuste de impellers, cocullera, columnas, confección de casquillo, balanceo de ejes, suministro de bushing de goma y de guías. 4 etapas/ 12" DIM</t>
  </si>
  <si>
    <t>Reparaciones de equipos:</t>
  </si>
  <si>
    <t>Alquiler Grua 18 Ton.</t>
  </si>
  <si>
    <t>hrs</t>
  </si>
  <si>
    <t>1.1.1</t>
  </si>
  <si>
    <t>1.1.2</t>
  </si>
  <si>
    <t>16" acero (e=3/8")</t>
  </si>
  <si>
    <t>24" acero  (e=3/8")</t>
  </si>
  <si>
    <t>Codo 16" X 90 acero  (e=3/8")</t>
  </si>
  <si>
    <t>Codo 24" X 90 acero  (e=3/8")</t>
  </si>
  <si>
    <t>Válvula de Ø16" Tipo Mariposa (cubicar contra factura)</t>
  </si>
  <si>
    <t>Válvula de Ø24" Tipo Mariposa (cubicar contra factura)</t>
  </si>
  <si>
    <t>Muro de Bloques 6´´:</t>
  </si>
  <si>
    <t>De 0.15 metros</t>
  </si>
  <si>
    <t>Calados tipo ventana</t>
  </si>
  <si>
    <t>Pañete muros, antepecho, techo</t>
  </si>
  <si>
    <t>Fraguache</t>
  </si>
  <si>
    <t xml:space="preserve">Cantos </t>
  </si>
  <si>
    <t>Zabaleta techo</t>
  </si>
  <si>
    <t>Piso hormigon pulido</t>
  </si>
  <si>
    <t>Impermeabilizante negro</t>
  </si>
  <si>
    <t>Pintura techo</t>
  </si>
  <si>
    <t>Pintura eposica en piso</t>
  </si>
  <si>
    <t xml:space="preserve">Pintura Acrilica completa </t>
  </si>
  <si>
    <t>Salida tomacorriente, luz cenital e interruptor interno</t>
  </si>
  <si>
    <t>UDS</t>
  </si>
  <si>
    <t>Puertas</t>
  </si>
  <si>
    <t>Puertas de tola, perfiles y barras cuadradas 1/2 de 1 mt.</t>
  </si>
  <si>
    <t>Porta Candados en Puertas</t>
  </si>
  <si>
    <t>Candados</t>
  </si>
  <si>
    <t>Limpieza Continua y Final</t>
  </si>
  <si>
    <t>3.4.1</t>
  </si>
  <si>
    <t>Muros de Blocks 6" Violinado</t>
  </si>
  <si>
    <t>3.4.2</t>
  </si>
  <si>
    <t>Suministro e Instalación de Alambre Trinchera (Incluye accesorios)</t>
  </si>
  <si>
    <t>Puerta De Tola con Corredera</t>
  </si>
  <si>
    <t>3.5.1</t>
  </si>
  <si>
    <t>Terminacion de Superficies:</t>
  </si>
  <si>
    <t>3.5.2</t>
  </si>
  <si>
    <t>Pañete general</t>
  </si>
  <si>
    <t>3.5.3</t>
  </si>
  <si>
    <t>Canto y Mochetas</t>
  </si>
  <si>
    <t>3.5.4</t>
  </si>
  <si>
    <t>Fraguache vigas y columnas</t>
  </si>
  <si>
    <t>3.5.5</t>
  </si>
  <si>
    <t>Pintura Acrilica en Muros</t>
  </si>
  <si>
    <t>3.5.6</t>
  </si>
  <si>
    <t>Pintura Azul Positiva (vigas y columnas)</t>
  </si>
  <si>
    <t>3.5.7</t>
  </si>
  <si>
    <t>Pintura mantenimiento puertas en tola</t>
  </si>
  <si>
    <t>3.5.8</t>
  </si>
  <si>
    <t>Andamios Interior y Exterior (4 marcos, 4 crucetas, 4 bases) 20 dias de uso</t>
  </si>
  <si>
    <t>3.5.9</t>
  </si>
  <si>
    <t>Logo Caasd y Letrero de identificacion de obra</t>
  </si>
  <si>
    <t xml:space="preserve">Instalación Electrica en Media Tension (MT) </t>
  </si>
  <si>
    <t>Cables AAAC 1/0</t>
  </si>
  <si>
    <t>Hueco para  Viento</t>
  </si>
  <si>
    <t>Cimentacion para viento</t>
  </si>
  <si>
    <t>Aterrizaje completo (Varilla, conector y cables desnudo)</t>
  </si>
  <si>
    <t xml:space="preserve">Cut-out 100 amp. </t>
  </si>
  <si>
    <t>Pararrayo 9 KV,</t>
  </si>
  <si>
    <t>Transformador Tipo Poste de 15KVA, sumergido en Aceite, 7200/240/120,  voltios con taps de regulacion 20%</t>
  </si>
  <si>
    <t xml:space="preserve"> UD </t>
  </si>
  <si>
    <t>Base  para Transformador Tipo Poste</t>
  </si>
  <si>
    <t>Soporte para cut-out y Apartarrayo</t>
  </si>
  <si>
    <t>Fusible para Cut-out 15KV, RENOVABLE</t>
  </si>
  <si>
    <t>Conector de Empalme para  cable No. 2</t>
  </si>
  <si>
    <t>Mano de Obra 30%</t>
  </si>
  <si>
    <t xml:space="preserve">Izado de transformador </t>
  </si>
  <si>
    <t>Levantamiento, Diseño y Tramitacion de Plano</t>
  </si>
  <si>
    <t xml:space="preserve">Instalacion Electrica en Baja Tension (BT) </t>
  </si>
  <si>
    <t>Alambre THW No. 8</t>
  </si>
  <si>
    <t>Alambre THW No. 12</t>
  </si>
  <si>
    <t>Cable sumergible No. 10/3 hilos</t>
  </si>
  <si>
    <t>Cable para  electrodo No. 14/3 hilos</t>
  </si>
  <si>
    <t>Arrancador Magnético 10HP a 230 volt. 1F.  Directo Caja NEMA 3R. Incluye: (1) breacker tipo din 60A/460V, (3f) Contactor Size 2, Volt. 230V a 600V, Rele Termico Rango 30 Amp., (3f) Pulsador Stop, (1) Pulsador Start, (2) Luces pilotos 220v, Canaleta, Espiral, Etc.</t>
  </si>
  <si>
    <t>Control de Nivel para Liquido 230 V</t>
  </si>
  <si>
    <t>Electrodo para Control de Nivel</t>
  </si>
  <si>
    <t>Lampara LED T/COBRA 90W. 5000K.</t>
  </si>
  <si>
    <t>Condulex de Ø1-1/2"</t>
  </si>
  <si>
    <t>Tubería EMT Ø1" x 10´</t>
  </si>
  <si>
    <t xml:space="preserve">Curva SDR-26 PVC Ø1" </t>
  </si>
  <si>
    <t>Tubería SDR-26, Ø1'1/2 x 10´</t>
  </si>
  <si>
    <t>Tubería Liquid Tight Ø1-1/2"</t>
  </si>
  <si>
    <t xml:space="preserve">Adaptador recto Liquid Tight Ø1-1/2" </t>
  </si>
  <si>
    <t xml:space="preserve">Adaptador Curvo Liquid Tight Ø1-1/2" </t>
  </si>
  <si>
    <t>Adaptador EMT de Ø 1-1/2"</t>
  </si>
  <si>
    <t>Suministro de Materiales menores</t>
  </si>
  <si>
    <t>Instalación Equipo de Bombeo y Construcción de Descarga</t>
  </si>
  <si>
    <t xml:space="preserve">Bomba sumergible de 100 GPM vs TDH a 295,64', 3450 RPM, Cheque Vertical Integrado, acoplada a un motor eléctrico sumergible de 10HP, 3450 RPM a 240V/60HZ, monofasico, SAND FIGHTER, para una profundidad de 240 pies, NE=80 pies, ND=140 pies. </t>
  </si>
  <si>
    <t>Tubería para columna Ø2" x 19´</t>
  </si>
  <si>
    <t xml:space="preserve">Válvula de compuerta de  Ø2´´ HF platillada </t>
  </si>
  <si>
    <t xml:space="preserve">Válvula de compuerta de  Ø 1´´ HF platillada </t>
  </si>
  <si>
    <t>Cheque horizontal  Ø2" HF platillado</t>
  </si>
  <si>
    <t>Cabezal de descarga tipo cuello de ganzo Ø 2" Plastillado y Roscado en un ext.</t>
  </si>
  <si>
    <t>Inductor de flujo de Ø 2"</t>
  </si>
  <si>
    <t>Tee HG Ø 2" x Ø2" x  Ø1´´</t>
  </si>
  <si>
    <t>Niple  Ø2" x 12´ platillado en un extremo</t>
  </si>
  <si>
    <t xml:space="preserve">Junta Dresser de Ø 2" criolla </t>
  </si>
  <si>
    <t>Dos NipleS Ø 2" en 45° (ZETA) Plastillado en un Extremo</t>
  </si>
  <si>
    <t>Instalación manométrica completa, con manómetro sumergida en glicerina</t>
  </si>
  <si>
    <t>Medidor de Agua Tipo WOLTMANN (Caudalímetro) de Ø2" Extremos roscado.</t>
  </si>
  <si>
    <t>Tornillo 5/8 x3" con Arandela Plana</t>
  </si>
  <si>
    <t>Base de hormigon para bomba (0,6 x 0,6 x 0,5)</t>
  </si>
  <si>
    <t>Cable de acero forrado de 3/16"</t>
  </si>
  <si>
    <t>Grapa para cable de acero</t>
  </si>
  <si>
    <t>Pintura en caseta descarga</t>
  </si>
  <si>
    <t>GL</t>
  </si>
  <si>
    <t>Uso de Grúa</t>
  </si>
  <si>
    <t xml:space="preserve">Sistema de Cloración </t>
  </si>
  <si>
    <t>Clorador (Sistema de Cloración de 0-25 PPD con sus accesorio. Incluye 10 juntas de plomo, llave y malla contra insectos).</t>
  </si>
  <si>
    <t>Cilindro para cloro gas de 150 libras, presión de trabajo de 150 bar, ISO 9809</t>
  </si>
  <si>
    <t>Sherwood, #1210-B3, 3/4´´ Cylinder Valve, Fuse Plug, Garlock Packing, CL-3</t>
  </si>
  <si>
    <t xml:space="preserve">Electro-bomba booster (Electro-bomba booster de 2HP/115/230V/60HZ 1PH) </t>
  </si>
  <si>
    <t>Arrancador Magnetico 2HP a 230 volt. 1F.  Directo Caja NEMA 1. Incluye: (1) breacker tipo din 30A/220V, (I) Contactor 15/220V, Rele Termico Rango 12 Amp., (1) Pulsador Stop, (1) Pulsador Start, (2) Luces pilotos 220v, Canaleta, Espiral, Etc.</t>
  </si>
  <si>
    <t>Piezas PVC-SCH-80 y Accesorios P/succion e inyección cloro</t>
  </si>
  <si>
    <t>Acometida para Respiradero-Cloracion</t>
  </si>
  <si>
    <t xml:space="preserve">Llenado Cilindro Gas Cloro </t>
  </si>
  <si>
    <t xml:space="preserve">CORPORACION DEL ACUEDUCTO Y ALCANTARILLADO DE SANTO DOMINGO </t>
  </si>
  <si>
    <t>***C.A.A.S.D.***</t>
  </si>
  <si>
    <t>Unidad Ejecutora de Proyectos</t>
  </si>
  <si>
    <t>No.</t>
  </si>
  <si>
    <t>Descripción</t>
  </si>
  <si>
    <t>Unidad</t>
  </si>
  <si>
    <t>Precio RD$</t>
  </si>
  <si>
    <t>Costo RD$</t>
  </si>
  <si>
    <t>Sub-Total</t>
  </si>
  <si>
    <t>2.1.1</t>
  </si>
  <si>
    <t>2.1.2</t>
  </si>
  <si>
    <t>2.2.1</t>
  </si>
  <si>
    <t>2.2.2</t>
  </si>
  <si>
    <t>2.2.3</t>
  </si>
  <si>
    <t>2.2.4</t>
  </si>
  <si>
    <t>Remoncion de Caseta Combinada con Paneles Electricos ( Ancho 2.50 X 3.45)</t>
  </si>
  <si>
    <t xml:space="preserve">SUMINISTRO DE TUBERIAS Y PIEZAS ESPECIALES </t>
  </si>
  <si>
    <t>Remocion Verja Perimetral en Blocks 6"</t>
  </si>
  <si>
    <t>3.1.1</t>
  </si>
  <si>
    <t>3.1.2</t>
  </si>
  <si>
    <t>3.2.1</t>
  </si>
  <si>
    <t>3.2.2</t>
  </si>
  <si>
    <t>3.2.3</t>
  </si>
  <si>
    <t>3.2.4</t>
  </si>
  <si>
    <t>3.2.5</t>
  </si>
  <si>
    <t>3.2.6</t>
  </si>
  <si>
    <t>3.2.7</t>
  </si>
  <si>
    <t>3.2.8</t>
  </si>
  <si>
    <t>3.2.9</t>
  </si>
  <si>
    <t>3.2.10</t>
  </si>
  <si>
    <t>3.2.11</t>
  </si>
  <si>
    <t>3.2.12</t>
  </si>
  <si>
    <t>3.3.1</t>
  </si>
  <si>
    <t>3.3.2</t>
  </si>
  <si>
    <t>3.3.3</t>
  </si>
  <si>
    <t>3.3.4</t>
  </si>
  <si>
    <t>3.4.3</t>
  </si>
  <si>
    <t>4.1.1</t>
  </si>
  <si>
    <t>4.1.2</t>
  </si>
  <si>
    <t>4.1.3</t>
  </si>
  <si>
    <t>4.1.4</t>
  </si>
  <si>
    <t>4.1.5</t>
  </si>
  <si>
    <t>4.1.6</t>
  </si>
  <si>
    <t>4.1.7</t>
  </si>
  <si>
    <t>4.1.8</t>
  </si>
  <si>
    <t>4.1.9</t>
  </si>
  <si>
    <t>4.1.10</t>
  </si>
  <si>
    <t>4.1.11</t>
  </si>
  <si>
    <t>4.1.12</t>
  </si>
  <si>
    <t>4.1.13</t>
  </si>
  <si>
    <t>4.1.14</t>
  </si>
  <si>
    <t>4.1.15</t>
  </si>
  <si>
    <t>5.1.1</t>
  </si>
  <si>
    <t>5.1.2</t>
  </si>
  <si>
    <t>5.1.3</t>
  </si>
  <si>
    <t>5.1.4</t>
  </si>
  <si>
    <t>5.1.5</t>
  </si>
  <si>
    <t>5.1.6</t>
  </si>
  <si>
    <t>5.1.7</t>
  </si>
  <si>
    <t>5.1.8</t>
  </si>
  <si>
    <t>5.1.9</t>
  </si>
  <si>
    <t>5.1.10</t>
  </si>
  <si>
    <t>5.1.11</t>
  </si>
  <si>
    <t>5.1.12</t>
  </si>
  <si>
    <t>5.1.13</t>
  </si>
  <si>
    <t>5.1.14</t>
  </si>
  <si>
    <t>5.1.15</t>
  </si>
  <si>
    <t>5.1.16</t>
  </si>
  <si>
    <t>5.1.17</t>
  </si>
  <si>
    <t>5.1.18</t>
  </si>
  <si>
    <t>6.1.1</t>
  </si>
  <si>
    <t>6.1.2</t>
  </si>
  <si>
    <t>6.1.3</t>
  </si>
  <si>
    <t>6.1.4</t>
  </si>
  <si>
    <t>6.1.5</t>
  </si>
  <si>
    <t>6.1.6</t>
  </si>
  <si>
    <t>6.1.7</t>
  </si>
  <si>
    <t>6.1.8</t>
  </si>
  <si>
    <t>6.1.9</t>
  </si>
  <si>
    <t>6.1.10</t>
  </si>
  <si>
    <t>6.1.11</t>
  </si>
  <si>
    <t>6.1.12</t>
  </si>
  <si>
    <t>6.1.13</t>
  </si>
  <si>
    <t>6.1.14</t>
  </si>
  <si>
    <t>6.1.15</t>
  </si>
  <si>
    <t>6.1.16</t>
  </si>
  <si>
    <t>6.1.17</t>
  </si>
  <si>
    <t>6.1.18</t>
  </si>
  <si>
    <t>6.1.19</t>
  </si>
  <si>
    <t>6.1.20</t>
  </si>
  <si>
    <t>7.1.1</t>
  </si>
  <si>
    <t>7.1.2</t>
  </si>
  <si>
    <t>7.1.3</t>
  </si>
  <si>
    <t>7.1.4</t>
  </si>
  <si>
    <t>7.1.5</t>
  </si>
  <si>
    <t>7.1.6</t>
  </si>
  <si>
    <t>7.1.7</t>
  </si>
  <si>
    <t>7.1.8</t>
  </si>
  <si>
    <t>7.1.9</t>
  </si>
  <si>
    <t>1.2.1</t>
  </si>
  <si>
    <t>1.2.2</t>
  </si>
  <si>
    <t>1.2.3</t>
  </si>
  <si>
    <t>1.2.4</t>
  </si>
  <si>
    <t xml:space="preserve">SUB-TOTAL </t>
  </si>
  <si>
    <t xml:space="preserve"> Media Tension (MT) </t>
  </si>
  <si>
    <t xml:space="preserve">Baja Tension (BT) </t>
  </si>
  <si>
    <t>CUENCA HIDROGRAFICA</t>
  </si>
  <si>
    <t>PRESUPUESTO: EJECUCION DE OBRAS PARA LA REHABILITACION Y MANTENIMIENTO DEL SISTEMA DE BOMBEO DEL GRAN SANTO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</si>
</sst>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00_);_(* \(#,##0.00\);_(* &quot;-&quot;??_);_(@_)"/>
    <numFmt numFmtId="165" formatCode="0.00_)"/>
    <numFmt numFmtId="166" formatCode="#,##0.0_);\(#,##0.0\)"/>
    <numFmt numFmtId="167" formatCode="0.0"/>
    <numFmt numFmtId="168" formatCode="[$$-409]#,##0.00_);\([$$-409]#,##0.00\)"/>
    <numFmt numFmtId="169" formatCode="_(* #,##0.00_);_(* \(#,##0.00\);_(* \-??_);_(@_)"/>
    <numFmt numFmtId="170" formatCode="&quot;$&quot;\ #,##0.00_);\(&quot;$&quot;\ #,##0.00\)"/>
    <numFmt numFmtId="171" formatCode="_([$RD$-1C0A]* #,##0.00_);_([$RD$-1C0A]* \(#,##0.00\);_([$RD$-1C0A]* \-??_);_(@_)"/>
    <numFmt numFmtId="172" formatCode="_([$RD$-1C0A]* #,##0.00_);_([$RD$-1C0A]* \(#,##0.00\);_([$RD$-1C0A]* &quot;-&quot;??_);_(@_)"/>
    <numFmt numFmtId="173" formatCode="[$-C0A]#,##0.00\ _€;[Red]\-#,##0.00\ _€"/>
    <numFmt numFmtId="174" formatCode="#,##0.0;[Red]\-#,##0.0"/>
    <numFmt numFmtId="175" formatCode="[$-C0A]#,##0.00&quot;   &quot;;[Red]\-#,##0.00&quot;   &quot;"/>
    <numFmt numFmtId="176" formatCode="_-* #,##0.00_-;\-* #,##0.00_-;_-* \-??_-;_-@_-"/>
    <numFmt numFmtId="177" formatCode="&quot;RD$&quot;#,##0.00_);\(&quot;RD$&quot;#,##0.00\)"/>
    <numFmt numFmtId="178" formatCode="#,##0_);\(#,##0\)"/>
    <numFmt numFmtId="179" formatCode="#,##0.0;\-#,##0.0"/>
  </numFmts>
  <fonts count="25" x14ac:knownFonts="1">
    <font>
      <sz val="11"/>
      <color theme="1"/>
      <name val="Calibri"/>
      <family val="2"/>
      <scheme val="minor"/>
    </font>
    <font>
      <b/>
      <sz val="14"/>
      <color theme="1"/>
      <name val="Calibri"/>
      <family val="2"/>
      <scheme val="minor"/>
    </font>
    <font>
      <sz val="10"/>
      <color rgb="FF000000"/>
      <name val="Times New Roman"/>
      <family val="1"/>
    </font>
    <font>
      <sz val="11"/>
      <color theme="1"/>
      <name val="Calibri"/>
      <family val="2"/>
      <scheme val="minor"/>
    </font>
    <font>
      <sz val="10"/>
      <name val="Arial"/>
      <family val="2"/>
    </font>
    <font>
      <b/>
      <sz val="14"/>
      <name val="Arial"/>
      <family val="2"/>
    </font>
    <font>
      <sz val="10"/>
      <name val="Courier"/>
      <family val="3"/>
    </font>
    <font>
      <sz val="14"/>
      <name val="Arial"/>
      <family val="2"/>
    </font>
    <font>
      <sz val="12"/>
      <name val="Times New Roman"/>
      <family val="1"/>
    </font>
    <font>
      <b/>
      <sz val="14"/>
      <color theme="1"/>
      <name val="Arial"/>
      <family val="2"/>
    </font>
    <font>
      <sz val="14"/>
      <color theme="1"/>
      <name val="Arial"/>
      <family val="2"/>
    </font>
    <font>
      <sz val="14"/>
      <name val="Arial"/>
      <family val="2"/>
      <charset val="1"/>
    </font>
    <font>
      <sz val="10"/>
      <name val="Courier New"/>
      <family val="3"/>
      <charset val="1"/>
    </font>
    <font>
      <sz val="10"/>
      <name val="Courier New"/>
      <family val="3"/>
    </font>
    <font>
      <sz val="14"/>
      <color indexed="8"/>
      <name val="Arial"/>
      <family val="2"/>
    </font>
    <font>
      <b/>
      <sz val="14"/>
      <color indexed="8"/>
      <name val="Arial"/>
      <family val="2"/>
    </font>
    <font>
      <b/>
      <sz val="14"/>
      <name val="Arial"/>
      <family val="2"/>
      <charset val="1"/>
    </font>
    <font>
      <sz val="14"/>
      <name val="Verdana"/>
      <family val="2"/>
      <charset val="1"/>
    </font>
    <font>
      <sz val="14"/>
      <color theme="1"/>
      <name val="Calibri"/>
      <family val="2"/>
      <scheme val="minor"/>
    </font>
    <font>
      <sz val="14"/>
      <color rgb="FF000000"/>
      <name val="Arial"/>
      <family val="2"/>
    </font>
    <font>
      <b/>
      <sz val="14"/>
      <color rgb="FF000000"/>
      <name val="Arial"/>
      <family val="2"/>
    </font>
    <font>
      <sz val="14"/>
      <color theme="1"/>
      <name val="Times New Roman"/>
      <family val="1"/>
    </font>
    <font>
      <b/>
      <sz val="14"/>
      <color theme="1"/>
      <name val="Times New Roman"/>
      <family val="1"/>
    </font>
    <font>
      <sz val="8"/>
      <name val="Calibri"/>
      <family val="2"/>
      <scheme val="minor"/>
    </font>
    <font>
      <b/>
      <sz val="14"/>
      <color rgb="FFC9211E"/>
      <name val="Arial"/>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59999389629810485"/>
        <bgColor indexed="9"/>
      </patternFill>
    </fill>
    <fill>
      <patternFill patternType="solid">
        <fgColor rgb="FFFFFFFF"/>
        <bgColor rgb="FFFFFFCC"/>
      </patternFill>
    </fill>
    <fill>
      <patternFill patternType="solid">
        <fgColor theme="4" tint="0.79998168889431442"/>
        <bgColor indexed="64"/>
      </patternFill>
    </fill>
  </fills>
  <borders count="22">
    <border>
      <left/>
      <right/>
      <top/>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8"/>
      </bottom>
      <diagonal/>
    </border>
    <border>
      <left style="thin">
        <color indexed="64"/>
      </left>
      <right style="thin">
        <color indexed="64"/>
      </right>
      <top style="double">
        <color indexed="64"/>
      </top>
      <bottom style="double">
        <color indexed="8"/>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tted">
        <color indexed="64"/>
      </left>
      <right style="dotted">
        <color indexed="64"/>
      </right>
      <top style="dotted">
        <color indexed="64"/>
      </top>
      <bottom style="dotted">
        <color indexed="64"/>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thin">
        <color indexed="64"/>
      </left>
      <right/>
      <top style="double">
        <color indexed="64"/>
      </top>
      <bottom style="double">
        <color indexed="64"/>
      </bottom>
      <diagonal/>
    </border>
  </borders>
  <cellStyleXfs count="14">
    <xf numFmtId="0" fontId="0" fillId="0" borderId="0"/>
    <xf numFmtId="0" fontId="2"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164" fontId="4" fillId="0" borderId="0" applyFont="0" applyFill="0" applyBorder="0" applyAlignment="0" applyProtection="0"/>
    <xf numFmtId="39" fontId="6" fillId="0" borderId="0"/>
    <xf numFmtId="164" fontId="8" fillId="0" borderId="0" applyFont="0" applyFill="0" applyBorder="0" applyAlignment="0" applyProtection="0"/>
    <xf numFmtId="164" fontId="4" fillId="0" borderId="0" applyFont="0" applyFill="0" applyBorder="0" applyAlignment="0" applyProtection="0"/>
    <xf numFmtId="39" fontId="12" fillId="0" borderId="0"/>
    <xf numFmtId="0" fontId="4" fillId="0" borderId="0"/>
    <xf numFmtId="0" fontId="4" fillId="0" borderId="0"/>
    <xf numFmtId="0" fontId="13" fillId="0" borderId="0" applyFill="0" applyBorder="0" applyAlignment="0" applyProtection="0"/>
    <xf numFmtId="176" fontId="4" fillId="0" borderId="0" applyFill="0" applyBorder="0" applyAlignment="0" applyProtection="0"/>
  </cellStyleXfs>
  <cellXfs count="188">
    <xf numFmtId="0" fontId="0" fillId="0" borderId="0" xfId="0"/>
    <xf numFmtId="0" fontId="1" fillId="0" borderId="0" xfId="0" applyFont="1"/>
    <xf numFmtId="39" fontId="5" fillId="0" borderId="0" xfId="6" applyFont="1"/>
    <xf numFmtId="39" fontId="5" fillId="3" borderId="5" xfId="6" applyFont="1" applyFill="1" applyBorder="1" applyAlignment="1">
      <alignment vertical="center"/>
    </xf>
    <xf numFmtId="0" fontId="5" fillId="0" borderId="0" xfId="0" applyFont="1" applyAlignment="1">
      <alignment vertical="center"/>
    </xf>
    <xf numFmtId="166" fontId="7" fillId="3" borderId="3" xfId="6" applyNumberFormat="1" applyFont="1" applyFill="1" applyBorder="1" applyAlignment="1">
      <alignment horizontal="right"/>
    </xf>
    <xf numFmtId="39" fontId="7" fillId="3" borderId="2" xfId="6" applyFont="1" applyFill="1" applyBorder="1" applyAlignment="1">
      <alignment horizontal="center"/>
    </xf>
    <xf numFmtId="164" fontId="7" fillId="3" borderId="2" xfId="7" applyFont="1" applyFill="1" applyBorder="1" applyProtection="1"/>
    <xf numFmtId="168" fontId="5" fillId="3" borderId="2" xfId="6" applyNumberFormat="1" applyFont="1" applyFill="1" applyBorder="1" applyAlignment="1">
      <alignment horizontal="right"/>
    </xf>
    <xf numFmtId="166" fontId="7" fillId="0" borderId="7" xfId="6" applyNumberFormat="1" applyFont="1" applyBorder="1" applyAlignment="1">
      <alignment horizontal="right"/>
    </xf>
    <xf numFmtId="39" fontId="7" fillId="0" borderId="1" xfId="6" applyFont="1" applyBorder="1"/>
    <xf numFmtId="39" fontId="7" fillId="0" borderId="1" xfId="6" applyFont="1" applyBorder="1" applyAlignment="1">
      <alignment horizontal="right"/>
    </xf>
    <xf numFmtId="39" fontId="7" fillId="0" borderId="1" xfId="6" applyFont="1" applyBorder="1" applyAlignment="1">
      <alignment horizontal="center"/>
    </xf>
    <xf numFmtId="164" fontId="7" fillId="0" borderId="1" xfId="7" applyFont="1" applyFill="1" applyBorder="1" applyProtection="1"/>
    <xf numFmtId="165" fontId="7" fillId="0" borderId="1" xfId="6" applyNumberFormat="1" applyFont="1" applyBorder="1" applyAlignment="1">
      <alignment horizontal="left" vertical="center" indent="1"/>
    </xf>
    <xf numFmtId="10" fontId="7" fillId="0" borderId="1" xfId="6" applyNumberFormat="1" applyFont="1" applyBorder="1" applyAlignment="1">
      <alignment horizontal="center" vertical="center"/>
    </xf>
    <xf numFmtId="39" fontId="5" fillId="0" borderId="1" xfId="6" applyFont="1" applyBorder="1" applyAlignment="1">
      <alignment horizontal="center"/>
    </xf>
    <xf numFmtId="164" fontId="5" fillId="0" borderId="0" xfId="7" applyFont="1" applyFill="1" applyBorder="1"/>
    <xf numFmtId="167" fontId="7" fillId="3" borderId="3" xfId="6" applyNumberFormat="1" applyFont="1" applyFill="1" applyBorder="1" applyAlignment="1">
      <alignment horizontal="right"/>
    </xf>
    <xf numFmtId="39" fontId="5" fillId="3" borderId="2" xfId="6" applyFont="1" applyFill="1" applyBorder="1" applyAlignment="1">
      <alignment horizontal="center"/>
    </xf>
    <xf numFmtId="39" fontId="5" fillId="3" borderId="2" xfId="6" applyFont="1" applyFill="1" applyBorder="1" applyAlignment="1">
      <alignment horizontal="center" vertical="center"/>
    </xf>
    <xf numFmtId="164" fontId="5" fillId="3" borderId="2" xfId="7" applyFont="1" applyFill="1" applyBorder="1" applyAlignment="1" applyProtection="1">
      <alignment horizontal="right" vertical="center"/>
    </xf>
    <xf numFmtId="170" fontId="5" fillId="3" borderId="5" xfId="6" applyNumberFormat="1" applyFont="1" applyFill="1" applyBorder="1" applyAlignment="1">
      <alignment vertical="center"/>
    </xf>
    <xf numFmtId="164" fontId="5" fillId="3" borderId="4" xfId="7" applyFont="1" applyFill="1" applyBorder="1" applyAlignment="1" applyProtection="1">
      <alignment vertical="center"/>
    </xf>
    <xf numFmtId="167" fontId="7" fillId="2" borderId="3" xfId="6" applyNumberFormat="1" applyFont="1" applyFill="1" applyBorder="1" applyAlignment="1">
      <alignment horizontal="right"/>
    </xf>
    <xf numFmtId="165" fontId="5" fillId="2" borderId="2" xfId="6" applyNumberFormat="1" applyFont="1" applyFill="1" applyBorder="1" applyAlignment="1">
      <alignment vertical="center"/>
    </xf>
    <xf numFmtId="39" fontId="5" fillId="2" borderId="2" xfId="6" applyFont="1" applyFill="1" applyBorder="1" applyAlignment="1">
      <alignment horizontal="center" vertical="center"/>
    </xf>
    <xf numFmtId="164" fontId="5" fillId="2" borderId="2" xfId="7" applyFont="1" applyFill="1" applyBorder="1" applyAlignment="1" applyProtection="1">
      <alignment horizontal="right" vertical="center"/>
    </xf>
    <xf numFmtId="170" fontId="5" fillId="2" borderId="2" xfId="6" applyNumberFormat="1" applyFont="1" applyFill="1" applyBorder="1" applyAlignment="1">
      <alignment vertical="center"/>
    </xf>
    <xf numFmtId="164" fontId="5" fillId="2" borderId="4" xfId="7" applyFont="1" applyFill="1" applyBorder="1" applyAlignment="1" applyProtection="1">
      <alignment vertical="center"/>
    </xf>
    <xf numFmtId="167" fontId="7" fillId="3" borderId="9" xfId="6" applyNumberFormat="1" applyFont="1" applyFill="1" applyBorder="1" applyAlignment="1">
      <alignment horizontal="right"/>
    </xf>
    <xf numFmtId="165" fontId="5" fillId="3" borderId="10" xfId="6" applyNumberFormat="1" applyFont="1" applyFill="1" applyBorder="1" applyAlignment="1">
      <alignment vertical="center"/>
    </xf>
    <xf numFmtId="39" fontId="5" fillId="3" borderId="10" xfId="6" applyFont="1" applyFill="1" applyBorder="1" applyAlignment="1">
      <alignment horizontal="center" vertical="center"/>
    </xf>
    <xf numFmtId="164" fontId="5" fillId="3" borderId="10" xfId="7" applyFont="1" applyFill="1" applyBorder="1" applyAlignment="1" applyProtection="1">
      <alignment horizontal="right" vertical="center"/>
    </xf>
    <xf numFmtId="170" fontId="5" fillId="3" borderId="11" xfId="6" applyNumberFormat="1" applyFont="1" applyFill="1" applyBorder="1" applyAlignment="1">
      <alignment vertical="center"/>
    </xf>
    <xf numFmtId="164" fontId="5" fillId="3" borderId="12" xfId="7" applyFont="1" applyFill="1" applyBorder="1" applyAlignment="1" applyProtection="1">
      <alignment vertical="center"/>
    </xf>
    <xf numFmtId="166" fontId="7" fillId="0" borderId="3" xfId="6" applyNumberFormat="1" applyFont="1" applyBorder="1" applyAlignment="1">
      <alignment horizontal="right"/>
    </xf>
    <xf numFmtId="165" fontId="7" fillId="0" borderId="2" xfId="6" applyNumberFormat="1" applyFont="1" applyBorder="1" applyAlignment="1">
      <alignment horizontal="left" vertical="center" indent="1"/>
    </xf>
    <xf numFmtId="10" fontId="7" fillId="0" borderId="2" xfId="6" applyNumberFormat="1" applyFont="1" applyBorder="1" applyAlignment="1">
      <alignment horizontal="center" vertical="center"/>
    </xf>
    <xf numFmtId="39" fontId="7" fillId="0" borderId="2" xfId="6" applyFont="1" applyBorder="1" applyAlignment="1">
      <alignment horizontal="center"/>
    </xf>
    <xf numFmtId="164" fontId="7" fillId="0" borderId="2" xfId="7" applyFont="1" applyFill="1" applyBorder="1" applyProtection="1"/>
    <xf numFmtId="39" fontId="7" fillId="0" borderId="2" xfId="6" applyFont="1" applyBorder="1" applyAlignment="1">
      <alignment horizontal="right"/>
    </xf>
    <xf numFmtId="164" fontId="5" fillId="0" borderId="4" xfId="7" applyFont="1" applyFill="1" applyBorder="1" applyAlignment="1" applyProtection="1">
      <alignment horizontal="right"/>
    </xf>
    <xf numFmtId="9" fontId="7" fillId="3" borderId="10" xfId="4" applyFont="1" applyFill="1" applyBorder="1" applyAlignment="1" applyProtection="1">
      <alignment horizontal="center" vertical="center"/>
    </xf>
    <xf numFmtId="165" fontId="5" fillId="3" borderId="10" xfId="6" applyNumberFormat="1" applyFont="1" applyFill="1" applyBorder="1" applyAlignment="1">
      <alignment horizontal="left" vertical="center"/>
    </xf>
    <xf numFmtId="165" fontId="14" fillId="0" borderId="3" xfId="0" applyNumberFormat="1" applyFont="1" applyBorder="1" applyAlignment="1">
      <alignment horizontal="fill" vertical="center" wrapText="1"/>
    </xf>
    <xf numFmtId="165" fontId="15" fillId="0" borderId="2" xfId="0" applyNumberFormat="1" applyFont="1" applyBorder="1" applyAlignment="1">
      <alignment vertical="center" wrapText="1"/>
    </xf>
    <xf numFmtId="10" fontId="14" fillId="0" borderId="2" xfId="4" applyNumberFormat="1" applyFont="1" applyFill="1" applyBorder="1" applyAlignment="1" applyProtection="1">
      <alignment vertical="center" wrapText="1"/>
    </xf>
    <xf numFmtId="165" fontId="14" fillId="0" borderId="2" xfId="0" applyNumberFormat="1" applyFont="1" applyBorder="1" applyAlignment="1">
      <alignment vertical="center" wrapText="1"/>
    </xf>
    <xf numFmtId="49" fontId="5" fillId="4" borderId="13" xfId="0" applyNumberFormat="1" applyFont="1" applyFill="1" applyBorder="1" applyAlignment="1">
      <alignment horizontal="right" vertical="center" wrapText="1"/>
    </xf>
    <xf numFmtId="0" fontId="5" fillId="3" borderId="14" xfId="0" applyFont="1" applyFill="1" applyBorder="1" applyAlignment="1">
      <alignment vertical="center" wrapText="1"/>
    </xf>
    <xf numFmtId="10" fontId="7" fillId="4" borderId="14" xfId="4" applyNumberFormat="1" applyFont="1" applyFill="1" applyBorder="1" applyAlignment="1" applyProtection="1">
      <alignment horizontal="center" vertical="center" wrapText="1"/>
    </xf>
    <xf numFmtId="0" fontId="5" fillId="4" borderId="14" xfId="0" applyFont="1" applyFill="1" applyBorder="1" applyAlignment="1">
      <alignment horizontal="center" vertical="center" wrapText="1"/>
    </xf>
    <xf numFmtId="0" fontId="5" fillId="4" borderId="14" xfId="0" applyFont="1" applyFill="1" applyBorder="1" applyAlignment="1">
      <alignment vertical="center" wrapText="1"/>
    </xf>
    <xf numFmtId="164" fontId="5" fillId="4" borderId="14" xfId="12" applyNumberFormat="1" applyFont="1" applyFill="1" applyBorder="1" applyAlignment="1" applyProtection="1">
      <alignment horizontal="right" vertical="center" wrapText="1"/>
    </xf>
    <xf numFmtId="164" fontId="5" fillId="0" borderId="8" xfId="7" applyFont="1" applyFill="1" applyBorder="1" applyAlignment="1" applyProtection="1">
      <alignment horizontal="right"/>
    </xf>
    <xf numFmtId="165" fontId="5" fillId="3" borderId="2" xfId="6" applyNumberFormat="1" applyFont="1" applyFill="1" applyBorder="1" applyAlignment="1">
      <alignment horizontal="left" vertical="center"/>
    </xf>
    <xf numFmtId="9" fontId="7" fillId="3" borderId="2" xfId="4" applyFont="1" applyFill="1" applyBorder="1" applyAlignment="1" applyProtection="1">
      <alignment horizontal="center" vertical="center"/>
    </xf>
    <xf numFmtId="10" fontId="7" fillId="3" borderId="2" xfId="4" applyNumberFormat="1" applyFont="1" applyFill="1" applyBorder="1" applyAlignment="1" applyProtection="1">
      <alignment horizontal="center" vertical="center"/>
    </xf>
    <xf numFmtId="167" fontId="7" fillId="2" borderId="9" xfId="6" applyNumberFormat="1" applyFont="1" applyFill="1" applyBorder="1" applyAlignment="1">
      <alignment horizontal="right"/>
    </xf>
    <xf numFmtId="39" fontId="5" fillId="2" borderId="10" xfId="6" applyFont="1" applyFill="1" applyBorder="1" applyAlignment="1">
      <alignment vertical="center"/>
    </xf>
    <xf numFmtId="39" fontId="5" fillId="2" borderId="10" xfId="6" applyFont="1" applyFill="1" applyBorder="1" applyAlignment="1">
      <alignment horizontal="right" vertical="center"/>
    </xf>
    <xf numFmtId="39" fontId="5" fillId="2" borderId="10" xfId="6" applyFont="1" applyFill="1" applyBorder="1" applyAlignment="1">
      <alignment horizontal="center" vertical="center"/>
    </xf>
    <xf numFmtId="164" fontId="5" fillId="2" borderId="10" xfId="7" applyFont="1" applyFill="1" applyBorder="1" applyAlignment="1" applyProtection="1">
      <alignment horizontal="right" vertical="center"/>
    </xf>
    <xf numFmtId="170" fontId="5" fillId="2" borderId="11" xfId="6" applyNumberFormat="1" applyFont="1" applyFill="1" applyBorder="1" applyAlignment="1">
      <alignment vertical="center"/>
    </xf>
    <xf numFmtId="164" fontId="5" fillId="2" borderId="12" xfId="7" applyFont="1" applyFill="1" applyBorder="1" applyAlignment="1" applyProtection="1">
      <alignment vertical="center"/>
    </xf>
    <xf numFmtId="165" fontId="5" fillId="3" borderId="2" xfId="6" applyNumberFormat="1" applyFont="1" applyFill="1" applyBorder="1" applyAlignment="1">
      <alignment vertical="center"/>
    </xf>
    <xf numFmtId="39" fontId="5" fillId="3" borderId="2" xfId="6" applyFont="1" applyFill="1" applyBorder="1" applyAlignment="1">
      <alignment horizontal="right" vertical="center"/>
    </xf>
    <xf numFmtId="0" fontId="16" fillId="0" borderId="0" xfId="0" applyFont="1"/>
    <xf numFmtId="0" fontId="11" fillId="0" borderId="0" xfId="0" applyFont="1"/>
    <xf numFmtId="0" fontId="17" fillId="0" borderId="0" xfId="0" applyFont="1"/>
    <xf numFmtId="0" fontId="16" fillId="0" borderId="0" xfId="0" applyFont="1" applyAlignment="1">
      <alignment horizontal="center"/>
    </xf>
    <xf numFmtId="0" fontId="11" fillId="0" borderId="0" xfId="0" applyFont="1" applyAlignment="1">
      <alignment horizontal="left"/>
    </xf>
    <xf numFmtId="0" fontId="11" fillId="0" borderId="0" xfId="0" applyFont="1" applyAlignment="1">
      <alignment horizontal="center"/>
    </xf>
    <xf numFmtId="4" fontId="11" fillId="0" borderId="0" xfId="0" applyNumberFormat="1" applyFont="1" applyAlignment="1">
      <alignment horizontal="center"/>
    </xf>
    <xf numFmtId="0" fontId="18" fillId="0" borderId="0" xfId="0" applyFont="1"/>
    <xf numFmtId="0" fontId="21" fillId="0" borderId="0" xfId="0" applyFont="1" applyAlignment="1">
      <alignment vertical="center"/>
    </xf>
    <xf numFmtId="0" fontId="18" fillId="0" borderId="0" xfId="0" applyFont="1" applyAlignment="1">
      <alignment horizontal="left"/>
    </xf>
    <xf numFmtId="0" fontId="22" fillId="0" borderId="0" xfId="0" applyFont="1" applyAlignment="1">
      <alignment horizontal="left" vertical="center"/>
    </xf>
    <xf numFmtId="0" fontId="1" fillId="0" borderId="0" xfId="0" applyFont="1" applyAlignment="1">
      <alignment horizontal="left"/>
    </xf>
    <xf numFmtId="0" fontId="10" fillId="2" borderId="17" xfId="0" applyFont="1" applyFill="1" applyBorder="1" applyAlignment="1">
      <alignment horizontal="left" vertical="center" wrapText="1"/>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4" fontId="5" fillId="6" borderId="19" xfId="0" applyNumberFormat="1" applyFont="1" applyFill="1" applyBorder="1" applyAlignment="1">
      <alignment horizontal="center" vertical="center"/>
    </xf>
    <xf numFmtId="0" fontId="5" fillId="6" borderId="20" xfId="0" quotePrefix="1" applyFont="1" applyFill="1" applyBorder="1" applyAlignment="1">
      <alignment horizontal="center" vertical="center"/>
    </xf>
    <xf numFmtId="39" fontId="5" fillId="0" borderId="17" xfId="6" applyFont="1" applyBorder="1"/>
    <xf numFmtId="39" fontId="7" fillId="0" borderId="17" xfId="6" applyFont="1" applyBorder="1" applyAlignment="1">
      <alignment horizontal="right" vertical="center" wrapText="1"/>
    </xf>
    <xf numFmtId="39" fontId="7" fillId="0" borderId="17" xfId="6" applyFont="1" applyBorder="1" applyAlignment="1">
      <alignment horizontal="center" vertical="center"/>
    </xf>
    <xf numFmtId="164" fontId="5" fillId="0" borderId="17" xfId="7" applyFont="1" applyFill="1" applyBorder="1" applyAlignment="1" applyProtection="1">
      <alignment vertical="center"/>
    </xf>
    <xf numFmtId="178" fontId="5" fillId="0" borderId="17" xfId="6" applyNumberFormat="1" applyFont="1" applyBorder="1" applyAlignment="1">
      <alignment horizontal="right" vertical="center"/>
    </xf>
    <xf numFmtId="39" fontId="5" fillId="0" borderId="17" xfId="6" applyFont="1" applyBorder="1" applyAlignment="1">
      <alignment vertical="center" wrapText="1"/>
    </xf>
    <xf numFmtId="164" fontId="7" fillId="0" borderId="17" xfId="7" applyFont="1" applyFill="1" applyBorder="1" applyAlignment="1" applyProtection="1">
      <alignment vertical="center"/>
    </xf>
    <xf numFmtId="39" fontId="7" fillId="0" borderId="17" xfId="6" applyFont="1" applyBorder="1" applyAlignment="1">
      <alignment horizontal="right" vertical="center"/>
    </xf>
    <xf numFmtId="166" fontId="5" fillId="0" borderId="17" xfId="6" applyNumberFormat="1" applyFont="1" applyBorder="1" applyAlignment="1">
      <alignment horizontal="right" vertical="center"/>
    </xf>
    <xf numFmtId="39" fontId="5" fillId="0" borderId="17" xfId="6" applyFont="1" applyBorder="1" applyAlignment="1">
      <alignment vertical="center"/>
    </xf>
    <xf numFmtId="179" fontId="5" fillId="0" borderId="17" xfId="6" applyNumberFormat="1" applyFont="1" applyBorder="1" applyAlignment="1">
      <alignment horizontal="right" vertical="center"/>
    </xf>
    <xf numFmtId="166" fontId="7" fillId="0" borderId="17" xfId="6" applyNumberFormat="1" applyFont="1" applyBorder="1" applyAlignment="1">
      <alignment horizontal="right" vertical="center"/>
    </xf>
    <xf numFmtId="39" fontId="7" fillId="0" borderId="17" xfId="6" applyFont="1" applyBorder="1" applyAlignment="1">
      <alignment vertical="center"/>
    </xf>
    <xf numFmtId="40" fontId="11" fillId="0" borderId="17" xfId="0" applyNumberFormat="1" applyFont="1" applyBorder="1" applyAlignment="1">
      <alignment vertical="center" wrapText="1"/>
    </xf>
    <xf numFmtId="39" fontId="7" fillId="0" borderId="17" xfId="6" applyFont="1" applyBorder="1" applyAlignment="1">
      <alignment vertical="center" wrapText="1"/>
    </xf>
    <xf numFmtId="164" fontId="5" fillId="0" borderId="17" xfId="7" applyFont="1" applyFill="1" applyBorder="1" applyAlignment="1" applyProtection="1">
      <alignment horizontal="right" vertical="center"/>
    </xf>
    <xf numFmtId="37" fontId="5" fillId="0" borderId="17" xfId="6" applyNumberFormat="1" applyFont="1" applyBorder="1" applyAlignment="1">
      <alignment horizontal="right" vertical="center"/>
    </xf>
    <xf numFmtId="0" fontId="5" fillId="0" borderId="17" xfId="0" applyFont="1" applyBorder="1" applyAlignment="1">
      <alignment horizontal="right" vertical="center"/>
    </xf>
    <xf numFmtId="0" fontId="5" fillId="0" borderId="17" xfId="0" applyFont="1" applyBorder="1" applyAlignment="1">
      <alignment vertical="center" wrapText="1"/>
    </xf>
    <xf numFmtId="4" fontId="5" fillId="0" borderId="17" xfId="0" applyNumberFormat="1" applyFont="1" applyBorder="1" applyAlignment="1">
      <alignment vertical="top"/>
    </xf>
    <xf numFmtId="0" fontId="9" fillId="0" borderId="17" xfId="0" applyFont="1" applyBorder="1" applyAlignment="1">
      <alignment horizontal="right" vertical="center"/>
    </xf>
    <xf numFmtId="43" fontId="9" fillId="2" borderId="17" xfId="2" applyFont="1" applyFill="1" applyBorder="1" applyAlignment="1">
      <alignment vertical="center"/>
    </xf>
    <xf numFmtId="0" fontId="10" fillId="0" borderId="17" xfId="0" applyFont="1" applyBorder="1" applyAlignment="1">
      <alignment horizontal="right" vertical="center"/>
    </xf>
    <xf numFmtId="0" fontId="10" fillId="0" borderId="17" xfId="0" applyFont="1" applyBorder="1" applyAlignment="1">
      <alignment horizontal="left" vertical="center"/>
    </xf>
    <xf numFmtId="165" fontId="10" fillId="2" borderId="17" xfId="0" applyNumberFormat="1" applyFont="1" applyFill="1" applyBorder="1" applyAlignment="1">
      <alignment horizontal="center" vertical="center"/>
    </xf>
    <xf numFmtId="4" fontId="10" fillId="2" borderId="17" xfId="2" applyNumberFormat="1" applyFont="1" applyFill="1" applyBorder="1" applyAlignment="1">
      <alignment horizontal="right" vertical="center"/>
    </xf>
    <xf numFmtId="171" fontId="5" fillId="5" borderId="17" xfId="0" applyNumberFormat="1" applyFont="1" applyFill="1" applyBorder="1" applyAlignment="1">
      <alignment vertical="center"/>
    </xf>
    <xf numFmtId="0" fontId="5" fillId="0" borderId="17" xfId="0" applyFont="1" applyBorder="1" applyAlignment="1">
      <alignment horizontal="left" vertical="center" wrapText="1"/>
    </xf>
    <xf numFmtId="4" fontId="9" fillId="0" borderId="17" xfId="0" applyNumberFormat="1" applyFont="1" applyBorder="1" applyAlignment="1">
      <alignment horizontal="right" vertical="center"/>
    </xf>
    <xf numFmtId="0" fontId="7" fillId="0" borderId="17" xfId="0" applyFont="1" applyBorder="1" applyAlignment="1">
      <alignment horizontal="center" vertical="center" wrapText="1"/>
    </xf>
    <xf numFmtId="0" fontId="5" fillId="0" borderId="17" xfId="0" applyFont="1" applyBorder="1" applyAlignment="1">
      <alignment vertical="center"/>
    </xf>
    <xf numFmtId="0" fontId="7" fillId="0" borderId="17" xfId="0" applyFont="1" applyBorder="1" applyAlignment="1">
      <alignment vertical="center" wrapText="1"/>
    </xf>
    <xf numFmtId="43" fontId="7" fillId="0" borderId="17" xfId="2" applyFont="1" applyBorder="1" applyAlignment="1">
      <alignment vertical="center"/>
    </xf>
    <xf numFmtId="0" fontId="7" fillId="0" borderId="17" xfId="0" applyFont="1" applyBorder="1" applyAlignment="1">
      <alignment horizontal="center" vertical="center"/>
    </xf>
    <xf numFmtId="4" fontId="7" fillId="2" borderId="17" xfId="0" applyNumberFormat="1" applyFont="1" applyFill="1" applyBorder="1" applyAlignment="1">
      <alignment horizontal="right"/>
    </xf>
    <xf numFmtId="4" fontId="7" fillId="0" borderId="17" xfId="0" applyNumberFormat="1" applyFont="1" applyBorder="1" applyAlignment="1">
      <alignment horizontal="right"/>
    </xf>
    <xf numFmtId="40" fontId="7" fillId="0" borderId="17" xfId="0" applyNumberFormat="1" applyFont="1" applyBorder="1" applyAlignment="1">
      <alignment horizontal="right"/>
    </xf>
    <xf numFmtId="0" fontId="7" fillId="0" borderId="17" xfId="0" applyFont="1" applyBorder="1" applyAlignment="1">
      <alignment horizontal="left" vertical="center" wrapText="1"/>
    </xf>
    <xf numFmtId="169" fontId="5" fillId="0" borderId="17" xfId="0" applyNumberFormat="1" applyFont="1" applyBorder="1" applyAlignment="1">
      <alignment horizontal="left" vertical="center" wrapText="1"/>
    </xf>
    <xf numFmtId="40" fontId="7" fillId="2" borderId="17" xfId="0" applyNumberFormat="1" applyFont="1" applyFill="1" applyBorder="1" applyAlignment="1">
      <alignment horizontal="right"/>
    </xf>
    <xf numFmtId="172" fontId="5" fillId="2" borderId="17" xfId="0" applyNumberFormat="1" applyFont="1" applyFill="1" applyBorder="1"/>
    <xf numFmtId="173" fontId="7" fillId="0" borderId="17" xfId="0" applyNumberFormat="1" applyFont="1" applyBorder="1"/>
    <xf numFmtId="43" fontId="7" fillId="0" borderId="17" xfId="2" applyFont="1" applyBorder="1" applyAlignment="1" applyProtection="1">
      <alignment horizontal="center"/>
    </xf>
    <xf numFmtId="173" fontId="7" fillId="0" borderId="17" xfId="0" applyNumberFormat="1" applyFont="1" applyBorder="1" applyAlignment="1">
      <alignment horizontal="right"/>
    </xf>
    <xf numFmtId="0" fontId="5" fillId="0" borderId="17" xfId="0" applyFont="1" applyBorder="1"/>
    <xf numFmtId="0" fontId="7" fillId="0" borderId="17" xfId="0" applyFont="1" applyBorder="1" applyAlignment="1">
      <alignment horizontal="right" vertical="center"/>
    </xf>
    <xf numFmtId="0" fontId="7" fillId="0" borderId="17" xfId="0" applyFont="1" applyBorder="1"/>
    <xf numFmtId="0" fontId="7" fillId="0" borderId="17" xfId="0" applyFont="1" applyBorder="1" applyAlignment="1">
      <alignment horizontal="center"/>
    </xf>
    <xf numFmtId="173" fontId="7" fillId="0" borderId="17" xfId="0" applyNumberFormat="1" applyFont="1" applyBorder="1" applyAlignment="1">
      <alignment vertical="center"/>
    </xf>
    <xf numFmtId="43" fontId="7" fillId="0" borderId="17" xfId="2" applyFont="1" applyBorder="1" applyAlignment="1" applyProtection="1">
      <alignment horizontal="center" vertical="center"/>
    </xf>
    <xf numFmtId="0" fontId="7" fillId="0" borderId="17" xfId="0" applyFont="1" applyBorder="1" applyAlignment="1">
      <alignment horizontal="left"/>
    </xf>
    <xf numFmtId="173" fontId="5" fillId="0" borderId="17" xfId="0" applyNumberFormat="1" applyFont="1" applyBorder="1"/>
    <xf numFmtId="0" fontId="5" fillId="0" borderId="17" xfId="0" applyFont="1" applyBorder="1" applyAlignment="1">
      <alignment horizontal="right"/>
    </xf>
    <xf numFmtId="174" fontId="7" fillId="0" borderId="17" xfId="0" applyNumberFormat="1" applyFont="1" applyBorder="1" applyAlignment="1">
      <alignment horizontal="right"/>
    </xf>
    <xf numFmtId="175" fontId="7" fillId="0" borderId="17" xfId="0" applyNumberFormat="1" applyFont="1" applyBorder="1" applyAlignment="1">
      <alignment wrapText="1"/>
    </xf>
    <xf numFmtId="0" fontId="14" fillId="0" borderId="17" xfId="0" applyFont="1" applyBorder="1" applyAlignment="1">
      <alignment horizontal="left"/>
    </xf>
    <xf numFmtId="2" fontId="7" fillId="0" borderId="17" xfId="0" applyNumberFormat="1" applyFont="1" applyBorder="1" applyAlignment="1">
      <alignment horizontal="center" vertical="center"/>
    </xf>
    <xf numFmtId="173" fontId="7" fillId="0" borderId="17" xfId="0" applyNumberFormat="1" applyFont="1" applyBorder="1" applyAlignment="1">
      <alignment horizontal="center"/>
    </xf>
    <xf numFmtId="174" fontId="7" fillId="0" borderId="17" xfId="0" applyNumberFormat="1" applyFont="1" applyBorder="1" applyAlignment="1">
      <alignment horizontal="right" vertical="center"/>
    </xf>
    <xf numFmtId="173" fontId="7" fillId="0" borderId="17" xfId="0" applyNumberFormat="1" applyFont="1" applyBorder="1" applyAlignment="1">
      <alignment horizontal="center" vertical="center"/>
    </xf>
    <xf numFmtId="0" fontId="9" fillId="0" borderId="17" xfId="0" applyFont="1" applyBorder="1"/>
    <xf numFmtId="0" fontId="7" fillId="0" borderId="17" xfId="0" applyFont="1" applyBorder="1" applyAlignment="1">
      <alignment horizontal="left" wrapText="1"/>
    </xf>
    <xf numFmtId="0" fontId="24" fillId="0" borderId="17" xfId="0" applyFont="1" applyBorder="1"/>
    <xf numFmtId="0" fontId="14" fillId="0" borderId="17" xfId="0" applyFont="1" applyBorder="1" applyAlignment="1">
      <alignment horizontal="left" wrapText="1"/>
    </xf>
    <xf numFmtId="173" fontId="14" fillId="0" borderId="17" xfId="0" applyNumberFormat="1" applyFont="1" applyBorder="1"/>
    <xf numFmtId="0" fontId="14" fillId="0" borderId="17" xfId="0" applyFont="1" applyBorder="1" applyAlignment="1">
      <alignment horizontal="center"/>
    </xf>
    <xf numFmtId="0" fontId="20" fillId="0" borderId="17" xfId="0" applyFont="1" applyBorder="1" applyAlignment="1">
      <alignment horizontal="right" vertical="center"/>
    </xf>
    <xf numFmtId="174" fontId="19" fillId="0" borderId="17" xfId="0" applyNumberFormat="1" applyFont="1" applyBorder="1" applyAlignment="1">
      <alignment horizontal="right" vertical="center"/>
    </xf>
    <xf numFmtId="173" fontId="14" fillId="0" borderId="17" xfId="0" applyNumberFormat="1" applyFont="1" applyBorder="1" applyAlignment="1">
      <alignment vertical="center"/>
    </xf>
    <xf numFmtId="0" fontId="14" fillId="0" borderId="17" xfId="0" applyFont="1" applyBorder="1" applyAlignment="1">
      <alignment horizontal="center" vertical="center"/>
    </xf>
    <xf numFmtId="43" fontId="14" fillId="0" borderId="17" xfId="2" applyFont="1" applyBorder="1" applyAlignment="1" applyProtection="1">
      <alignment vertical="center"/>
    </xf>
    <xf numFmtId="173" fontId="14" fillId="0" borderId="17" xfId="0" applyNumberFormat="1" applyFont="1" applyBorder="1" applyAlignment="1">
      <alignment wrapText="1"/>
    </xf>
    <xf numFmtId="168" fontId="5" fillId="0" borderId="17" xfId="6" applyNumberFormat="1" applyFont="1" applyBorder="1" applyAlignment="1">
      <alignment horizontal="right" vertical="center"/>
    </xf>
    <xf numFmtId="164" fontId="5" fillId="0" borderId="17" xfId="7" applyFont="1" applyBorder="1" applyAlignment="1" applyProtection="1">
      <alignment horizontal="right" vertical="center"/>
    </xf>
    <xf numFmtId="0" fontId="9" fillId="2" borderId="17" xfId="0" applyFont="1" applyFill="1" applyBorder="1" applyAlignment="1">
      <alignment vertical="center" wrapText="1"/>
    </xf>
    <xf numFmtId="0" fontId="10" fillId="0" borderId="17" xfId="0" applyFont="1" applyBorder="1" applyAlignment="1">
      <alignment vertical="center" wrapText="1"/>
    </xf>
    <xf numFmtId="0" fontId="10" fillId="2" borderId="17" xfId="0" applyFont="1" applyFill="1" applyBorder="1"/>
    <xf numFmtId="0" fontId="9" fillId="2" borderId="17" xfId="0" applyFont="1" applyFill="1" applyBorder="1"/>
    <xf numFmtId="164" fontId="5" fillId="3" borderId="16" xfId="7" applyFont="1" applyFill="1" applyBorder="1" applyAlignment="1" applyProtection="1">
      <alignment horizontal="right"/>
    </xf>
    <xf numFmtId="166" fontId="7" fillId="3" borderId="15" xfId="6" applyNumberFormat="1" applyFont="1" applyFill="1" applyBorder="1" applyAlignment="1">
      <alignment horizontal="right"/>
    </xf>
    <xf numFmtId="166" fontId="5" fillId="3" borderId="15" xfId="6" applyNumberFormat="1" applyFont="1" applyFill="1" applyBorder="1" applyAlignment="1">
      <alignment horizontal="left"/>
    </xf>
    <xf numFmtId="0" fontId="20" fillId="0" borderId="17" xfId="0" applyFont="1" applyBorder="1" applyAlignment="1">
      <alignment vertical="center" wrapText="1"/>
    </xf>
    <xf numFmtId="179" fontId="7" fillId="0" borderId="17" xfId="6" applyNumberFormat="1" applyFont="1" applyBorder="1" applyAlignment="1">
      <alignment horizontal="right" vertical="center"/>
    </xf>
    <xf numFmtId="167" fontId="7" fillId="0" borderId="3" xfId="6" applyNumberFormat="1" applyFont="1" applyBorder="1" applyAlignment="1">
      <alignment horizontal="right"/>
    </xf>
    <xf numFmtId="165" fontId="5" fillId="0" borderId="15" xfId="6" applyNumberFormat="1" applyFont="1" applyBorder="1" applyAlignment="1">
      <alignment horizontal="left" vertical="center"/>
    </xf>
    <xf numFmtId="10" fontId="7" fillId="0" borderId="15" xfId="4" applyNumberFormat="1" applyFont="1" applyFill="1" applyBorder="1" applyAlignment="1" applyProtection="1">
      <alignment horizontal="center" vertical="center"/>
    </xf>
    <xf numFmtId="39" fontId="5" fillId="0" borderId="15" xfId="6" applyFont="1" applyBorder="1" applyAlignment="1">
      <alignment horizontal="center" vertical="center"/>
    </xf>
    <xf numFmtId="164" fontId="5" fillId="0" borderId="15" xfId="7" applyFont="1" applyFill="1" applyBorder="1" applyAlignment="1" applyProtection="1">
      <alignment horizontal="right" vertical="center"/>
    </xf>
    <xf numFmtId="170" fontId="5" fillId="0" borderId="21" xfId="6" applyNumberFormat="1" applyFont="1" applyBorder="1" applyAlignment="1">
      <alignment vertical="center"/>
    </xf>
    <xf numFmtId="164" fontId="5" fillId="0" borderId="4" xfId="7" applyFont="1" applyFill="1" applyBorder="1" applyAlignment="1" applyProtection="1">
      <alignment vertical="center"/>
    </xf>
    <xf numFmtId="4" fontId="10" fillId="2" borderId="17" xfId="0" applyNumberFormat="1" applyFont="1" applyFill="1" applyBorder="1" applyAlignment="1">
      <alignment horizontal="right" vertical="center"/>
    </xf>
    <xf numFmtId="0" fontId="5" fillId="0" borderId="17" xfId="0" applyFont="1" applyBorder="1" applyAlignment="1">
      <alignment horizontal="right" vertical="center" wrapText="1"/>
    </xf>
    <xf numFmtId="43" fontId="7" fillId="0" borderId="17" xfId="2" applyFont="1" applyBorder="1" applyAlignment="1">
      <alignment horizontal="right" vertical="center"/>
    </xf>
    <xf numFmtId="4" fontId="7" fillId="0" borderId="17" xfId="0" applyNumberFormat="1" applyFont="1" applyBorder="1" applyAlignment="1">
      <alignment horizontal="right" vertical="center"/>
    </xf>
    <xf numFmtId="173" fontId="7" fillId="0" borderId="17" xfId="0" applyNumberFormat="1" applyFont="1" applyBorder="1" applyAlignment="1">
      <alignment horizontal="right" vertical="center"/>
    </xf>
    <xf numFmtId="173" fontId="14" fillId="0" borderId="17" xfId="0" applyNumberFormat="1" applyFont="1" applyBorder="1" applyAlignment="1">
      <alignment horizontal="right"/>
    </xf>
    <xf numFmtId="0" fontId="20" fillId="0" borderId="17" xfId="0" applyFont="1" applyBorder="1" applyAlignment="1">
      <alignment horizontal="right" vertical="center" wrapText="1"/>
    </xf>
    <xf numFmtId="173" fontId="14" fillId="0" borderId="17" xfId="0" applyNumberFormat="1" applyFont="1" applyBorder="1" applyAlignment="1">
      <alignment horizontal="right" vertical="center"/>
    </xf>
    <xf numFmtId="39" fontId="5" fillId="3" borderId="5" xfId="6" applyFont="1" applyFill="1" applyBorder="1" applyAlignment="1">
      <alignment horizontal="left"/>
    </xf>
    <xf numFmtId="39" fontId="5" fillId="3" borderId="6" xfId="6" applyFont="1" applyFill="1" applyBorder="1" applyAlignment="1">
      <alignment horizontal="left"/>
    </xf>
    <xf numFmtId="177" fontId="5" fillId="0" borderId="0" xfId="0" applyNumberFormat="1" applyFont="1" applyAlignment="1">
      <alignment horizontal="center" vertical="center"/>
    </xf>
    <xf numFmtId="165" fontId="5" fillId="0" borderId="0" xfId="0" applyNumberFormat="1" applyFont="1" applyAlignment="1">
      <alignment horizontal="center" vertical="center"/>
    </xf>
    <xf numFmtId="0" fontId="5" fillId="0" borderId="0" xfId="0" applyFont="1" applyAlignment="1">
      <alignment horizontal="center" vertical="center" wrapText="1"/>
    </xf>
  </cellXfs>
  <cellStyles count="14">
    <cellStyle name="Millares" xfId="2" builtinId="3"/>
    <cellStyle name="Millares 10 2" xfId="5" xr:uid="{6CC57922-8AC6-4008-B62E-E79211A77040}"/>
    <cellStyle name="Millares 2" xfId="13" xr:uid="{2EB412BC-1DD5-43A8-B2B7-699E87DD346B}"/>
    <cellStyle name="Millares 2 2" xfId="7" xr:uid="{8D6FC3D2-A11C-414F-88E6-02006CAA17A8}"/>
    <cellStyle name="Millares 3" xfId="8" xr:uid="{D9D9CE88-C44B-4F50-9B9B-DF08EF0724F9}"/>
    <cellStyle name="Millares 8" xfId="12" xr:uid="{28470B20-660B-42D3-A2EF-850EC96249D7}"/>
    <cellStyle name="Normal" xfId="0" builtinId="0"/>
    <cellStyle name="Normal 10" xfId="1" xr:uid="{00000000-0005-0000-0000-000001000000}"/>
    <cellStyle name="Normal 2 2" xfId="6" xr:uid="{50461C54-C8D5-4741-87E2-3AD0F89DFC13}"/>
    <cellStyle name="Normal 2_2009-123" xfId="11" xr:uid="{FFD7E089-ED15-48A3-B55A-52B53B3BD2C8}"/>
    <cellStyle name="Normal 3" xfId="3" xr:uid="{4EEC6DF9-1B4C-4FE6-9A07-2A3B7C09177B}"/>
    <cellStyle name="Normal 6" xfId="9" xr:uid="{471D1AAA-AAB0-4EA1-ADEE-8AB15D340615}"/>
    <cellStyle name="Normal 9_2009-123" xfId="10" xr:uid="{AF98AB9E-AFE4-443D-AB21-DD52EF2FCEF7}"/>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15170-7D73-4DF7-AED7-2F051AE13C62}">
  <dimension ref="A1:I219"/>
  <sheetViews>
    <sheetView tabSelected="1" view="pageBreakPreview" zoomScale="70" zoomScaleNormal="70" zoomScaleSheetLayoutView="70" workbookViewId="0">
      <selection activeCell="J5" sqref="J5"/>
    </sheetView>
  </sheetViews>
  <sheetFormatPr baseColWidth="10" defaultColWidth="9.140625" defaultRowHeight="18.75" x14ac:dyDescent="0.3"/>
  <cols>
    <col min="1" max="1" width="16.28515625" style="75" customWidth="1"/>
    <col min="2" max="2" width="59.5703125" style="75" bestFit="1" customWidth="1"/>
    <col min="3" max="3" width="25.42578125" style="75" bestFit="1" customWidth="1"/>
    <col min="4" max="4" width="13.7109375" style="75" customWidth="1"/>
    <col min="5" max="5" width="21" style="75" bestFit="1" customWidth="1"/>
    <col min="6" max="6" width="23.85546875" style="75" bestFit="1" customWidth="1"/>
    <col min="7" max="7" width="32.28515625" style="1" bestFit="1" customWidth="1"/>
    <col min="8" max="16384" width="9.140625" style="75"/>
  </cols>
  <sheetData>
    <row r="1" spans="1:9" s="69" customFormat="1" ht="18" x14ac:dyDescent="0.25">
      <c r="A1" s="185" t="s">
        <v>190</v>
      </c>
      <c r="B1" s="185"/>
      <c r="C1" s="185"/>
      <c r="D1" s="185"/>
      <c r="E1" s="185"/>
      <c r="F1" s="185"/>
      <c r="G1" s="185"/>
      <c r="H1" s="68"/>
      <c r="I1" s="68"/>
    </row>
    <row r="2" spans="1:9" s="69" customFormat="1" ht="18" x14ac:dyDescent="0.25">
      <c r="A2" s="185" t="s">
        <v>191</v>
      </c>
      <c r="B2" s="185"/>
      <c r="C2" s="185"/>
      <c r="D2" s="185"/>
      <c r="E2" s="185"/>
      <c r="F2" s="185"/>
      <c r="G2" s="185"/>
    </row>
    <row r="3" spans="1:9" s="69" customFormat="1" ht="18" x14ac:dyDescent="0.25">
      <c r="A3" s="186" t="s">
        <v>192</v>
      </c>
      <c r="B3" s="186"/>
      <c r="C3" s="186"/>
      <c r="D3" s="186"/>
      <c r="E3" s="186"/>
      <c r="F3" s="186"/>
      <c r="G3" s="186"/>
    </row>
    <row r="4" spans="1:9" s="69" customFormat="1" ht="18" x14ac:dyDescent="0.25">
      <c r="A4" s="71"/>
      <c r="B4" s="72"/>
      <c r="C4" s="73"/>
      <c r="D4" s="73"/>
      <c r="E4" s="74"/>
      <c r="F4" s="73"/>
      <c r="G4" s="71"/>
    </row>
    <row r="5" spans="1:9" s="70" customFormat="1" ht="75.75" customHeight="1" thickBot="1" x14ac:dyDescent="0.3">
      <c r="A5" s="187" t="s">
        <v>297</v>
      </c>
      <c r="B5" s="187"/>
      <c r="C5" s="187"/>
      <c r="D5" s="187"/>
      <c r="E5" s="187"/>
      <c r="F5" s="187"/>
      <c r="G5" s="187"/>
    </row>
    <row r="6" spans="1:9" ht="19.5" thickTop="1" x14ac:dyDescent="0.3">
      <c r="A6" s="81" t="s">
        <v>193</v>
      </c>
      <c r="B6" s="82" t="s">
        <v>194</v>
      </c>
      <c r="C6" s="82" t="s">
        <v>0</v>
      </c>
      <c r="D6" s="82" t="s">
        <v>195</v>
      </c>
      <c r="E6" s="83" t="s">
        <v>196</v>
      </c>
      <c r="F6" s="82" t="s">
        <v>197</v>
      </c>
      <c r="G6" s="84" t="s">
        <v>198</v>
      </c>
    </row>
    <row r="7" spans="1:9" s="2" customFormat="1" ht="21" customHeight="1" x14ac:dyDescent="0.25">
      <c r="A7" s="85"/>
      <c r="B7" s="85"/>
      <c r="C7" s="86"/>
      <c r="D7" s="87"/>
      <c r="E7" s="88"/>
      <c r="F7" s="88"/>
      <c r="G7" s="88"/>
    </row>
    <row r="8" spans="1:9" s="2" customFormat="1" ht="36" x14ac:dyDescent="0.25">
      <c r="A8" s="89">
        <v>1</v>
      </c>
      <c r="B8" s="90" t="s">
        <v>206</v>
      </c>
      <c r="C8" s="86"/>
      <c r="D8" s="87"/>
      <c r="E8" s="91"/>
      <c r="F8" s="92"/>
      <c r="G8" s="88"/>
    </row>
    <row r="9" spans="1:9" s="2" customFormat="1" ht="21" customHeight="1" x14ac:dyDescent="0.25">
      <c r="A9" s="93"/>
      <c r="B9" s="94"/>
      <c r="C9" s="86"/>
      <c r="D9" s="87"/>
      <c r="E9" s="88"/>
      <c r="F9" s="88"/>
      <c r="G9" s="88"/>
    </row>
    <row r="10" spans="1:9" s="2" customFormat="1" ht="21" customHeight="1" x14ac:dyDescent="0.25">
      <c r="A10" s="95">
        <v>1.1000000000000001</v>
      </c>
      <c r="B10" s="94" t="s">
        <v>33</v>
      </c>
      <c r="C10" s="86"/>
      <c r="D10" s="87"/>
      <c r="E10" s="88"/>
      <c r="F10" s="88"/>
      <c r="G10" s="88"/>
    </row>
    <row r="11" spans="1:9" s="2" customFormat="1" ht="21" customHeight="1" x14ac:dyDescent="0.25">
      <c r="A11" s="96" t="s">
        <v>76</v>
      </c>
      <c r="B11" s="97" t="s">
        <v>78</v>
      </c>
      <c r="C11" s="86">
        <f>C21</f>
        <v>254.3</v>
      </c>
      <c r="D11" s="87" t="s">
        <v>35</v>
      </c>
      <c r="E11" s="98"/>
      <c r="F11" s="92">
        <f t="shared" ref="F11:F17" si="0">+C11*E11</f>
        <v>0</v>
      </c>
      <c r="G11" s="88"/>
    </row>
    <row r="12" spans="1:9" s="2" customFormat="1" ht="21" customHeight="1" x14ac:dyDescent="0.25">
      <c r="A12" s="96" t="s">
        <v>77</v>
      </c>
      <c r="B12" s="97" t="s">
        <v>79</v>
      </c>
      <c r="C12" s="86">
        <f>C22</f>
        <v>239.22</v>
      </c>
      <c r="D12" s="87" t="s">
        <v>35</v>
      </c>
      <c r="E12" s="98"/>
      <c r="F12" s="92">
        <f t="shared" si="0"/>
        <v>0</v>
      </c>
      <c r="G12" s="88"/>
    </row>
    <row r="13" spans="1:9" s="2" customFormat="1" ht="21" customHeight="1" x14ac:dyDescent="0.25">
      <c r="A13" s="93">
        <v>1.2</v>
      </c>
      <c r="B13" s="94" t="s">
        <v>36</v>
      </c>
      <c r="C13" s="86"/>
      <c r="D13" s="87"/>
      <c r="E13" s="88"/>
      <c r="F13" s="92"/>
      <c r="G13" s="88"/>
    </row>
    <row r="14" spans="1:9" s="2" customFormat="1" ht="21" customHeight="1" x14ac:dyDescent="0.25">
      <c r="A14" s="96" t="s">
        <v>289</v>
      </c>
      <c r="B14" s="97" t="s">
        <v>80</v>
      </c>
      <c r="C14" s="86">
        <v>2</v>
      </c>
      <c r="D14" s="87" t="s">
        <v>31</v>
      </c>
      <c r="E14" s="91"/>
      <c r="F14" s="92">
        <f t="shared" si="0"/>
        <v>0</v>
      </c>
      <c r="G14" s="88"/>
    </row>
    <row r="15" spans="1:9" s="2" customFormat="1" ht="21" customHeight="1" x14ac:dyDescent="0.25">
      <c r="A15" s="96" t="s">
        <v>290</v>
      </c>
      <c r="B15" s="97" t="s">
        <v>81</v>
      </c>
      <c r="C15" s="86">
        <v>3</v>
      </c>
      <c r="D15" s="87" t="s">
        <v>31</v>
      </c>
      <c r="E15" s="91"/>
      <c r="F15" s="92">
        <f t="shared" si="0"/>
        <v>0</v>
      </c>
      <c r="G15" s="88"/>
    </row>
    <row r="16" spans="1:9" s="2" customFormat="1" ht="44.25" customHeight="1" x14ac:dyDescent="0.25">
      <c r="A16" s="96" t="s">
        <v>291</v>
      </c>
      <c r="B16" s="99" t="s">
        <v>82</v>
      </c>
      <c r="C16" s="86">
        <v>1</v>
      </c>
      <c r="D16" s="87" t="s">
        <v>31</v>
      </c>
      <c r="E16" s="91"/>
      <c r="F16" s="92">
        <f t="shared" si="0"/>
        <v>0</v>
      </c>
      <c r="G16" s="100"/>
    </row>
    <row r="17" spans="1:7" s="2" customFormat="1" ht="42.75" customHeight="1" x14ac:dyDescent="0.25">
      <c r="A17" s="96" t="s">
        <v>292</v>
      </c>
      <c r="B17" s="99" t="s">
        <v>83</v>
      </c>
      <c r="C17" s="86">
        <v>1</v>
      </c>
      <c r="D17" s="87" t="s">
        <v>31</v>
      </c>
      <c r="E17" s="91"/>
      <c r="F17" s="92">
        <f t="shared" si="0"/>
        <v>0</v>
      </c>
      <c r="G17" s="100">
        <f>SUM(F11:F17)</f>
        <v>0</v>
      </c>
    </row>
    <row r="18" spans="1:7" s="2" customFormat="1" ht="21" customHeight="1" x14ac:dyDescent="0.25">
      <c r="A18" s="96"/>
      <c r="B18" s="97"/>
      <c r="C18" s="86"/>
      <c r="D18" s="87"/>
      <c r="E18" s="88"/>
      <c r="F18" s="88"/>
      <c r="G18" s="88"/>
    </row>
    <row r="19" spans="1:7" s="2" customFormat="1" ht="21" customHeight="1" x14ac:dyDescent="0.25">
      <c r="A19" s="101">
        <v>2</v>
      </c>
      <c r="B19" s="94" t="s">
        <v>37</v>
      </c>
      <c r="C19" s="86"/>
      <c r="D19" s="87"/>
      <c r="E19" s="88"/>
      <c r="F19" s="88"/>
      <c r="G19" s="88"/>
    </row>
    <row r="20" spans="1:7" s="2" customFormat="1" ht="21" customHeight="1" x14ac:dyDescent="0.25">
      <c r="A20" s="93">
        <f t="shared" ref="A20" si="1">+A19+0.1</f>
        <v>2.1</v>
      </c>
      <c r="B20" s="94" t="s">
        <v>34</v>
      </c>
      <c r="C20" s="86"/>
      <c r="D20" s="87"/>
      <c r="E20" s="88"/>
      <c r="F20" s="88"/>
      <c r="G20" s="88"/>
    </row>
    <row r="21" spans="1:7" s="2" customFormat="1" ht="21" customHeight="1" x14ac:dyDescent="0.25">
      <c r="A21" s="96" t="s">
        <v>199</v>
      </c>
      <c r="B21" s="97" t="s">
        <v>78</v>
      </c>
      <c r="C21" s="86">
        <v>254.3</v>
      </c>
      <c r="D21" s="87" t="s">
        <v>35</v>
      </c>
      <c r="E21" s="91"/>
      <c r="F21" s="92">
        <f t="shared" ref="F21:F22" si="2">+C21*E21</f>
        <v>0</v>
      </c>
      <c r="G21" s="88"/>
    </row>
    <row r="22" spans="1:7" s="2" customFormat="1" ht="21" customHeight="1" x14ac:dyDescent="0.25">
      <c r="A22" s="96" t="s">
        <v>200</v>
      </c>
      <c r="B22" s="97" t="s">
        <v>79</v>
      </c>
      <c r="C22" s="86">
        <v>239.22</v>
      </c>
      <c r="D22" s="87" t="s">
        <v>35</v>
      </c>
      <c r="E22" s="91"/>
      <c r="F22" s="92">
        <f t="shared" si="2"/>
        <v>0</v>
      </c>
      <c r="G22" s="88"/>
    </row>
    <row r="23" spans="1:7" s="2" customFormat="1" ht="21" customHeight="1" x14ac:dyDescent="0.25">
      <c r="A23" s="93">
        <f>+A20+0.1</f>
        <v>2.2000000000000002</v>
      </c>
      <c r="B23" s="94" t="s">
        <v>36</v>
      </c>
      <c r="C23" s="86"/>
      <c r="D23" s="87"/>
      <c r="E23" s="91"/>
      <c r="F23" s="92">
        <f t="shared" ref="F23:F27" si="3">+C23*E23</f>
        <v>0</v>
      </c>
      <c r="G23" s="88"/>
    </row>
    <row r="24" spans="1:7" s="2" customFormat="1" ht="21" customHeight="1" x14ac:dyDescent="0.25">
      <c r="A24" s="96" t="s">
        <v>201</v>
      </c>
      <c r="B24" s="97" t="s">
        <v>80</v>
      </c>
      <c r="C24" s="86">
        <v>2</v>
      </c>
      <c r="D24" s="87" t="s">
        <v>31</v>
      </c>
      <c r="E24" s="91"/>
      <c r="F24" s="92">
        <f t="shared" si="3"/>
        <v>0</v>
      </c>
      <c r="G24" s="88"/>
    </row>
    <row r="25" spans="1:7" s="2" customFormat="1" ht="18" x14ac:dyDescent="0.25">
      <c r="A25" s="96" t="s">
        <v>202</v>
      </c>
      <c r="B25" s="97" t="s">
        <v>81</v>
      </c>
      <c r="C25" s="86">
        <v>3</v>
      </c>
      <c r="D25" s="87" t="s">
        <v>31</v>
      </c>
      <c r="E25" s="91"/>
      <c r="F25" s="92">
        <f t="shared" si="3"/>
        <v>0</v>
      </c>
      <c r="G25" s="88"/>
    </row>
    <row r="26" spans="1:7" s="2" customFormat="1" ht="36" x14ac:dyDescent="0.25">
      <c r="A26" s="96" t="s">
        <v>203</v>
      </c>
      <c r="B26" s="99" t="s">
        <v>82</v>
      </c>
      <c r="C26" s="86">
        <v>1</v>
      </c>
      <c r="D26" s="87" t="s">
        <v>31</v>
      </c>
      <c r="E26" s="91"/>
      <c r="F26" s="92">
        <f t="shared" si="3"/>
        <v>0</v>
      </c>
      <c r="G26" s="100"/>
    </row>
    <row r="27" spans="1:7" s="2" customFormat="1" ht="36" x14ac:dyDescent="0.25">
      <c r="A27" s="96" t="s">
        <v>204</v>
      </c>
      <c r="B27" s="99" t="s">
        <v>83</v>
      </c>
      <c r="C27" s="86">
        <v>1</v>
      </c>
      <c r="D27" s="87" t="s">
        <v>31</v>
      </c>
      <c r="E27" s="91"/>
      <c r="F27" s="92">
        <f t="shared" si="3"/>
        <v>0</v>
      </c>
      <c r="G27" s="100">
        <f>SUM(F21:F27)</f>
        <v>0</v>
      </c>
    </row>
    <row r="28" spans="1:7" s="2" customFormat="1" ht="21" customHeight="1" x14ac:dyDescent="0.25">
      <c r="A28" s="96"/>
      <c r="B28" s="97"/>
      <c r="C28" s="86"/>
      <c r="D28" s="87"/>
      <c r="E28" s="88"/>
      <c r="F28" s="88"/>
      <c r="G28" s="88"/>
    </row>
    <row r="29" spans="1:7" s="2" customFormat="1" ht="36" x14ac:dyDescent="0.25">
      <c r="A29" s="102">
        <v>3</v>
      </c>
      <c r="B29" s="103" t="s">
        <v>205</v>
      </c>
      <c r="C29" s="103"/>
      <c r="D29" s="103"/>
      <c r="E29" s="103"/>
      <c r="F29" s="103"/>
      <c r="G29" s="104"/>
    </row>
    <row r="30" spans="1:7" s="2" customFormat="1" ht="21" customHeight="1" x14ac:dyDescent="0.25">
      <c r="A30" s="105">
        <v>3.1</v>
      </c>
      <c r="B30" s="103" t="s">
        <v>84</v>
      </c>
      <c r="C30" s="103"/>
      <c r="D30" s="103"/>
      <c r="E30" s="103"/>
      <c r="F30" s="103"/>
      <c r="G30" s="106"/>
    </row>
    <row r="31" spans="1:7" s="2" customFormat="1" ht="21" customHeight="1" x14ac:dyDescent="0.25">
      <c r="A31" s="107" t="s">
        <v>208</v>
      </c>
      <c r="B31" s="108" t="s">
        <v>85</v>
      </c>
      <c r="C31" s="175">
        <v>10.583333333333334</v>
      </c>
      <c r="D31" s="109" t="s">
        <v>42</v>
      </c>
      <c r="E31" s="110"/>
      <c r="F31" s="92">
        <f t="shared" ref="F31:F32" si="4">+C31*E31</f>
        <v>0</v>
      </c>
      <c r="G31" s="106"/>
    </row>
    <row r="32" spans="1:7" s="2" customFormat="1" ht="21" customHeight="1" x14ac:dyDescent="0.25">
      <c r="A32" s="107" t="s">
        <v>209</v>
      </c>
      <c r="B32" s="108" t="s">
        <v>86</v>
      </c>
      <c r="C32" s="175">
        <v>1.6666666666666667</v>
      </c>
      <c r="D32" s="109" t="s">
        <v>42</v>
      </c>
      <c r="E32" s="110"/>
      <c r="F32" s="92">
        <f t="shared" si="4"/>
        <v>0</v>
      </c>
      <c r="G32" s="111"/>
    </row>
    <row r="33" spans="1:7" s="2" customFormat="1" ht="21" customHeight="1" x14ac:dyDescent="0.25">
      <c r="A33" s="105">
        <v>3.2</v>
      </c>
      <c r="B33" s="112" t="s">
        <v>38</v>
      </c>
      <c r="C33" s="176"/>
      <c r="D33" s="112"/>
      <c r="E33" s="112"/>
      <c r="F33" s="112"/>
      <c r="G33" s="103"/>
    </row>
    <row r="34" spans="1:7" s="2" customFormat="1" ht="21" customHeight="1" x14ac:dyDescent="0.25">
      <c r="A34" s="107" t="s">
        <v>210</v>
      </c>
      <c r="B34" s="108" t="s">
        <v>87</v>
      </c>
      <c r="C34" s="175">
        <v>189.1</v>
      </c>
      <c r="D34" s="109" t="s">
        <v>42</v>
      </c>
      <c r="E34" s="110"/>
      <c r="F34" s="92">
        <f t="shared" ref="F34:F45" si="5">+C34*E34</f>
        <v>0</v>
      </c>
      <c r="G34" s="113"/>
    </row>
    <row r="35" spans="1:7" s="2" customFormat="1" ht="21" customHeight="1" x14ac:dyDescent="0.25">
      <c r="A35" s="107" t="s">
        <v>211</v>
      </c>
      <c r="B35" s="108" t="s">
        <v>88</v>
      </c>
      <c r="C35" s="175">
        <v>28.766666666666669</v>
      </c>
      <c r="D35" s="109" t="s">
        <v>42</v>
      </c>
      <c r="E35" s="110"/>
      <c r="F35" s="92">
        <f t="shared" si="5"/>
        <v>0</v>
      </c>
      <c r="G35" s="113"/>
    </row>
    <row r="36" spans="1:7" s="2" customFormat="1" ht="21" customHeight="1" x14ac:dyDescent="0.25">
      <c r="A36" s="107" t="s">
        <v>212</v>
      </c>
      <c r="B36" s="108" t="s">
        <v>89</v>
      </c>
      <c r="C36" s="175">
        <v>178.66666666666666</v>
      </c>
      <c r="D36" s="109" t="s">
        <v>42</v>
      </c>
      <c r="E36" s="110"/>
      <c r="F36" s="92">
        <f t="shared" si="5"/>
        <v>0</v>
      </c>
      <c r="G36" s="111"/>
    </row>
    <row r="37" spans="1:7" s="2" customFormat="1" ht="21" customHeight="1" x14ac:dyDescent="0.25">
      <c r="A37" s="107" t="s">
        <v>213</v>
      </c>
      <c r="B37" s="108" t="s">
        <v>39</v>
      </c>
      <c r="C37" s="175">
        <v>28.766666666666669</v>
      </c>
      <c r="D37" s="109" t="s">
        <v>42</v>
      </c>
      <c r="E37" s="110"/>
      <c r="F37" s="92">
        <f t="shared" si="5"/>
        <v>0</v>
      </c>
      <c r="G37" s="113"/>
    </row>
    <row r="38" spans="1:7" s="2" customFormat="1" ht="21" customHeight="1" x14ac:dyDescent="0.25">
      <c r="A38" s="107" t="s">
        <v>214</v>
      </c>
      <c r="B38" s="108" t="s">
        <v>90</v>
      </c>
      <c r="C38" s="175">
        <v>29</v>
      </c>
      <c r="D38" s="109" t="s">
        <v>42</v>
      </c>
      <c r="E38" s="110"/>
      <c r="F38" s="92">
        <f t="shared" si="5"/>
        <v>0</v>
      </c>
      <c r="G38" s="113"/>
    </row>
    <row r="39" spans="1:7" s="2" customFormat="1" ht="21" customHeight="1" x14ac:dyDescent="0.25">
      <c r="A39" s="107" t="s">
        <v>215</v>
      </c>
      <c r="B39" s="108" t="s">
        <v>91</v>
      </c>
      <c r="C39" s="175">
        <v>16.8</v>
      </c>
      <c r="D39" s="109" t="s">
        <v>42</v>
      </c>
      <c r="E39" s="110"/>
      <c r="F39" s="92">
        <f t="shared" si="5"/>
        <v>0</v>
      </c>
      <c r="G39" s="113"/>
    </row>
    <row r="40" spans="1:7" s="2" customFormat="1" ht="21" customHeight="1" x14ac:dyDescent="0.25">
      <c r="A40" s="107" t="s">
        <v>216</v>
      </c>
      <c r="B40" s="108" t="s">
        <v>92</v>
      </c>
      <c r="C40" s="175">
        <v>35.333333333333336</v>
      </c>
      <c r="D40" s="109" t="s">
        <v>42</v>
      </c>
      <c r="E40" s="110"/>
      <c r="F40" s="92">
        <f t="shared" si="5"/>
        <v>0</v>
      </c>
      <c r="G40" s="113"/>
    </row>
    <row r="41" spans="1:7" s="2" customFormat="1" ht="21" customHeight="1" x14ac:dyDescent="0.25">
      <c r="A41" s="107" t="s">
        <v>217</v>
      </c>
      <c r="B41" s="108" t="s">
        <v>40</v>
      </c>
      <c r="C41" s="175">
        <v>4</v>
      </c>
      <c r="D41" s="109" t="s">
        <v>41</v>
      </c>
      <c r="E41" s="110"/>
      <c r="F41" s="92">
        <f t="shared" si="5"/>
        <v>0</v>
      </c>
      <c r="G41" s="111"/>
    </row>
    <row r="42" spans="1:7" s="2" customFormat="1" ht="21" customHeight="1" x14ac:dyDescent="0.25">
      <c r="A42" s="107" t="s">
        <v>218</v>
      </c>
      <c r="B42" s="108" t="s">
        <v>93</v>
      </c>
      <c r="C42" s="175">
        <v>28.766666666666669</v>
      </c>
      <c r="D42" s="109" t="s">
        <v>42</v>
      </c>
      <c r="E42" s="110"/>
      <c r="F42" s="92">
        <f t="shared" si="5"/>
        <v>0</v>
      </c>
      <c r="G42" s="113"/>
    </row>
    <row r="43" spans="1:7" s="2" customFormat="1" ht="21" customHeight="1" x14ac:dyDescent="0.25">
      <c r="A43" s="107" t="s">
        <v>219</v>
      </c>
      <c r="B43" s="108" t="s">
        <v>94</v>
      </c>
      <c r="C43" s="175">
        <v>16.8</v>
      </c>
      <c r="D43" s="109" t="s">
        <v>42</v>
      </c>
      <c r="E43" s="110"/>
      <c r="F43" s="92">
        <f t="shared" si="5"/>
        <v>0</v>
      </c>
      <c r="G43" s="113"/>
    </row>
    <row r="44" spans="1:7" s="2" customFormat="1" ht="21" customHeight="1" x14ac:dyDescent="0.25">
      <c r="A44" s="107" t="s">
        <v>220</v>
      </c>
      <c r="B44" s="108" t="s">
        <v>95</v>
      </c>
      <c r="C44" s="175">
        <v>189.1</v>
      </c>
      <c r="D44" s="109" t="s">
        <v>42</v>
      </c>
      <c r="E44" s="110"/>
      <c r="F44" s="92">
        <f t="shared" si="5"/>
        <v>0</v>
      </c>
      <c r="G44" s="113"/>
    </row>
    <row r="45" spans="1:7" s="2" customFormat="1" ht="21" customHeight="1" x14ac:dyDescent="0.25">
      <c r="A45" s="107" t="s">
        <v>221</v>
      </c>
      <c r="B45" s="108" t="s">
        <v>96</v>
      </c>
      <c r="C45" s="175">
        <v>20</v>
      </c>
      <c r="D45" s="109" t="s">
        <v>97</v>
      </c>
      <c r="E45" s="110"/>
      <c r="F45" s="92">
        <f t="shared" si="5"/>
        <v>0</v>
      </c>
      <c r="G45" s="113"/>
    </row>
    <row r="46" spans="1:7" s="2" customFormat="1" ht="21" customHeight="1" x14ac:dyDescent="0.25">
      <c r="A46" s="105">
        <v>3.3</v>
      </c>
      <c r="B46" s="112" t="s">
        <v>98</v>
      </c>
      <c r="C46" s="176"/>
      <c r="D46" s="112"/>
      <c r="E46" s="112"/>
      <c r="F46" s="112"/>
      <c r="G46" s="111"/>
    </row>
    <row r="47" spans="1:7" s="2" customFormat="1" ht="21" customHeight="1" x14ac:dyDescent="0.25">
      <c r="A47" s="107" t="s">
        <v>222</v>
      </c>
      <c r="B47" s="108" t="s">
        <v>99</v>
      </c>
      <c r="C47" s="175">
        <v>6.666666666666667</v>
      </c>
      <c r="D47" s="109" t="s">
        <v>97</v>
      </c>
      <c r="E47" s="110"/>
      <c r="F47" s="92">
        <f t="shared" ref="F47:F50" si="6">+C47*E47</f>
        <v>0</v>
      </c>
      <c r="G47" s="103"/>
    </row>
    <row r="48" spans="1:7" s="2" customFormat="1" ht="21" customHeight="1" x14ac:dyDescent="0.25">
      <c r="A48" s="107" t="s">
        <v>223</v>
      </c>
      <c r="B48" s="108" t="s">
        <v>100</v>
      </c>
      <c r="C48" s="175">
        <v>6.666666666666667</v>
      </c>
      <c r="D48" s="109" t="s">
        <v>97</v>
      </c>
      <c r="E48" s="110"/>
      <c r="F48" s="92">
        <f t="shared" si="6"/>
        <v>0</v>
      </c>
      <c r="G48" s="106"/>
    </row>
    <row r="49" spans="1:7" s="2" customFormat="1" ht="21" customHeight="1" x14ac:dyDescent="0.25">
      <c r="A49" s="107" t="s">
        <v>224</v>
      </c>
      <c r="B49" s="108" t="s">
        <v>101</v>
      </c>
      <c r="C49" s="175">
        <v>6.666666666666667</v>
      </c>
      <c r="D49" s="109" t="s">
        <v>97</v>
      </c>
      <c r="E49" s="110"/>
      <c r="F49" s="92">
        <f t="shared" si="6"/>
        <v>0</v>
      </c>
      <c r="G49" s="111"/>
    </row>
    <row r="50" spans="1:7" s="2" customFormat="1" ht="21" customHeight="1" x14ac:dyDescent="0.25">
      <c r="A50" s="107" t="s">
        <v>225</v>
      </c>
      <c r="B50" s="103" t="s">
        <v>102</v>
      </c>
      <c r="C50" s="175">
        <v>4</v>
      </c>
      <c r="D50" s="114" t="s">
        <v>41</v>
      </c>
      <c r="E50" s="110"/>
      <c r="F50" s="92">
        <f t="shared" si="6"/>
        <v>0</v>
      </c>
      <c r="G50" s="113">
        <f>+SUM(F31:F50)</f>
        <v>0</v>
      </c>
    </row>
    <row r="51" spans="1:7" s="2" customFormat="1" ht="27.75" customHeight="1" x14ac:dyDescent="0.25">
      <c r="A51" s="105">
        <v>3.4</v>
      </c>
      <c r="B51" s="115" t="s">
        <v>207</v>
      </c>
      <c r="C51" s="102"/>
      <c r="D51" s="115"/>
      <c r="E51" s="115"/>
      <c r="F51" s="115"/>
      <c r="G51" s="106"/>
    </row>
    <row r="52" spans="1:7" s="2" customFormat="1" ht="21" customHeight="1" x14ac:dyDescent="0.25">
      <c r="A52" s="107" t="s">
        <v>103</v>
      </c>
      <c r="B52" s="116" t="s">
        <v>104</v>
      </c>
      <c r="C52" s="177">
        <v>141.66666666666666</v>
      </c>
      <c r="D52" s="118" t="s">
        <v>42</v>
      </c>
      <c r="E52" s="119"/>
      <c r="F52" s="92">
        <f t="shared" ref="F52:F54" si="7">+C52*E52</f>
        <v>0</v>
      </c>
      <c r="G52" s="113"/>
    </row>
    <row r="53" spans="1:7" s="2" customFormat="1" ht="36" x14ac:dyDescent="0.25">
      <c r="A53" s="107" t="s">
        <v>105</v>
      </c>
      <c r="B53" s="116" t="s">
        <v>106</v>
      </c>
      <c r="C53" s="178">
        <v>83.333333333333329</v>
      </c>
      <c r="D53" s="118" t="s">
        <v>35</v>
      </c>
      <c r="E53" s="119"/>
      <c r="F53" s="92">
        <f t="shared" si="7"/>
        <v>0</v>
      </c>
      <c r="G53" s="113"/>
    </row>
    <row r="54" spans="1:7" s="2" customFormat="1" ht="21" customHeight="1" x14ac:dyDescent="0.25">
      <c r="A54" s="107" t="s">
        <v>226</v>
      </c>
      <c r="B54" s="116" t="s">
        <v>107</v>
      </c>
      <c r="C54" s="177">
        <v>4</v>
      </c>
      <c r="D54" s="118" t="s">
        <v>41</v>
      </c>
      <c r="E54" s="120"/>
      <c r="F54" s="92">
        <f t="shared" si="7"/>
        <v>0</v>
      </c>
      <c r="G54" s="113"/>
    </row>
    <row r="55" spans="1:7" s="2" customFormat="1" ht="21" customHeight="1" x14ac:dyDescent="0.25">
      <c r="A55" s="102">
        <v>3.5</v>
      </c>
      <c r="B55" s="112" t="s">
        <v>109</v>
      </c>
      <c r="C55" s="177">
        <v>0</v>
      </c>
      <c r="D55" s="118"/>
      <c r="E55" s="121"/>
      <c r="F55" s="117"/>
      <c r="G55" s="113"/>
    </row>
    <row r="56" spans="1:7" s="2" customFormat="1" ht="21" customHeight="1" x14ac:dyDescent="0.25">
      <c r="A56" s="107" t="s">
        <v>108</v>
      </c>
      <c r="B56" s="122" t="s">
        <v>111</v>
      </c>
      <c r="C56" s="177">
        <v>204.00000000000003</v>
      </c>
      <c r="D56" s="118" t="s">
        <v>42</v>
      </c>
      <c r="E56" s="119"/>
      <c r="F56" s="92">
        <f t="shared" ref="F56:F64" si="8">+C56*E56</f>
        <v>0</v>
      </c>
      <c r="G56" s="113"/>
    </row>
    <row r="57" spans="1:7" s="2" customFormat="1" ht="21" customHeight="1" x14ac:dyDescent="0.25">
      <c r="A57" s="107" t="s">
        <v>110</v>
      </c>
      <c r="B57" s="122" t="s">
        <v>113</v>
      </c>
      <c r="C57" s="177">
        <v>68.666666666666671</v>
      </c>
      <c r="D57" s="118" t="s">
        <v>35</v>
      </c>
      <c r="E57" s="121"/>
      <c r="F57" s="92">
        <f t="shared" si="8"/>
        <v>0</v>
      </c>
      <c r="G57" s="113"/>
    </row>
    <row r="58" spans="1:7" s="2" customFormat="1" ht="21" customHeight="1" x14ac:dyDescent="0.25">
      <c r="A58" s="107" t="s">
        <v>112</v>
      </c>
      <c r="B58" s="122" t="s">
        <v>115</v>
      </c>
      <c r="C58" s="177">
        <v>56.133333333333333</v>
      </c>
      <c r="D58" s="118" t="s">
        <v>42</v>
      </c>
      <c r="E58" s="121"/>
      <c r="F58" s="92">
        <f t="shared" si="8"/>
        <v>0</v>
      </c>
      <c r="G58" s="113"/>
    </row>
    <row r="59" spans="1:7" s="2" customFormat="1" ht="21" customHeight="1" x14ac:dyDescent="0.25">
      <c r="A59" s="107" t="s">
        <v>114</v>
      </c>
      <c r="B59" s="122" t="s">
        <v>117</v>
      </c>
      <c r="C59" s="177">
        <v>204.00000000000003</v>
      </c>
      <c r="D59" s="118" t="s">
        <v>42</v>
      </c>
      <c r="E59" s="121"/>
      <c r="F59" s="92">
        <f t="shared" si="8"/>
        <v>0</v>
      </c>
      <c r="G59" s="123"/>
    </row>
    <row r="60" spans="1:7" s="2" customFormat="1" ht="21" customHeight="1" x14ac:dyDescent="0.25">
      <c r="A60" s="107" t="s">
        <v>116</v>
      </c>
      <c r="B60" s="122" t="s">
        <v>119</v>
      </c>
      <c r="C60" s="177">
        <v>56.133333333333333</v>
      </c>
      <c r="D60" s="118" t="s">
        <v>42</v>
      </c>
      <c r="E60" s="124"/>
      <c r="F60" s="92">
        <f t="shared" si="8"/>
        <v>0</v>
      </c>
      <c r="G60" s="113"/>
    </row>
    <row r="61" spans="1:7" s="2" customFormat="1" ht="21" customHeight="1" x14ac:dyDescent="0.25">
      <c r="A61" s="107" t="s">
        <v>118</v>
      </c>
      <c r="B61" s="122" t="s">
        <v>121</v>
      </c>
      <c r="C61" s="177">
        <v>28</v>
      </c>
      <c r="D61" s="118" t="s">
        <v>42</v>
      </c>
      <c r="E61" s="124"/>
      <c r="F61" s="92">
        <f t="shared" si="8"/>
        <v>0</v>
      </c>
      <c r="G61" s="113"/>
    </row>
    <row r="62" spans="1:7" s="2" customFormat="1" ht="36" x14ac:dyDescent="0.25">
      <c r="A62" s="107" t="s">
        <v>120</v>
      </c>
      <c r="B62" s="122" t="s">
        <v>123</v>
      </c>
      <c r="C62" s="177">
        <v>4</v>
      </c>
      <c r="D62" s="118" t="s">
        <v>41</v>
      </c>
      <c r="E62" s="124"/>
      <c r="F62" s="92">
        <f t="shared" si="8"/>
        <v>0</v>
      </c>
      <c r="G62" s="113"/>
    </row>
    <row r="63" spans="1:7" s="2" customFormat="1" ht="21" customHeight="1" x14ac:dyDescent="0.25">
      <c r="A63" s="107" t="s">
        <v>122</v>
      </c>
      <c r="B63" s="122" t="s">
        <v>125</v>
      </c>
      <c r="C63" s="177">
        <v>4</v>
      </c>
      <c r="D63" s="118" t="s">
        <v>41</v>
      </c>
      <c r="E63" s="121"/>
      <c r="F63" s="92">
        <f t="shared" si="8"/>
        <v>0</v>
      </c>
      <c r="G63" s="125"/>
    </row>
    <row r="64" spans="1:7" s="2" customFormat="1" ht="21" customHeight="1" x14ac:dyDescent="0.25">
      <c r="A64" s="107" t="s">
        <v>124</v>
      </c>
      <c r="B64" s="122" t="s">
        <v>102</v>
      </c>
      <c r="C64" s="177">
        <v>4</v>
      </c>
      <c r="D64" s="118" t="s">
        <v>41</v>
      </c>
      <c r="E64" s="121"/>
      <c r="F64" s="92">
        <f t="shared" si="8"/>
        <v>0</v>
      </c>
      <c r="G64" s="136">
        <f>+SUM(F52:F64)</f>
        <v>0</v>
      </c>
    </row>
    <row r="65" spans="1:7" s="2" customFormat="1" ht="21" customHeight="1" x14ac:dyDescent="0.25">
      <c r="A65" s="105">
        <v>4</v>
      </c>
      <c r="B65" s="103" t="s">
        <v>126</v>
      </c>
      <c r="C65" s="177"/>
      <c r="D65" s="118"/>
      <c r="E65" s="121"/>
      <c r="F65" s="117"/>
      <c r="G65" s="125"/>
    </row>
    <row r="66" spans="1:7" s="2" customFormat="1" ht="21" customHeight="1" x14ac:dyDescent="0.25">
      <c r="A66" s="105">
        <v>4.0999999999999996</v>
      </c>
      <c r="B66" s="103" t="s">
        <v>294</v>
      </c>
      <c r="C66" s="176"/>
      <c r="D66" s="103"/>
      <c r="E66" s="103"/>
      <c r="F66" s="103"/>
      <c r="G66" s="103"/>
    </row>
    <row r="67" spans="1:7" s="2" customFormat="1" ht="21" customHeight="1" x14ac:dyDescent="0.25">
      <c r="A67" s="107" t="s">
        <v>227</v>
      </c>
      <c r="B67" s="122" t="s">
        <v>44</v>
      </c>
      <c r="C67" s="128">
        <v>4</v>
      </c>
      <c r="D67" s="127" t="s">
        <v>31</v>
      </c>
      <c r="E67" s="128"/>
      <c r="F67" s="92">
        <f t="shared" ref="F67:F81" si="9">+C67*E67</f>
        <v>0</v>
      </c>
      <c r="G67" s="129"/>
    </row>
    <row r="68" spans="1:7" s="2" customFormat="1" ht="21" customHeight="1" x14ac:dyDescent="0.25">
      <c r="A68" s="130" t="s">
        <v>228</v>
      </c>
      <c r="B68" s="131" t="s">
        <v>127</v>
      </c>
      <c r="C68" s="128">
        <v>33.333333333333336</v>
      </c>
      <c r="D68" s="127" t="s">
        <v>43</v>
      </c>
      <c r="E68" s="128"/>
      <c r="F68" s="92">
        <f t="shared" si="9"/>
        <v>0</v>
      </c>
      <c r="G68" s="129"/>
    </row>
    <row r="69" spans="1:7" s="2" customFormat="1" ht="21" customHeight="1" x14ac:dyDescent="0.25">
      <c r="A69" s="107" t="s">
        <v>229</v>
      </c>
      <c r="B69" s="131" t="s">
        <v>128</v>
      </c>
      <c r="C69" s="128">
        <v>4</v>
      </c>
      <c r="D69" s="127" t="s">
        <v>31</v>
      </c>
      <c r="E69" s="126"/>
      <c r="F69" s="92">
        <f t="shared" si="9"/>
        <v>0</v>
      </c>
      <c r="G69" s="129"/>
    </row>
    <row r="70" spans="1:7" s="2" customFormat="1" ht="21" customHeight="1" x14ac:dyDescent="0.25">
      <c r="A70" s="130" t="s">
        <v>230</v>
      </c>
      <c r="B70" s="131" t="s">
        <v>129</v>
      </c>
      <c r="C70" s="128">
        <v>10</v>
      </c>
      <c r="D70" s="127" t="s">
        <v>31</v>
      </c>
      <c r="E70" s="126"/>
      <c r="F70" s="92">
        <f t="shared" si="9"/>
        <v>0</v>
      </c>
      <c r="G70" s="129"/>
    </row>
    <row r="71" spans="1:7" s="2" customFormat="1" ht="21" customHeight="1" x14ac:dyDescent="0.25">
      <c r="A71" s="107" t="s">
        <v>231</v>
      </c>
      <c r="B71" s="131" t="s">
        <v>130</v>
      </c>
      <c r="C71" s="128">
        <v>4</v>
      </c>
      <c r="D71" s="132" t="s">
        <v>31</v>
      </c>
      <c r="E71" s="128"/>
      <c r="F71" s="92">
        <f t="shared" si="9"/>
        <v>0</v>
      </c>
      <c r="G71" s="129"/>
    </row>
    <row r="72" spans="1:7" s="2" customFormat="1" ht="21" customHeight="1" x14ac:dyDescent="0.25">
      <c r="A72" s="130" t="s">
        <v>232</v>
      </c>
      <c r="B72" s="131" t="s">
        <v>131</v>
      </c>
      <c r="C72" s="128">
        <v>4</v>
      </c>
      <c r="D72" s="127" t="s">
        <v>31</v>
      </c>
      <c r="E72" s="128"/>
      <c r="F72" s="92">
        <f t="shared" si="9"/>
        <v>0</v>
      </c>
      <c r="G72" s="129"/>
    </row>
    <row r="73" spans="1:7" s="2" customFormat="1" ht="21" customHeight="1" x14ac:dyDescent="0.25">
      <c r="A73" s="107" t="s">
        <v>233</v>
      </c>
      <c r="B73" s="131" t="s">
        <v>132</v>
      </c>
      <c r="C73" s="128">
        <v>4</v>
      </c>
      <c r="D73" s="127" t="s">
        <v>31</v>
      </c>
      <c r="E73" s="128"/>
      <c r="F73" s="92">
        <f t="shared" si="9"/>
        <v>0</v>
      </c>
      <c r="G73" s="129"/>
    </row>
    <row r="74" spans="1:7" s="2" customFormat="1" ht="54" x14ac:dyDescent="0.25">
      <c r="A74" s="130" t="s">
        <v>234</v>
      </c>
      <c r="B74" s="116" t="s">
        <v>133</v>
      </c>
      <c r="C74" s="179">
        <v>4</v>
      </c>
      <c r="D74" s="134" t="s">
        <v>134</v>
      </c>
      <c r="E74" s="133"/>
      <c r="F74" s="92">
        <f t="shared" si="9"/>
        <v>0</v>
      </c>
      <c r="G74" s="129"/>
    </row>
    <row r="75" spans="1:7" s="2" customFormat="1" ht="21" customHeight="1" x14ac:dyDescent="0.25">
      <c r="A75" s="107" t="s">
        <v>235</v>
      </c>
      <c r="B75" s="116" t="s">
        <v>135</v>
      </c>
      <c r="C75" s="179">
        <v>4</v>
      </c>
      <c r="D75" s="134" t="s">
        <v>31</v>
      </c>
      <c r="E75" s="133"/>
      <c r="F75" s="92">
        <f t="shared" si="9"/>
        <v>0</v>
      </c>
      <c r="G75" s="129"/>
    </row>
    <row r="76" spans="1:7" s="2" customFormat="1" ht="21" customHeight="1" x14ac:dyDescent="0.25">
      <c r="A76" s="130" t="s">
        <v>236</v>
      </c>
      <c r="B76" s="131" t="s">
        <v>136</v>
      </c>
      <c r="C76" s="128">
        <v>4</v>
      </c>
      <c r="D76" s="127" t="s">
        <v>31</v>
      </c>
      <c r="E76" s="128"/>
      <c r="F76" s="92">
        <f t="shared" si="9"/>
        <v>0</v>
      </c>
      <c r="G76" s="129"/>
    </row>
    <row r="77" spans="1:7" s="2" customFormat="1" ht="21" customHeight="1" x14ac:dyDescent="0.25">
      <c r="A77" s="107" t="s">
        <v>237</v>
      </c>
      <c r="B77" s="135" t="s">
        <v>137</v>
      </c>
      <c r="C77" s="128">
        <v>4</v>
      </c>
      <c r="D77" s="132" t="s">
        <v>31</v>
      </c>
      <c r="E77" s="128"/>
      <c r="F77" s="92">
        <f t="shared" si="9"/>
        <v>0</v>
      </c>
      <c r="G77" s="129"/>
    </row>
    <row r="78" spans="1:7" s="2" customFormat="1" ht="40.5" customHeight="1" x14ac:dyDescent="0.25">
      <c r="A78" s="130" t="s">
        <v>238</v>
      </c>
      <c r="B78" s="131" t="s">
        <v>138</v>
      </c>
      <c r="C78" s="128">
        <v>7</v>
      </c>
      <c r="D78" s="127" t="s">
        <v>31</v>
      </c>
      <c r="E78" s="128"/>
      <c r="F78" s="92">
        <f t="shared" si="9"/>
        <v>0</v>
      </c>
      <c r="G78" s="129"/>
    </row>
    <row r="79" spans="1:7" s="2" customFormat="1" ht="22.5" customHeight="1" x14ac:dyDescent="0.25">
      <c r="A79" s="107" t="s">
        <v>239</v>
      </c>
      <c r="B79" s="131" t="s">
        <v>139</v>
      </c>
      <c r="C79" s="128">
        <v>4</v>
      </c>
      <c r="D79" s="127" t="s">
        <v>41</v>
      </c>
      <c r="E79" s="128"/>
      <c r="F79" s="92">
        <f t="shared" si="9"/>
        <v>0</v>
      </c>
      <c r="G79" s="129"/>
    </row>
    <row r="80" spans="1:7" s="2" customFormat="1" ht="21" customHeight="1" x14ac:dyDescent="0.25">
      <c r="A80" s="130" t="s">
        <v>240</v>
      </c>
      <c r="B80" s="131" t="s">
        <v>140</v>
      </c>
      <c r="C80" s="128">
        <v>4</v>
      </c>
      <c r="D80" s="127" t="s">
        <v>41</v>
      </c>
      <c r="E80" s="128"/>
      <c r="F80" s="92">
        <f t="shared" si="9"/>
        <v>0</v>
      </c>
      <c r="G80" s="129"/>
    </row>
    <row r="81" spans="1:7" s="2" customFormat="1" ht="21" customHeight="1" x14ac:dyDescent="0.25">
      <c r="A81" s="107" t="s">
        <v>241</v>
      </c>
      <c r="B81" s="131" t="s">
        <v>141</v>
      </c>
      <c r="C81" s="128">
        <v>4</v>
      </c>
      <c r="D81" s="127" t="s">
        <v>41</v>
      </c>
      <c r="E81" s="128"/>
      <c r="F81" s="92">
        <f t="shared" si="9"/>
        <v>0</v>
      </c>
      <c r="G81" s="136">
        <f>+SUM(F67:F81)</f>
        <v>0</v>
      </c>
    </row>
    <row r="82" spans="1:7" s="2" customFormat="1" ht="21" customHeight="1" x14ac:dyDescent="0.25">
      <c r="A82" s="107">
        <v>5</v>
      </c>
      <c r="B82" s="103" t="s">
        <v>142</v>
      </c>
      <c r="C82" s="128"/>
      <c r="D82" s="127"/>
      <c r="E82" s="128"/>
      <c r="F82" s="126"/>
      <c r="G82" s="136"/>
    </row>
    <row r="83" spans="1:7" s="2" customFormat="1" ht="27.75" customHeight="1" x14ac:dyDescent="0.25">
      <c r="A83" s="137">
        <v>5.0999999999999996</v>
      </c>
      <c r="B83" s="103" t="s">
        <v>295</v>
      </c>
      <c r="C83" s="176"/>
      <c r="D83" s="103"/>
      <c r="E83" s="103"/>
      <c r="F83" s="103"/>
      <c r="G83" s="103"/>
    </row>
    <row r="84" spans="1:7" s="2" customFormat="1" ht="21" customHeight="1" x14ac:dyDescent="0.25">
      <c r="A84" s="138" t="s">
        <v>242</v>
      </c>
      <c r="B84" s="139" t="s">
        <v>143</v>
      </c>
      <c r="C84" s="128">
        <v>500</v>
      </c>
      <c r="D84" s="127" t="s">
        <v>43</v>
      </c>
      <c r="E84" s="126"/>
      <c r="F84" s="92">
        <f t="shared" ref="F84:F101" si="10">+C84*E84</f>
        <v>0</v>
      </c>
      <c r="G84" s="129"/>
    </row>
    <row r="85" spans="1:7" s="2" customFormat="1" ht="21" customHeight="1" x14ac:dyDescent="0.25">
      <c r="A85" s="138" t="s">
        <v>243</v>
      </c>
      <c r="B85" s="139" t="s">
        <v>144</v>
      </c>
      <c r="C85" s="128">
        <v>333.33333333333331</v>
      </c>
      <c r="D85" s="127" t="s">
        <v>43</v>
      </c>
      <c r="E85" s="126"/>
      <c r="F85" s="92">
        <f t="shared" si="10"/>
        <v>0</v>
      </c>
      <c r="G85" s="129"/>
    </row>
    <row r="86" spans="1:7" s="2" customFormat="1" ht="21" customHeight="1" x14ac:dyDescent="0.25">
      <c r="A86" s="138" t="s">
        <v>244</v>
      </c>
      <c r="B86" s="139" t="s">
        <v>145</v>
      </c>
      <c r="C86" s="128">
        <v>733.33333333333337</v>
      </c>
      <c r="D86" s="127" t="s">
        <v>43</v>
      </c>
      <c r="E86" s="126"/>
      <c r="F86" s="92">
        <f t="shared" si="10"/>
        <v>0</v>
      </c>
      <c r="G86" s="129"/>
    </row>
    <row r="87" spans="1:7" s="2" customFormat="1" ht="21" customHeight="1" x14ac:dyDescent="0.25">
      <c r="A87" s="138" t="s">
        <v>245</v>
      </c>
      <c r="B87" s="140" t="s">
        <v>146</v>
      </c>
      <c r="C87" s="128">
        <v>733.33333333333337</v>
      </c>
      <c r="D87" s="127" t="s">
        <v>43</v>
      </c>
      <c r="E87" s="126"/>
      <c r="F87" s="92">
        <f t="shared" si="10"/>
        <v>0</v>
      </c>
      <c r="G87" s="129"/>
    </row>
    <row r="88" spans="1:7" s="2" customFormat="1" ht="21" customHeight="1" x14ac:dyDescent="0.25">
      <c r="A88" s="138" t="s">
        <v>246</v>
      </c>
      <c r="B88" s="139" t="s">
        <v>147</v>
      </c>
      <c r="C88" s="179">
        <v>4</v>
      </c>
      <c r="D88" s="134" t="s">
        <v>31</v>
      </c>
      <c r="E88" s="133"/>
      <c r="F88" s="92">
        <f t="shared" si="10"/>
        <v>0</v>
      </c>
      <c r="G88" s="129"/>
    </row>
    <row r="89" spans="1:7" s="2" customFormat="1" ht="21" customHeight="1" x14ac:dyDescent="0.25">
      <c r="A89" s="138" t="s">
        <v>247</v>
      </c>
      <c r="B89" s="135" t="s">
        <v>148</v>
      </c>
      <c r="C89" s="179">
        <v>4</v>
      </c>
      <c r="D89" s="141" t="s">
        <v>31</v>
      </c>
      <c r="E89" s="126"/>
      <c r="F89" s="92">
        <f t="shared" si="10"/>
        <v>0</v>
      </c>
      <c r="G89" s="129"/>
    </row>
    <row r="90" spans="1:7" s="2" customFormat="1" ht="21" customHeight="1" x14ac:dyDescent="0.25">
      <c r="A90" s="138" t="s">
        <v>248</v>
      </c>
      <c r="B90" s="135" t="s">
        <v>149</v>
      </c>
      <c r="C90" s="179">
        <v>4</v>
      </c>
      <c r="D90" s="141" t="s">
        <v>31</v>
      </c>
      <c r="E90" s="126"/>
      <c r="F90" s="92">
        <f t="shared" si="10"/>
        <v>0</v>
      </c>
      <c r="G90" s="129"/>
    </row>
    <row r="91" spans="1:7" s="2" customFormat="1" ht="21" customHeight="1" x14ac:dyDescent="0.25">
      <c r="A91" s="138" t="s">
        <v>249</v>
      </c>
      <c r="B91" s="135" t="s">
        <v>150</v>
      </c>
      <c r="C91" s="179">
        <v>4</v>
      </c>
      <c r="D91" s="127" t="s">
        <v>31</v>
      </c>
      <c r="E91" s="126"/>
      <c r="F91" s="92">
        <f t="shared" si="10"/>
        <v>0</v>
      </c>
      <c r="G91" s="129"/>
    </row>
    <row r="92" spans="1:7" s="2" customFormat="1" ht="21" customHeight="1" x14ac:dyDescent="0.25">
      <c r="A92" s="138" t="s">
        <v>250</v>
      </c>
      <c r="B92" s="135" t="s">
        <v>151</v>
      </c>
      <c r="C92" s="179">
        <v>4</v>
      </c>
      <c r="D92" s="127" t="s">
        <v>31</v>
      </c>
      <c r="E92" s="126"/>
      <c r="F92" s="92">
        <f t="shared" si="10"/>
        <v>0</v>
      </c>
      <c r="G92" s="129"/>
    </row>
    <row r="93" spans="1:7" s="2" customFormat="1" ht="21" customHeight="1" x14ac:dyDescent="0.25">
      <c r="A93" s="138" t="s">
        <v>251</v>
      </c>
      <c r="B93" s="135" t="s">
        <v>152</v>
      </c>
      <c r="C93" s="179">
        <v>4</v>
      </c>
      <c r="D93" s="127" t="s">
        <v>31</v>
      </c>
      <c r="E93" s="126"/>
      <c r="F93" s="92">
        <f t="shared" si="10"/>
        <v>0</v>
      </c>
      <c r="G93" s="129"/>
    </row>
    <row r="94" spans="1:7" s="2" customFormat="1" ht="21" customHeight="1" x14ac:dyDescent="0.25">
      <c r="A94" s="138" t="s">
        <v>252</v>
      </c>
      <c r="B94" s="135" t="s">
        <v>153</v>
      </c>
      <c r="C94" s="128">
        <v>14</v>
      </c>
      <c r="D94" s="127" t="s">
        <v>31</v>
      </c>
      <c r="E94" s="126"/>
      <c r="F94" s="92">
        <f t="shared" si="10"/>
        <v>0</v>
      </c>
      <c r="G94" s="129"/>
    </row>
    <row r="95" spans="1:7" s="2" customFormat="1" ht="21" customHeight="1" x14ac:dyDescent="0.25">
      <c r="A95" s="138" t="s">
        <v>253</v>
      </c>
      <c r="B95" s="135" t="s">
        <v>154</v>
      </c>
      <c r="C95" s="128">
        <v>4</v>
      </c>
      <c r="D95" s="142" t="s">
        <v>31</v>
      </c>
      <c r="E95" s="126"/>
      <c r="F95" s="92">
        <f t="shared" si="10"/>
        <v>0</v>
      </c>
      <c r="G95" s="129"/>
    </row>
    <row r="96" spans="1:7" s="2" customFormat="1" ht="21" customHeight="1" x14ac:dyDescent="0.25">
      <c r="A96" s="138" t="s">
        <v>254</v>
      </c>
      <c r="B96" s="135" t="s">
        <v>155</v>
      </c>
      <c r="C96" s="128">
        <v>67</v>
      </c>
      <c r="D96" s="142" t="s">
        <v>43</v>
      </c>
      <c r="E96" s="126"/>
      <c r="F96" s="92">
        <f t="shared" si="10"/>
        <v>0</v>
      </c>
      <c r="G96" s="129"/>
    </row>
    <row r="97" spans="1:7" s="2" customFormat="1" ht="21" customHeight="1" x14ac:dyDescent="0.25">
      <c r="A97" s="138" t="s">
        <v>255</v>
      </c>
      <c r="B97" s="135" t="s">
        <v>156</v>
      </c>
      <c r="C97" s="128">
        <v>7</v>
      </c>
      <c r="D97" s="142" t="s">
        <v>31</v>
      </c>
      <c r="E97" s="126"/>
      <c r="F97" s="92">
        <f t="shared" si="10"/>
        <v>0</v>
      </c>
      <c r="G97" s="129"/>
    </row>
    <row r="98" spans="1:7" s="2" customFormat="1" ht="21" customHeight="1" x14ac:dyDescent="0.25">
      <c r="A98" s="138" t="s">
        <v>256</v>
      </c>
      <c r="B98" s="135" t="s">
        <v>157</v>
      </c>
      <c r="C98" s="128">
        <v>7</v>
      </c>
      <c r="D98" s="142" t="s">
        <v>31</v>
      </c>
      <c r="E98" s="126"/>
      <c r="F98" s="92">
        <f t="shared" si="10"/>
        <v>0</v>
      </c>
      <c r="G98" s="129"/>
    </row>
    <row r="99" spans="1:7" s="2" customFormat="1" ht="21" customHeight="1" x14ac:dyDescent="0.25">
      <c r="A99" s="138" t="s">
        <v>257</v>
      </c>
      <c r="B99" s="135" t="s">
        <v>158</v>
      </c>
      <c r="C99" s="128">
        <v>7</v>
      </c>
      <c r="D99" s="142" t="s">
        <v>31</v>
      </c>
      <c r="E99" s="126"/>
      <c r="F99" s="92">
        <f t="shared" si="10"/>
        <v>0</v>
      </c>
      <c r="G99" s="129"/>
    </row>
    <row r="100" spans="1:7" s="2" customFormat="1" ht="21" customHeight="1" x14ac:dyDescent="0.25">
      <c r="A100" s="138" t="s">
        <v>258</v>
      </c>
      <c r="B100" s="135" t="s">
        <v>159</v>
      </c>
      <c r="C100" s="128">
        <v>4</v>
      </c>
      <c r="D100" s="142" t="s">
        <v>41</v>
      </c>
      <c r="E100" s="126"/>
      <c r="F100" s="92">
        <f t="shared" si="10"/>
        <v>0</v>
      </c>
      <c r="G100" s="129"/>
    </row>
    <row r="101" spans="1:7" s="2" customFormat="1" ht="21" customHeight="1" x14ac:dyDescent="0.25">
      <c r="A101" s="138" t="s">
        <v>259</v>
      </c>
      <c r="B101" s="135" t="s">
        <v>139</v>
      </c>
      <c r="C101" s="128">
        <v>4</v>
      </c>
      <c r="D101" s="142" t="s">
        <v>41</v>
      </c>
      <c r="E101" s="126"/>
      <c r="F101" s="92">
        <f t="shared" si="10"/>
        <v>0</v>
      </c>
      <c r="G101" s="136">
        <f>+SUM(F84:F101)</f>
        <v>0</v>
      </c>
    </row>
    <row r="102" spans="1:7" s="2" customFormat="1" ht="21" customHeight="1" x14ac:dyDescent="0.25">
      <c r="A102" s="138"/>
      <c r="B102" s="135"/>
      <c r="C102" s="128"/>
      <c r="D102" s="142"/>
      <c r="E102" s="126"/>
      <c r="F102" s="126"/>
      <c r="G102" s="136"/>
    </row>
    <row r="103" spans="1:7" s="2" customFormat="1" ht="36" x14ac:dyDescent="0.25">
      <c r="A103" s="138">
        <v>6.1</v>
      </c>
      <c r="B103" s="103" t="s">
        <v>160</v>
      </c>
      <c r="C103" s="176"/>
      <c r="D103" s="103"/>
      <c r="E103" s="103"/>
      <c r="F103" s="103"/>
      <c r="G103" s="103"/>
    </row>
    <row r="104" spans="1:7" s="2" customFormat="1" ht="126" x14ac:dyDescent="0.25">
      <c r="A104" s="143" t="s">
        <v>260</v>
      </c>
      <c r="B104" s="122" t="s">
        <v>161</v>
      </c>
      <c r="C104" s="179">
        <v>4</v>
      </c>
      <c r="D104" s="144" t="s">
        <v>31</v>
      </c>
      <c r="E104" s="133"/>
      <c r="F104" s="92">
        <f t="shared" ref="F104:F123" si="11">+C104*E104</f>
        <v>0</v>
      </c>
      <c r="G104" s="145"/>
    </row>
    <row r="105" spans="1:7" s="2" customFormat="1" ht="21" customHeight="1" x14ac:dyDescent="0.25">
      <c r="A105" s="138" t="s">
        <v>261</v>
      </c>
      <c r="B105" s="135" t="s">
        <v>162</v>
      </c>
      <c r="C105" s="128">
        <v>36.666666666666664</v>
      </c>
      <c r="D105" s="132" t="s">
        <v>31</v>
      </c>
      <c r="E105" s="126"/>
      <c r="F105" s="92">
        <f t="shared" si="11"/>
        <v>0</v>
      </c>
      <c r="G105" s="129"/>
    </row>
    <row r="106" spans="1:7" s="2" customFormat="1" ht="21" customHeight="1" x14ac:dyDescent="0.25">
      <c r="A106" s="143" t="s">
        <v>262</v>
      </c>
      <c r="B106" s="135" t="s">
        <v>163</v>
      </c>
      <c r="C106" s="179">
        <v>4</v>
      </c>
      <c r="D106" s="132" t="s">
        <v>31</v>
      </c>
      <c r="E106" s="126"/>
      <c r="F106" s="92">
        <f t="shared" si="11"/>
        <v>0</v>
      </c>
      <c r="G106" s="129"/>
    </row>
    <row r="107" spans="1:7" s="2" customFormat="1" ht="21" customHeight="1" x14ac:dyDescent="0.25">
      <c r="A107" s="138" t="s">
        <v>263</v>
      </c>
      <c r="B107" s="135" t="s">
        <v>164</v>
      </c>
      <c r="C107" s="179">
        <v>4</v>
      </c>
      <c r="D107" s="132" t="s">
        <v>31</v>
      </c>
      <c r="E107" s="126"/>
      <c r="F107" s="92">
        <f t="shared" si="11"/>
        <v>0</v>
      </c>
      <c r="G107" s="129"/>
    </row>
    <row r="108" spans="1:7" s="2" customFormat="1" ht="21" customHeight="1" x14ac:dyDescent="0.25">
      <c r="A108" s="143" t="s">
        <v>264</v>
      </c>
      <c r="B108" s="135" t="s">
        <v>165</v>
      </c>
      <c r="C108" s="179">
        <v>4</v>
      </c>
      <c r="D108" s="132" t="s">
        <v>31</v>
      </c>
      <c r="E108" s="126"/>
      <c r="F108" s="92">
        <f t="shared" si="11"/>
        <v>0</v>
      </c>
      <c r="G108" s="129"/>
    </row>
    <row r="109" spans="1:7" s="2" customFormat="1" ht="21" customHeight="1" x14ac:dyDescent="0.25">
      <c r="A109" s="138" t="s">
        <v>265</v>
      </c>
      <c r="B109" s="146" t="s">
        <v>166</v>
      </c>
      <c r="C109" s="179">
        <v>4</v>
      </c>
      <c r="D109" s="132" t="s">
        <v>31</v>
      </c>
      <c r="E109" s="126"/>
      <c r="F109" s="92">
        <f t="shared" si="11"/>
        <v>0</v>
      </c>
      <c r="G109" s="129"/>
    </row>
    <row r="110" spans="1:7" s="2" customFormat="1" ht="15" customHeight="1" x14ac:dyDescent="0.25">
      <c r="A110" s="143" t="s">
        <v>266</v>
      </c>
      <c r="B110" s="135" t="s">
        <v>167</v>
      </c>
      <c r="C110" s="179">
        <v>4</v>
      </c>
      <c r="D110" s="132" t="s">
        <v>31</v>
      </c>
      <c r="E110" s="126"/>
      <c r="F110" s="92">
        <f t="shared" si="11"/>
        <v>0</v>
      </c>
      <c r="G110" s="129"/>
    </row>
    <row r="111" spans="1:7" s="2" customFormat="1" ht="18.75" customHeight="1" x14ac:dyDescent="0.25">
      <c r="A111" s="138" t="s">
        <v>267</v>
      </c>
      <c r="B111" s="135" t="s">
        <v>168</v>
      </c>
      <c r="C111" s="179">
        <v>4</v>
      </c>
      <c r="D111" s="132" t="s">
        <v>31</v>
      </c>
      <c r="E111" s="126"/>
      <c r="F111" s="92">
        <f t="shared" si="11"/>
        <v>0</v>
      </c>
      <c r="G111" s="129"/>
    </row>
    <row r="112" spans="1:7" s="2" customFormat="1" ht="18.75" customHeight="1" x14ac:dyDescent="0.25">
      <c r="A112" s="143" t="s">
        <v>268</v>
      </c>
      <c r="B112" s="135" t="s">
        <v>169</v>
      </c>
      <c r="C112" s="128">
        <v>14</v>
      </c>
      <c r="D112" s="132" t="s">
        <v>31</v>
      </c>
      <c r="E112" s="126"/>
      <c r="F112" s="92">
        <f t="shared" si="11"/>
        <v>0</v>
      </c>
      <c r="G112" s="129"/>
    </row>
    <row r="113" spans="1:7" s="2" customFormat="1" ht="18.75" customHeight="1" x14ac:dyDescent="0.25">
      <c r="A113" s="138" t="s">
        <v>269</v>
      </c>
      <c r="B113" s="135" t="s">
        <v>170</v>
      </c>
      <c r="C113" s="128">
        <v>4</v>
      </c>
      <c r="D113" s="132" t="s">
        <v>31</v>
      </c>
      <c r="E113" s="126"/>
      <c r="F113" s="92">
        <f t="shared" si="11"/>
        <v>0</v>
      </c>
      <c r="G113" s="129"/>
    </row>
    <row r="114" spans="1:7" s="2" customFormat="1" ht="18.75" customHeight="1" x14ac:dyDescent="0.25">
      <c r="A114" s="143" t="s">
        <v>270</v>
      </c>
      <c r="B114" s="146" t="s">
        <v>171</v>
      </c>
      <c r="C114" s="128">
        <v>4</v>
      </c>
      <c r="D114" s="132" t="s">
        <v>31</v>
      </c>
      <c r="E114" s="126"/>
      <c r="F114" s="92">
        <f t="shared" si="11"/>
        <v>0</v>
      </c>
      <c r="G114" s="147"/>
    </row>
    <row r="115" spans="1:7" s="2" customFormat="1" ht="18.75" customHeight="1" x14ac:dyDescent="0.25">
      <c r="A115" s="138" t="s">
        <v>271</v>
      </c>
      <c r="B115" s="146" t="s">
        <v>172</v>
      </c>
      <c r="C115" s="128">
        <v>4</v>
      </c>
      <c r="D115" s="132" t="s">
        <v>41</v>
      </c>
      <c r="E115" s="126"/>
      <c r="F115" s="92">
        <f t="shared" si="11"/>
        <v>0</v>
      </c>
      <c r="G115" s="147"/>
    </row>
    <row r="116" spans="1:7" s="2" customFormat="1" ht="18.75" customHeight="1" x14ac:dyDescent="0.25">
      <c r="A116" s="143" t="s">
        <v>272</v>
      </c>
      <c r="B116" s="148" t="s">
        <v>173</v>
      </c>
      <c r="C116" s="180">
        <v>4</v>
      </c>
      <c r="D116" s="150" t="s">
        <v>31</v>
      </c>
      <c r="E116" s="149"/>
      <c r="F116" s="92">
        <f t="shared" si="11"/>
        <v>0</v>
      </c>
      <c r="G116" s="129"/>
    </row>
    <row r="117" spans="1:7" s="2" customFormat="1" ht="18.75" customHeight="1" x14ac:dyDescent="0.25">
      <c r="A117" s="138" t="s">
        <v>273</v>
      </c>
      <c r="B117" s="135" t="s">
        <v>174</v>
      </c>
      <c r="C117" s="128">
        <v>54</v>
      </c>
      <c r="D117" s="132" t="s">
        <v>31</v>
      </c>
      <c r="E117" s="126"/>
      <c r="F117" s="92">
        <f t="shared" si="11"/>
        <v>0</v>
      </c>
      <c r="G117" s="129"/>
    </row>
    <row r="118" spans="1:7" s="2" customFormat="1" ht="18.75" customHeight="1" x14ac:dyDescent="0.25">
      <c r="A118" s="143" t="s">
        <v>274</v>
      </c>
      <c r="B118" s="135" t="s">
        <v>175</v>
      </c>
      <c r="C118" s="128">
        <v>4</v>
      </c>
      <c r="D118" s="132" t="s">
        <v>41</v>
      </c>
      <c r="E118" s="126"/>
      <c r="F118" s="92">
        <f t="shared" si="11"/>
        <v>0</v>
      </c>
      <c r="G118" s="129"/>
    </row>
    <row r="119" spans="1:7" s="2" customFormat="1" ht="18.75" customHeight="1" x14ac:dyDescent="0.25">
      <c r="A119" s="138" t="s">
        <v>275</v>
      </c>
      <c r="B119" s="135" t="s">
        <v>176</v>
      </c>
      <c r="C119" s="128">
        <v>733.33333333333337</v>
      </c>
      <c r="D119" s="132" t="s">
        <v>43</v>
      </c>
      <c r="E119" s="126"/>
      <c r="F119" s="92">
        <f t="shared" si="11"/>
        <v>0</v>
      </c>
      <c r="G119" s="129"/>
    </row>
    <row r="120" spans="1:7" s="2" customFormat="1" ht="18.75" customHeight="1" x14ac:dyDescent="0.25">
      <c r="A120" s="143" t="s">
        <v>276</v>
      </c>
      <c r="B120" s="135" t="s">
        <v>177</v>
      </c>
      <c r="C120" s="128">
        <v>7</v>
      </c>
      <c r="D120" s="132" t="s">
        <v>31</v>
      </c>
      <c r="E120" s="126"/>
      <c r="F120" s="92">
        <f t="shared" si="11"/>
        <v>0</v>
      </c>
      <c r="G120" s="129"/>
    </row>
    <row r="121" spans="1:7" s="2" customFormat="1" ht="18.75" customHeight="1" x14ac:dyDescent="0.25">
      <c r="A121" s="138" t="s">
        <v>277</v>
      </c>
      <c r="B121" s="135" t="s">
        <v>178</v>
      </c>
      <c r="C121" s="128">
        <v>4</v>
      </c>
      <c r="D121" s="132" t="s">
        <v>179</v>
      </c>
      <c r="E121" s="126"/>
      <c r="F121" s="92">
        <f t="shared" si="11"/>
        <v>0</v>
      </c>
      <c r="G121" s="129"/>
    </row>
    <row r="122" spans="1:7" s="2" customFormat="1" ht="15.75" customHeight="1" x14ac:dyDescent="0.25">
      <c r="A122" s="143" t="s">
        <v>278</v>
      </c>
      <c r="B122" s="135" t="s">
        <v>139</v>
      </c>
      <c r="C122" s="128">
        <v>4</v>
      </c>
      <c r="D122" s="132" t="s">
        <v>31</v>
      </c>
      <c r="E122" s="126"/>
      <c r="F122" s="92">
        <f t="shared" si="11"/>
        <v>0</v>
      </c>
      <c r="G122" s="129"/>
    </row>
    <row r="123" spans="1:7" s="2" customFormat="1" ht="21" customHeight="1" x14ac:dyDescent="0.25">
      <c r="A123" s="138" t="s">
        <v>279</v>
      </c>
      <c r="B123" s="135" t="s">
        <v>180</v>
      </c>
      <c r="C123" s="128">
        <v>4</v>
      </c>
      <c r="D123" s="132" t="s">
        <v>41</v>
      </c>
      <c r="E123" s="126"/>
      <c r="F123" s="92">
        <f t="shared" si="11"/>
        <v>0</v>
      </c>
      <c r="G123" s="136">
        <f>+SUM(F104:F123)</f>
        <v>0</v>
      </c>
    </row>
    <row r="124" spans="1:7" s="2" customFormat="1" ht="18" x14ac:dyDescent="0.25">
      <c r="A124" s="151">
        <v>7.1</v>
      </c>
      <c r="B124" s="166" t="s">
        <v>181</v>
      </c>
      <c r="C124" s="181">
        <v>0</v>
      </c>
      <c r="D124" s="166"/>
      <c r="E124" s="166"/>
      <c r="F124" s="166"/>
      <c r="G124" s="145"/>
    </row>
    <row r="125" spans="1:7" s="2" customFormat="1" ht="54" x14ac:dyDescent="0.25">
      <c r="A125" s="152" t="s">
        <v>280</v>
      </c>
      <c r="B125" s="148" t="s">
        <v>182</v>
      </c>
      <c r="C125" s="182">
        <v>4</v>
      </c>
      <c r="D125" s="154" t="s">
        <v>31</v>
      </c>
      <c r="E125" s="155"/>
      <c r="F125" s="92">
        <f t="shared" ref="F125:F133" si="12">+C125*E125</f>
        <v>0</v>
      </c>
      <c r="G125" s="129"/>
    </row>
    <row r="126" spans="1:7" s="2" customFormat="1" ht="22.5" customHeight="1" x14ac:dyDescent="0.25">
      <c r="A126" s="152" t="s">
        <v>281</v>
      </c>
      <c r="B126" s="156" t="s">
        <v>183</v>
      </c>
      <c r="C126" s="182">
        <v>4</v>
      </c>
      <c r="D126" s="154" t="s">
        <v>31</v>
      </c>
      <c r="E126" s="153"/>
      <c r="F126" s="92">
        <f t="shared" si="12"/>
        <v>0</v>
      </c>
      <c r="G126" s="129"/>
    </row>
    <row r="127" spans="1:7" s="2" customFormat="1" ht="22.5" customHeight="1" x14ac:dyDescent="0.25">
      <c r="A127" s="152" t="s">
        <v>282</v>
      </c>
      <c r="B127" s="156" t="s">
        <v>184</v>
      </c>
      <c r="C127" s="180">
        <v>4</v>
      </c>
      <c r="D127" s="154" t="s">
        <v>31</v>
      </c>
      <c r="E127" s="149"/>
      <c r="F127" s="92">
        <f t="shared" si="12"/>
        <v>0</v>
      </c>
      <c r="G127" s="129"/>
    </row>
    <row r="128" spans="1:7" s="2" customFormat="1" ht="18.75" customHeight="1" x14ac:dyDescent="0.25">
      <c r="A128" s="152" t="s">
        <v>283</v>
      </c>
      <c r="B128" s="156" t="s">
        <v>185</v>
      </c>
      <c r="C128" s="182">
        <v>4</v>
      </c>
      <c r="D128" s="154" t="s">
        <v>31</v>
      </c>
      <c r="E128" s="153"/>
      <c r="F128" s="92">
        <f t="shared" si="12"/>
        <v>0</v>
      </c>
      <c r="G128" s="129"/>
    </row>
    <row r="129" spans="1:7" s="2" customFormat="1" ht="18.75" customHeight="1" x14ac:dyDescent="0.25">
      <c r="A129" s="152" t="s">
        <v>284</v>
      </c>
      <c r="B129" s="139" t="s">
        <v>186</v>
      </c>
      <c r="C129" s="182">
        <v>4</v>
      </c>
      <c r="D129" s="154" t="s">
        <v>31</v>
      </c>
      <c r="E129" s="153"/>
      <c r="F129" s="92">
        <f t="shared" si="12"/>
        <v>0</v>
      </c>
      <c r="G129" s="129"/>
    </row>
    <row r="130" spans="1:7" s="4" customFormat="1" ht="18.75" customHeight="1" x14ac:dyDescent="0.25">
      <c r="A130" s="152" t="s">
        <v>285</v>
      </c>
      <c r="B130" s="149" t="s">
        <v>187</v>
      </c>
      <c r="C130" s="180">
        <v>4</v>
      </c>
      <c r="D130" s="154" t="s">
        <v>41</v>
      </c>
      <c r="E130" s="149"/>
      <c r="F130" s="92">
        <f t="shared" si="12"/>
        <v>0</v>
      </c>
      <c r="G130" s="129"/>
    </row>
    <row r="131" spans="1:7" s="4" customFormat="1" ht="18.75" customHeight="1" x14ac:dyDescent="0.25">
      <c r="A131" s="152" t="s">
        <v>286</v>
      </c>
      <c r="B131" s="149" t="s">
        <v>188</v>
      </c>
      <c r="C131" s="180">
        <v>4</v>
      </c>
      <c r="D131" s="154" t="s">
        <v>41</v>
      </c>
      <c r="E131" s="149"/>
      <c r="F131" s="92">
        <f t="shared" si="12"/>
        <v>0</v>
      </c>
      <c r="G131" s="129"/>
    </row>
    <row r="132" spans="1:7" s="4" customFormat="1" ht="18.75" customHeight="1" x14ac:dyDescent="0.25">
      <c r="A132" s="152" t="s">
        <v>287</v>
      </c>
      <c r="B132" s="149" t="s">
        <v>139</v>
      </c>
      <c r="C132" s="180">
        <v>4</v>
      </c>
      <c r="D132" s="154" t="s">
        <v>41</v>
      </c>
      <c r="E132" s="149"/>
      <c r="F132" s="92">
        <f t="shared" si="12"/>
        <v>0</v>
      </c>
      <c r="G132" s="129"/>
    </row>
    <row r="133" spans="1:7" s="4" customFormat="1" ht="18.75" customHeight="1" x14ac:dyDescent="0.25">
      <c r="A133" s="152" t="s">
        <v>288</v>
      </c>
      <c r="B133" s="149" t="s">
        <v>189</v>
      </c>
      <c r="C133" s="180">
        <v>4</v>
      </c>
      <c r="D133" s="154" t="s">
        <v>41</v>
      </c>
      <c r="E133" s="149"/>
      <c r="F133" s="92">
        <f t="shared" si="12"/>
        <v>0</v>
      </c>
      <c r="G133" s="136">
        <f>+SUM(F125:F133)</f>
        <v>0</v>
      </c>
    </row>
    <row r="134" spans="1:7" x14ac:dyDescent="0.3">
      <c r="A134" s="101">
        <v>8</v>
      </c>
      <c r="B134" s="94" t="s">
        <v>59</v>
      </c>
      <c r="C134" s="94"/>
      <c r="D134" s="87"/>
      <c r="E134" s="91"/>
      <c r="F134" s="157"/>
      <c r="G134" s="100"/>
    </row>
    <row r="135" spans="1:7" ht="162" x14ac:dyDescent="0.3">
      <c r="A135" s="167">
        <v>8.1</v>
      </c>
      <c r="B135" s="99" t="s">
        <v>61</v>
      </c>
      <c r="C135" s="86">
        <v>8</v>
      </c>
      <c r="D135" s="87" t="s">
        <v>32</v>
      </c>
      <c r="E135" s="91"/>
      <c r="F135" s="92">
        <f t="shared" ref="F135:F153" si="13">+C135*E135</f>
        <v>0</v>
      </c>
      <c r="G135" s="158">
        <f t="shared" ref="G135:G148" si="14">+F135</f>
        <v>0</v>
      </c>
    </row>
    <row r="136" spans="1:7" ht="54" x14ac:dyDescent="0.3">
      <c r="A136" s="167">
        <v>8.1999999999999993</v>
      </c>
      <c r="B136" s="99" t="s">
        <v>2</v>
      </c>
      <c r="C136" s="86">
        <v>2</v>
      </c>
      <c r="D136" s="87" t="s">
        <v>32</v>
      </c>
      <c r="E136" s="91"/>
      <c r="F136" s="92">
        <f t="shared" si="13"/>
        <v>0</v>
      </c>
      <c r="G136" s="158">
        <f t="shared" si="14"/>
        <v>0</v>
      </c>
    </row>
    <row r="137" spans="1:7" ht="54" x14ac:dyDescent="0.3">
      <c r="A137" s="167">
        <v>8.3000000000000007</v>
      </c>
      <c r="B137" s="99" t="s">
        <v>1</v>
      </c>
      <c r="C137" s="86">
        <v>2</v>
      </c>
      <c r="D137" s="87" t="s">
        <v>32</v>
      </c>
      <c r="E137" s="91"/>
      <c r="F137" s="92">
        <f t="shared" si="13"/>
        <v>0</v>
      </c>
      <c r="G137" s="158">
        <f t="shared" si="14"/>
        <v>0</v>
      </c>
    </row>
    <row r="138" spans="1:7" ht="162" x14ac:dyDescent="0.3">
      <c r="A138" s="167">
        <v>8.4</v>
      </c>
      <c r="B138" s="99" t="s">
        <v>60</v>
      </c>
      <c r="C138" s="86">
        <v>6</v>
      </c>
      <c r="D138" s="87" t="s">
        <v>32</v>
      </c>
      <c r="E138" s="91"/>
      <c r="F138" s="92">
        <f t="shared" si="13"/>
        <v>0</v>
      </c>
      <c r="G138" s="158">
        <f t="shared" si="14"/>
        <v>0</v>
      </c>
    </row>
    <row r="139" spans="1:7" ht="162" x14ac:dyDescent="0.3">
      <c r="A139" s="167">
        <v>8.5</v>
      </c>
      <c r="B139" s="99" t="s">
        <v>62</v>
      </c>
      <c r="C139" s="86">
        <v>1</v>
      </c>
      <c r="D139" s="87" t="s">
        <v>32</v>
      </c>
      <c r="E139" s="91"/>
      <c r="F139" s="92">
        <f t="shared" si="13"/>
        <v>0</v>
      </c>
      <c r="G139" s="158">
        <f t="shared" si="14"/>
        <v>0</v>
      </c>
    </row>
    <row r="140" spans="1:7" ht="162" x14ac:dyDescent="0.3">
      <c r="A140" s="167">
        <v>8.6</v>
      </c>
      <c r="B140" s="99" t="s">
        <v>63</v>
      </c>
      <c r="C140" s="86">
        <v>2</v>
      </c>
      <c r="D140" s="87" t="s">
        <v>32</v>
      </c>
      <c r="E140" s="91"/>
      <c r="F140" s="92">
        <f t="shared" si="13"/>
        <v>0</v>
      </c>
      <c r="G140" s="158">
        <f t="shared" si="14"/>
        <v>0</v>
      </c>
    </row>
    <row r="141" spans="1:7" ht="306" x14ac:dyDescent="0.3">
      <c r="A141" s="167">
        <v>8.6999999999999993</v>
      </c>
      <c r="B141" s="99" t="s">
        <v>64</v>
      </c>
      <c r="C141" s="86">
        <v>1</v>
      </c>
      <c r="D141" s="87" t="s">
        <v>32</v>
      </c>
      <c r="E141" s="91"/>
      <c r="F141" s="92">
        <f t="shared" si="13"/>
        <v>0</v>
      </c>
      <c r="G141" s="158">
        <f t="shared" si="14"/>
        <v>0</v>
      </c>
    </row>
    <row r="142" spans="1:7" ht="409.5" x14ac:dyDescent="0.3">
      <c r="A142" s="167">
        <v>8.8000000000000007</v>
      </c>
      <c r="B142" s="99" t="s">
        <v>65</v>
      </c>
      <c r="C142" s="86">
        <v>1</v>
      </c>
      <c r="D142" s="87" t="s">
        <v>32</v>
      </c>
      <c r="E142" s="91"/>
      <c r="F142" s="92">
        <f t="shared" si="13"/>
        <v>0</v>
      </c>
      <c r="G142" s="158">
        <f t="shared" si="14"/>
        <v>0</v>
      </c>
    </row>
    <row r="143" spans="1:7" ht="162" x14ac:dyDescent="0.3">
      <c r="A143" s="167">
        <v>8.9</v>
      </c>
      <c r="B143" s="99" t="s">
        <v>66</v>
      </c>
      <c r="C143" s="86">
        <v>1</v>
      </c>
      <c r="D143" s="87" t="s">
        <v>32</v>
      </c>
      <c r="E143" s="91"/>
      <c r="F143" s="92">
        <f t="shared" si="13"/>
        <v>0</v>
      </c>
      <c r="G143" s="158">
        <f t="shared" si="14"/>
        <v>0</v>
      </c>
    </row>
    <row r="144" spans="1:7" ht="162" x14ac:dyDescent="0.3">
      <c r="A144" s="92">
        <v>8.1</v>
      </c>
      <c r="B144" s="99" t="s">
        <v>67</v>
      </c>
      <c r="C144" s="86">
        <v>1</v>
      </c>
      <c r="D144" s="87" t="s">
        <v>32</v>
      </c>
      <c r="E144" s="91"/>
      <c r="F144" s="92">
        <f t="shared" si="13"/>
        <v>0</v>
      </c>
      <c r="G144" s="158">
        <f t="shared" si="14"/>
        <v>0</v>
      </c>
    </row>
    <row r="145" spans="1:7" ht="162" x14ac:dyDescent="0.3">
      <c r="A145" s="92">
        <v>8.11</v>
      </c>
      <c r="B145" s="99" t="s">
        <v>68</v>
      </c>
      <c r="C145" s="86">
        <v>2</v>
      </c>
      <c r="D145" s="87" t="s">
        <v>32</v>
      </c>
      <c r="E145" s="91"/>
      <c r="F145" s="92">
        <f t="shared" si="13"/>
        <v>0</v>
      </c>
      <c r="G145" s="158">
        <f t="shared" si="14"/>
        <v>0</v>
      </c>
    </row>
    <row r="146" spans="1:7" ht="36" x14ac:dyDescent="0.3">
      <c r="A146" s="92">
        <v>8.1199999999999992</v>
      </c>
      <c r="B146" s="80" t="s">
        <v>69</v>
      </c>
      <c r="C146" s="86">
        <v>1</v>
      </c>
      <c r="D146" s="87" t="s">
        <v>32</v>
      </c>
      <c r="E146" s="91"/>
      <c r="F146" s="92">
        <f t="shared" si="13"/>
        <v>0</v>
      </c>
      <c r="G146" s="158">
        <f t="shared" si="14"/>
        <v>0</v>
      </c>
    </row>
    <row r="147" spans="1:7" ht="162" x14ac:dyDescent="0.3">
      <c r="A147" s="92">
        <v>8.1300000000000008</v>
      </c>
      <c r="B147" s="99" t="s">
        <v>70</v>
      </c>
      <c r="C147" s="86">
        <v>1</v>
      </c>
      <c r="D147" s="87" t="s">
        <v>32</v>
      </c>
      <c r="E147" s="91"/>
      <c r="F147" s="92">
        <f t="shared" si="13"/>
        <v>0</v>
      </c>
      <c r="G147" s="158">
        <f t="shared" si="14"/>
        <v>0</v>
      </c>
    </row>
    <row r="148" spans="1:7" ht="162" x14ac:dyDescent="0.3">
      <c r="A148" s="92">
        <v>8.14</v>
      </c>
      <c r="B148" s="99" t="s">
        <v>71</v>
      </c>
      <c r="C148" s="86">
        <v>1</v>
      </c>
      <c r="D148" s="87" t="s">
        <v>32</v>
      </c>
      <c r="E148" s="91"/>
      <c r="F148" s="92">
        <f t="shared" si="13"/>
        <v>0</v>
      </c>
      <c r="G148" s="158">
        <f t="shared" si="14"/>
        <v>0</v>
      </c>
    </row>
    <row r="149" spans="1:7" ht="72" x14ac:dyDescent="0.3">
      <c r="A149" s="92">
        <v>8.15</v>
      </c>
      <c r="B149" s="99" t="s">
        <v>3</v>
      </c>
      <c r="C149" s="86">
        <v>1</v>
      </c>
      <c r="D149" s="87" t="s">
        <v>32</v>
      </c>
      <c r="E149" s="91"/>
      <c r="F149" s="92">
        <f t="shared" si="13"/>
        <v>0</v>
      </c>
      <c r="G149" s="158">
        <f t="shared" ref="G149:G152" si="15">+F149</f>
        <v>0</v>
      </c>
    </row>
    <row r="150" spans="1:7" ht="54" x14ac:dyDescent="0.3">
      <c r="A150" s="92">
        <v>8.16</v>
      </c>
      <c r="B150" s="99" t="s">
        <v>4</v>
      </c>
      <c r="C150" s="86">
        <v>2</v>
      </c>
      <c r="D150" s="87" t="s">
        <v>32</v>
      </c>
      <c r="E150" s="91"/>
      <c r="F150" s="92">
        <f t="shared" si="13"/>
        <v>0</v>
      </c>
      <c r="G150" s="158">
        <f t="shared" si="15"/>
        <v>0</v>
      </c>
    </row>
    <row r="151" spans="1:7" ht="162" x14ac:dyDescent="0.3">
      <c r="A151" s="92">
        <v>8.17</v>
      </c>
      <c r="B151" s="99" t="s">
        <v>72</v>
      </c>
      <c r="C151" s="86">
        <v>6</v>
      </c>
      <c r="D151" s="87" t="s">
        <v>32</v>
      </c>
      <c r="E151" s="91"/>
      <c r="F151" s="92">
        <f t="shared" si="13"/>
        <v>0</v>
      </c>
      <c r="G151" s="158">
        <f t="shared" si="15"/>
        <v>0</v>
      </c>
    </row>
    <row r="152" spans="1:7" ht="54" x14ac:dyDescent="0.3">
      <c r="A152" s="92">
        <v>8.18</v>
      </c>
      <c r="B152" s="80" t="s">
        <v>5</v>
      </c>
      <c r="C152" s="86">
        <v>1</v>
      </c>
      <c r="D152" s="87" t="s">
        <v>32</v>
      </c>
      <c r="E152" s="91"/>
      <c r="F152" s="92">
        <f t="shared" si="13"/>
        <v>0</v>
      </c>
      <c r="G152" s="158">
        <f t="shared" si="15"/>
        <v>0</v>
      </c>
    </row>
    <row r="153" spans="1:7" x14ac:dyDescent="0.3">
      <c r="A153" s="92">
        <v>8.19</v>
      </c>
      <c r="B153" s="80" t="s">
        <v>74</v>
      </c>
      <c r="C153" s="86">
        <v>200</v>
      </c>
      <c r="D153" s="87" t="s">
        <v>75</v>
      </c>
      <c r="E153" s="91"/>
      <c r="F153" s="92">
        <f t="shared" si="13"/>
        <v>0</v>
      </c>
      <c r="G153" s="158">
        <f t="shared" ref="G153" si="16">+F153</f>
        <v>0</v>
      </c>
    </row>
    <row r="154" spans="1:7" x14ac:dyDescent="0.3">
      <c r="A154" s="92"/>
      <c r="B154" s="80"/>
      <c r="C154" s="86"/>
      <c r="D154" s="87"/>
      <c r="E154" s="91"/>
      <c r="F154" s="91"/>
      <c r="G154" s="158"/>
    </row>
    <row r="155" spans="1:7" x14ac:dyDescent="0.3">
      <c r="A155" s="101">
        <v>9</v>
      </c>
      <c r="B155" s="159" t="s">
        <v>73</v>
      </c>
      <c r="C155" s="159"/>
      <c r="D155" s="159"/>
      <c r="E155" s="159"/>
      <c r="F155" s="159"/>
      <c r="G155" s="159"/>
    </row>
    <row r="156" spans="1:7" ht="54" x14ac:dyDescent="0.3">
      <c r="A156" s="167">
        <v>9.1</v>
      </c>
      <c r="B156" s="160" t="s">
        <v>6</v>
      </c>
      <c r="C156" s="86">
        <v>1</v>
      </c>
      <c r="D156" s="87" t="s">
        <v>32</v>
      </c>
      <c r="E156" s="91"/>
      <c r="F156" s="92">
        <f t="shared" ref="F156:F181" si="17">+C156*E156</f>
        <v>0</v>
      </c>
      <c r="G156" s="158">
        <f>+F156</f>
        <v>0</v>
      </c>
    </row>
    <row r="157" spans="1:7" ht="36" x14ac:dyDescent="0.3">
      <c r="A157" s="167">
        <v>9.1999999999999993</v>
      </c>
      <c r="B157" s="160" t="s">
        <v>7</v>
      </c>
      <c r="C157" s="86">
        <v>30</v>
      </c>
      <c r="D157" s="87" t="s">
        <v>32</v>
      </c>
      <c r="E157" s="91"/>
      <c r="F157" s="92">
        <f t="shared" si="17"/>
        <v>0</v>
      </c>
      <c r="G157" s="158">
        <f t="shared" ref="G157:G181" si="18">+F157</f>
        <v>0</v>
      </c>
    </row>
    <row r="158" spans="1:7" ht="36" x14ac:dyDescent="0.3">
      <c r="A158" s="167">
        <v>9.3000000000000007</v>
      </c>
      <c r="B158" s="160" t="s">
        <v>8</v>
      </c>
      <c r="C158" s="86">
        <v>30</v>
      </c>
      <c r="D158" s="87" t="s">
        <v>32</v>
      </c>
      <c r="E158" s="91"/>
      <c r="F158" s="92">
        <f t="shared" si="17"/>
        <v>0</v>
      </c>
      <c r="G158" s="158">
        <f t="shared" si="18"/>
        <v>0</v>
      </c>
    </row>
    <row r="159" spans="1:7" ht="36" x14ac:dyDescent="0.3">
      <c r="A159" s="167">
        <v>9.4</v>
      </c>
      <c r="B159" s="160" t="s">
        <v>9</v>
      </c>
      <c r="C159" s="86">
        <v>42</v>
      </c>
      <c r="D159" s="87" t="s">
        <v>32</v>
      </c>
      <c r="E159" s="91"/>
      <c r="F159" s="92">
        <f t="shared" si="17"/>
        <v>0</v>
      </c>
      <c r="G159" s="158">
        <f t="shared" si="18"/>
        <v>0</v>
      </c>
    </row>
    <row r="160" spans="1:7" x14ac:dyDescent="0.3">
      <c r="A160" s="167">
        <v>9.5</v>
      </c>
      <c r="B160" s="160" t="s">
        <v>10</v>
      </c>
      <c r="C160" s="86">
        <v>94</v>
      </c>
      <c r="D160" s="87" t="s">
        <v>32</v>
      </c>
      <c r="E160" s="91"/>
      <c r="F160" s="92">
        <f t="shared" si="17"/>
        <v>0</v>
      </c>
      <c r="G160" s="158">
        <f t="shared" si="18"/>
        <v>0</v>
      </c>
    </row>
    <row r="161" spans="1:7" ht="36" x14ac:dyDescent="0.3">
      <c r="A161" s="167">
        <v>9.6</v>
      </c>
      <c r="B161" s="160" t="s">
        <v>11</v>
      </c>
      <c r="C161" s="86">
        <v>60</v>
      </c>
      <c r="D161" s="87" t="s">
        <v>32</v>
      </c>
      <c r="E161" s="91"/>
      <c r="F161" s="92">
        <f t="shared" si="17"/>
        <v>0</v>
      </c>
      <c r="G161" s="158">
        <f t="shared" si="18"/>
        <v>0</v>
      </c>
    </row>
    <row r="162" spans="1:7" ht="54" x14ac:dyDescent="0.3">
      <c r="A162" s="167">
        <v>9.6999999999999993</v>
      </c>
      <c r="B162" s="160" t="s">
        <v>12</v>
      </c>
      <c r="C162" s="86">
        <v>19</v>
      </c>
      <c r="D162" s="87" t="s">
        <v>32</v>
      </c>
      <c r="E162" s="91"/>
      <c r="F162" s="92">
        <f t="shared" si="17"/>
        <v>0</v>
      </c>
      <c r="G162" s="158">
        <f t="shared" si="18"/>
        <v>0</v>
      </c>
    </row>
    <row r="163" spans="1:7" ht="36" x14ac:dyDescent="0.3">
      <c r="A163" s="167">
        <v>9.8000000000000007</v>
      </c>
      <c r="B163" s="160" t="s">
        <v>13</v>
      </c>
      <c r="C163" s="86">
        <v>37</v>
      </c>
      <c r="D163" s="87" t="s">
        <v>32</v>
      </c>
      <c r="E163" s="91"/>
      <c r="F163" s="92">
        <f t="shared" si="17"/>
        <v>0</v>
      </c>
      <c r="G163" s="158">
        <f t="shared" si="18"/>
        <v>0</v>
      </c>
    </row>
    <row r="164" spans="1:7" x14ac:dyDescent="0.3">
      <c r="A164" s="167">
        <v>9.9</v>
      </c>
      <c r="B164" s="160" t="s">
        <v>14</v>
      </c>
      <c r="C164" s="86">
        <v>2</v>
      </c>
      <c r="D164" s="87" t="s">
        <v>32</v>
      </c>
      <c r="E164" s="91"/>
      <c r="F164" s="92">
        <f t="shared" si="17"/>
        <v>0</v>
      </c>
      <c r="G164" s="158">
        <f t="shared" si="18"/>
        <v>0</v>
      </c>
    </row>
    <row r="165" spans="1:7" x14ac:dyDescent="0.3">
      <c r="A165" s="92">
        <v>9.1</v>
      </c>
      <c r="B165" s="160" t="s">
        <v>15</v>
      </c>
      <c r="C165" s="86">
        <v>3</v>
      </c>
      <c r="D165" s="87" t="s">
        <v>32</v>
      </c>
      <c r="E165" s="91"/>
      <c r="F165" s="92">
        <f t="shared" si="17"/>
        <v>0</v>
      </c>
      <c r="G165" s="158">
        <f t="shared" si="18"/>
        <v>0</v>
      </c>
    </row>
    <row r="166" spans="1:7" x14ac:dyDescent="0.3">
      <c r="A166" s="92">
        <v>9.11</v>
      </c>
      <c r="B166" s="160" t="s">
        <v>16</v>
      </c>
      <c r="C166" s="86">
        <v>1</v>
      </c>
      <c r="D166" s="87" t="s">
        <v>32</v>
      </c>
      <c r="E166" s="91"/>
      <c r="F166" s="92">
        <f t="shared" si="17"/>
        <v>0</v>
      </c>
      <c r="G166" s="158">
        <f t="shared" si="18"/>
        <v>0</v>
      </c>
    </row>
    <row r="167" spans="1:7" x14ac:dyDescent="0.3">
      <c r="A167" s="92">
        <v>9.1199999999999992</v>
      </c>
      <c r="B167" s="160" t="s">
        <v>17</v>
      </c>
      <c r="C167" s="86">
        <v>7</v>
      </c>
      <c r="D167" s="87" t="s">
        <v>32</v>
      </c>
      <c r="E167" s="91"/>
      <c r="F167" s="92">
        <f t="shared" si="17"/>
        <v>0</v>
      </c>
      <c r="G167" s="158">
        <f t="shared" si="18"/>
        <v>0</v>
      </c>
    </row>
    <row r="168" spans="1:7" ht="36" x14ac:dyDescent="0.3">
      <c r="A168" s="92">
        <v>9.1300000000000008</v>
      </c>
      <c r="B168" s="160" t="s">
        <v>18</v>
      </c>
      <c r="C168" s="86">
        <v>10</v>
      </c>
      <c r="D168" s="87" t="s">
        <v>32</v>
      </c>
      <c r="E168" s="91"/>
      <c r="F168" s="92">
        <f t="shared" si="17"/>
        <v>0</v>
      </c>
      <c r="G168" s="158">
        <f t="shared" si="18"/>
        <v>0</v>
      </c>
    </row>
    <row r="169" spans="1:7" ht="36" x14ac:dyDescent="0.3">
      <c r="A169" s="92">
        <v>9.14</v>
      </c>
      <c r="B169" s="160" t="s">
        <v>19</v>
      </c>
      <c r="C169" s="86">
        <v>5</v>
      </c>
      <c r="D169" s="87" t="s">
        <v>32</v>
      </c>
      <c r="E169" s="91"/>
      <c r="F169" s="92">
        <f t="shared" si="17"/>
        <v>0</v>
      </c>
      <c r="G169" s="158">
        <f t="shared" si="18"/>
        <v>0</v>
      </c>
    </row>
    <row r="170" spans="1:7" ht="36" x14ac:dyDescent="0.3">
      <c r="A170" s="92">
        <v>9.15</v>
      </c>
      <c r="B170" s="160" t="s">
        <v>20</v>
      </c>
      <c r="C170" s="86">
        <v>5</v>
      </c>
      <c r="D170" s="87" t="s">
        <v>32</v>
      </c>
      <c r="E170" s="91"/>
      <c r="F170" s="92">
        <f t="shared" si="17"/>
        <v>0</v>
      </c>
      <c r="G170" s="158">
        <f t="shared" si="18"/>
        <v>0</v>
      </c>
    </row>
    <row r="171" spans="1:7" ht="36" x14ac:dyDescent="0.3">
      <c r="A171" s="92">
        <v>9.16</v>
      </c>
      <c r="B171" s="160" t="s">
        <v>21</v>
      </c>
      <c r="C171" s="86">
        <v>3</v>
      </c>
      <c r="D171" s="87" t="s">
        <v>32</v>
      </c>
      <c r="E171" s="91"/>
      <c r="F171" s="92">
        <f t="shared" si="17"/>
        <v>0</v>
      </c>
      <c r="G171" s="158">
        <f t="shared" si="18"/>
        <v>0</v>
      </c>
    </row>
    <row r="172" spans="1:7" ht="36" x14ac:dyDescent="0.3">
      <c r="A172" s="92">
        <v>9.17</v>
      </c>
      <c r="B172" s="160" t="s">
        <v>22</v>
      </c>
      <c r="C172" s="86">
        <v>3</v>
      </c>
      <c r="D172" s="87" t="s">
        <v>32</v>
      </c>
      <c r="E172" s="91"/>
      <c r="F172" s="92">
        <f t="shared" si="17"/>
        <v>0</v>
      </c>
      <c r="G172" s="158">
        <f t="shared" si="18"/>
        <v>0</v>
      </c>
    </row>
    <row r="173" spans="1:7" ht="36" x14ac:dyDescent="0.3">
      <c r="A173" s="92">
        <v>9.18</v>
      </c>
      <c r="B173" s="160" t="s">
        <v>23</v>
      </c>
      <c r="C173" s="86">
        <v>5</v>
      </c>
      <c r="D173" s="87" t="s">
        <v>32</v>
      </c>
      <c r="E173" s="91"/>
      <c r="F173" s="92">
        <f t="shared" si="17"/>
        <v>0</v>
      </c>
      <c r="G173" s="158">
        <f t="shared" si="18"/>
        <v>0</v>
      </c>
    </row>
    <row r="174" spans="1:7" ht="36" x14ac:dyDescent="0.3">
      <c r="A174" s="92">
        <v>9.19</v>
      </c>
      <c r="B174" s="160" t="s">
        <v>20</v>
      </c>
      <c r="C174" s="86">
        <v>5</v>
      </c>
      <c r="D174" s="87" t="s">
        <v>32</v>
      </c>
      <c r="E174" s="91"/>
      <c r="F174" s="92">
        <f t="shared" si="17"/>
        <v>0</v>
      </c>
      <c r="G174" s="158">
        <f t="shared" si="18"/>
        <v>0</v>
      </c>
    </row>
    <row r="175" spans="1:7" ht="36" x14ac:dyDescent="0.3">
      <c r="A175" s="92">
        <v>9.1999999999999993</v>
      </c>
      <c r="B175" s="160" t="s">
        <v>24</v>
      </c>
      <c r="C175" s="86">
        <v>10</v>
      </c>
      <c r="D175" s="87" t="s">
        <v>32</v>
      </c>
      <c r="E175" s="91"/>
      <c r="F175" s="92">
        <f t="shared" si="17"/>
        <v>0</v>
      </c>
      <c r="G175" s="158">
        <f t="shared" si="18"/>
        <v>0</v>
      </c>
    </row>
    <row r="176" spans="1:7" ht="36" x14ac:dyDescent="0.3">
      <c r="A176" s="92">
        <v>9.2100000000000009</v>
      </c>
      <c r="B176" s="160" t="s">
        <v>25</v>
      </c>
      <c r="C176" s="86">
        <v>5</v>
      </c>
      <c r="D176" s="87" t="s">
        <v>32</v>
      </c>
      <c r="E176" s="91"/>
      <c r="F176" s="92">
        <f t="shared" si="17"/>
        <v>0</v>
      </c>
      <c r="G176" s="158">
        <f t="shared" si="18"/>
        <v>0</v>
      </c>
    </row>
    <row r="177" spans="1:7" x14ac:dyDescent="0.3">
      <c r="A177" s="92">
        <v>9.2200000000000006</v>
      </c>
      <c r="B177" s="160" t="s">
        <v>26</v>
      </c>
      <c r="C177" s="86">
        <v>4</v>
      </c>
      <c r="D177" s="87" t="s">
        <v>32</v>
      </c>
      <c r="E177" s="91"/>
      <c r="F177" s="92">
        <f t="shared" si="17"/>
        <v>0</v>
      </c>
      <c r="G177" s="158">
        <f t="shared" si="18"/>
        <v>0</v>
      </c>
    </row>
    <row r="178" spans="1:7" x14ac:dyDescent="0.3">
      <c r="A178" s="92">
        <v>9.23</v>
      </c>
      <c r="B178" s="160" t="s">
        <v>27</v>
      </c>
      <c r="C178" s="86">
        <v>4</v>
      </c>
      <c r="D178" s="87" t="s">
        <v>32</v>
      </c>
      <c r="E178" s="91"/>
      <c r="F178" s="92">
        <f t="shared" si="17"/>
        <v>0</v>
      </c>
      <c r="G178" s="158">
        <f t="shared" si="18"/>
        <v>0</v>
      </c>
    </row>
    <row r="179" spans="1:7" x14ac:dyDescent="0.3">
      <c r="A179" s="92">
        <v>9.24</v>
      </c>
      <c r="B179" s="160" t="s">
        <v>28</v>
      </c>
      <c r="C179" s="86">
        <v>0</v>
      </c>
      <c r="D179" s="87" t="s">
        <v>32</v>
      </c>
      <c r="E179" s="91"/>
      <c r="F179" s="92">
        <f t="shared" si="17"/>
        <v>0</v>
      </c>
      <c r="G179" s="158">
        <f t="shared" si="18"/>
        <v>0</v>
      </c>
    </row>
    <row r="180" spans="1:7" ht="36" x14ac:dyDescent="0.3">
      <c r="A180" s="92">
        <v>9.25</v>
      </c>
      <c r="B180" s="160" t="s">
        <v>29</v>
      </c>
      <c r="C180" s="86">
        <v>3</v>
      </c>
      <c r="D180" s="87" t="s">
        <v>32</v>
      </c>
      <c r="E180" s="91"/>
      <c r="F180" s="92">
        <f t="shared" si="17"/>
        <v>0</v>
      </c>
      <c r="G180" s="158">
        <f t="shared" si="18"/>
        <v>0</v>
      </c>
    </row>
    <row r="181" spans="1:7" ht="54" x14ac:dyDescent="0.3">
      <c r="A181" s="92">
        <v>9.26</v>
      </c>
      <c r="B181" s="160" t="s">
        <v>30</v>
      </c>
      <c r="C181" s="86">
        <v>2</v>
      </c>
      <c r="D181" s="87" t="s">
        <v>32</v>
      </c>
      <c r="E181" s="91"/>
      <c r="F181" s="92">
        <f t="shared" si="17"/>
        <v>0</v>
      </c>
      <c r="G181" s="158">
        <f t="shared" si="18"/>
        <v>0</v>
      </c>
    </row>
    <row r="182" spans="1:7" ht="19.5" thickBot="1" x14ac:dyDescent="0.35">
      <c r="A182" s="161"/>
      <c r="B182" s="161"/>
      <c r="C182" s="161"/>
      <c r="D182" s="161"/>
      <c r="E182" s="161"/>
      <c r="F182" s="161"/>
      <c r="G182" s="162"/>
    </row>
    <row r="183" spans="1:7" ht="20.25" thickTop="1" thickBot="1" x14ac:dyDescent="0.35">
      <c r="A183" s="164"/>
      <c r="B183" s="165" t="s">
        <v>293</v>
      </c>
      <c r="C183" s="164"/>
      <c r="D183" s="164"/>
      <c r="E183" s="164"/>
      <c r="F183" s="164"/>
      <c r="G183" s="164">
        <f>+SUM(F8:F181)</f>
        <v>0</v>
      </c>
    </row>
    <row r="184" spans="1:7" ht="20.25" thickTop="1" thickBot="1" x14ac:dyDescent="0.35">
      <c r="A184" s="5"/>
      <c r="B184" s="183" t="s">
        <v>45</v>
      </c>
      <c r="C184" s="184"/>
      <c r="D184" s="6"/>
      <c r="E184" s="7"/>
      <c r="F184" s="8"/>
      <c r="G184" s="163">
        <f>+SUM(G8:G181)</f>
        <v>0</v>
      </c>
    </row>
    <row r="185" spans="1:7" ht="19.5" thickTop="1" x14ac:dyDescent="0.3">
      <c r="A185" s="9"/>
      <c r="B185" s="10"/>
      <c r="C185" s="11"/>
      <c r="D185" s="12"/>
      <c r="E185" s="13"/>
      <c r="F185" s="11"/>
      <c r="G185" s="55"/>
    </row>
    <row r="186" spans="1:7" x14ac:dyDescent="0.3">
      <c r="A186" s="9"/>
      <c r="B186" s="14" t="s">
        <v>46</v>
      </c>
      <c r="C186" s="15">
        <v>0.1</v>
      </c>
      <c r="D186" s="16"/>
      <c r="E186" s="17"/>
      <c r="F186" s="11">
        <f>C186*G184</f>
        <v>0</v>
      </c>
      <c r="G186" s="55"/>
    </row>
    <row r="187" spans="1:7" x14ac:dyDescent="0.3">
      <c r="A187" s="9"/>
      <c r="B187" s="14" t="s">
        <v>47</v>
      </c>
      <c r="C187" s="15">
        <v>2.5000000000000001E-2</v>
      </c>
      <c r="D187" s="16"/>
      <c r="E187" s="17"/>
      <c r="F187" s="11">
        <f>C187*G184</f>
        <v>0</v>
      </c>
      <c r="G187" s="55"/>
    </row>
    <row r="188" spans="1:7" x14ac:dyDescent="0.3">
      <c r="A188" s="9"/>
      <c r="B188" s="14" t="s">
        <v>48</v>
      </c>
      <c r="C188" s="15">
        <v>5.3499999999999999E-2</v>
      </c>
      <c r="D188" s="16"/>
      <c r="E188" s="17"/>
      <c r="F188" s="11">
        <f>C188*G184</f>
        <v>0</v>
      </c>
      <c r="G188" s="55"/>
    </row>
    <row r="189" spans="1:7" x14ac:dyDescent="0.3">
      <c r="A189" s="9"/>
      <c r="B189" s="14" t="s">
        <v>49</v>
      </c>
      <c r="C189" s="15">
        <v>0.02</v>
      </c>
      <c r="D189" s="16"/>
      <c r="E189" s="17"/>
      <c r="F189" s="11">
        <f>C189*G184</f>
        <v>0</v>
      </c>
      <c r="G189" s="55"/>
    </row>
    <row r="190" spans="1:7" x14ac:dyDescent="0.3">
      <c r="A190" s="9"/>
      <c r="B190" s="14" t="s">
        <v>50</v>
      </c>
      <c r="C190" s="15">
        <v>0.01</v>
      </c>
      <c r="D190" s="16"/>
      <c r="E190" s="17"/>
      <c r="F190" s="11">
        <f>C190*G184</f>
        <v>0</v>
      </c>
      <c r="G190" s="55"/>
    </row>
    <row r="191" spans="1:7" x14ac:dyDescent="0.3">
      <c r="A191" s="9"/>
      <c r="B191" s="14" t="s">
        <v>51</v>
      </c>
      <c r="C191" s="15">
        <v>0.05</v>
      </c>
      <c r="D191" s="16"/>
      <c r="E191" s="17"/>
      <c r="F191" s="11">
        <f>C191*G184</f>
        <v>0</v>
      </c>
      <c r="G191" s="55"/>
    </row>
    <row r="192" spans="1:7" ht="19.5" thickBot="1" x14ac:dyDescent="0.35">
      <c r="A192" s="9"/>
      <c r="B192" s="10"/>
      <c r="C192" s="12"/>
      <c r="D192" s="12"/>
      <c r="E192" s="13"/>
      <c r="F192" s="11"/>
      <c r="G192" s="55"/>
    </row>
    <row r="193" spans="1:7" ht="20.25" thickTop="1" thickBot="1" x14ac:dyDescent="0.35">
      <c r="A193" s="18"/>
      <c r="B193" s="3" t="s">
        <v>52</v>
      </c>
      <c r="C193" s="19"/>
      <c r="D193" s="20"/>
      <c r="E193" s="21"/>
      <c r="F193" s="22"/>
      <c r="G193" s="23">
        <f>SUM(F186:F191)</f>
        <v>0</v>
      </c>
    </row>
    <row r="194" spans="1:7" ht="20.25" thickTop="1" thickBot="1" x14ac:dyDescent="0.35">
      <c r="A194" s="24"/>
      <c r="B194" s="25"/>
      <c r="C194" s="26"/>
      <c r="D194" s="26"/>
      <c r="E194" s="27"/>
      <c r="F194" s="28"/>
      <c r="G194" s="29"/>
    </row>
    <row r="195" spans="1:7" ht="20.25" thickTop="1" thickBot="1" x14ac:dyDescent="0.35">
      <c r="A195" s="30"/>
      <c r="B195" s="31" t="s">
        <v>53</v>
      </c>
      <c r="C195" s="32"/>
      <c r="D195" s="32"/>
      <c r="E195" s="33"/>
      <c r="F195" s="34"/>
      <c r="G195" s="35">
        <f>SUM(G184:G193)</f>
        <v>0</v>
      </c>
    </row>
    <row r="196" spans="1:7" ht="20.25" thickTop="1" thickBot="1" x14ac:dyDescent="0.35">
      <c r="A196" s="36"/>
      <c r="B196" s="37"/>
      <c r="C196" s="38"/>
      <c r="D196" s="39"/>
      <c r="E196" s="40"/>
      <c r="F196" s="41"/>
      <c r="G196" s="42"/>
    </row>
    <row r="197" spans="1:7" ht="20.25" thickTop="1" thickBot="1" x14ac:dyDescent="0.35">
      <c r="A197" s="30"/>
      <c r="B197" s="44" t="s">
        <v>54</v>
      </c>
      <c r="C197" s="43">
        <v>0.06</v>
      </c>
      <c r="D197" s="32"/>
      <c r="E197" s="33"/>
      <c r="F197" s="34"/>
      <c r="G197" s="35">
        <f>+G184*C197</f>
        <v>0</v>
      </c>
    </row>
    <row r="198" spans="1:7" ht="20.25" thickTop="1" thickBot="1" x14ac:dyDescent="0.35">
      <c r="A198" s="45"/>
      <c r="B198" s="46"/>
      <c r="C198" s="47"/>
      <c r="D198" s="48"/>
      <c r="E198" s="48"/>
      <c r="F198" s="48"/>
      <c r="G198" s="4"/>
    </row>
    <row r="199" spans="1:7" ht="37.5" thickTop="1" thickBot="1" x14ac:dyDescent="0.35">
      <c r="A199" s="49"/>
      <c r="B199" s="50" t="s">
        <v>55</v>
      </c>
      <c r="C199" s="51">
        <v>0.18</v>
      </c>
      <c r="D199" s="52"/>
      <c r="E199" s="53"/>
      <c r="F199" s="54"/>
      <c r="G199" s="23">
        <f>C199*F186</f>
        <v>0</v>
      </c>
    </row>
    <row r="200" spans="1:7" ht="20.25" thickTop="1" thickBot="1" x14ac:dyDescent="0.35">
      <c r="A200" s="9"/>
      <c r="B200" s="14"/>
      <c r="C200" s="15"/>
      <c r="D200" s="12"/>
      <c r="E200" s="13"/>
      <c r="F200" s="11"/>
      <c r="G200" s="55"/>
    </row>
    <row r="201" spans="1:7" ht="20.25" thickTop="1" thickBot="1" x14ac:dyDescent="0.35">
      <c r="A201" s="18"/>
      <c r="B201" s="56" t="s">
        <v>56</v>
      </c>
      <c r="C201" s="57">
        <v>0.01</v>
      </c>
      <c r="D201" s="20"/>
      <c r="E201" s="21"/>
      <c r="F201" s="22"/>
      <c r="G201" s="23">
        <f>+C201*G184</f>
        <v>0</v>
      </c>
    </row>
    <row r="202" spans="1:7" ht="20.25" thickTop="1" thickBot="1" x14ac:dyDescent="0.35">
      <c r="A202" s="9"/>
      <c r="B202" s="14"/>
      <c r="C202" s="15"/>
      <c r="D202" s="12"/>
      <c r="E202" s="13"/>
      <c r="F202" s="11"/>
      <c r="G202" s="55"/>
    </row>
    <row r="203" spans="1:7" ht="20.25" thickTop="1" thickBot="1" x14ac:dyDescent="0.35">
      <c r="A203" s="18"/>
      <c r="B203" s="56" t="s">
        <v>57</v>
      </c>
      <c r="C203" s="58">
        <v>1E-3</v>
      </c>
      <c r="D203" s="20"/>
      <c r="E203" s="21"/>
      <c r="F203" s="22"/>
      <c r="G203" s="23">
        <f>C203*G184</f>
        <v>0</v>
      </c>
    </row>
    <row r="204" spans="1:7" ht="19.5" thickTop="1" x14ac:dyDescent="0.3">
      <c r="A204" s="9"/>
      <c r="B204" s="14"/>
      <c r="C204" s="15"/>
      <c r="D204" s="12"/>
      <c r="E204" s="13"/>
      <c r="F204" s="11"/>
      <c r="G204" s="55"/>
    </row>
    <row r="205" spans="1:7" ht="19.5" thickBot="1" x14ac:dyDescent="0.35">
      <c r="A205" s="59"/>
      <c r="B205" s="60"/>
      <c r="C205" s="61"/>
      <c r="D205" s="62"/>
      <c r="E205" s="63"/>
      <c r="F205" s="64"/>
      <c r="G205" s="65"/>
    </row>
    <row r="206" spans="1:7" ht="20.25" thickTop="1" thickBot="1" x14ac:dyDescent="0.35">
      <c r="A206" s="18"/>
      <c r="B206" s="56" t="s">
        <v>296</v>
      </c>
      <c r="C206" s="58">
        <v>0.03</v>
      </c>
      <c r="D206" s="20"/>
      <c r="E206" s="21"/>
      <c r="F206" s="22"/>
      <c r="G206" s="23">
        <f>G193*C206</f>
        <v>0</v>
      </c>
    </row>
    <row r="207" spans="1:7" ht="20.25" thickTop="1" thickBot="1" x14ac:dyDescent="0.35">
      <c r="A207" s="168"/>
      <c r="B207" s="169"/>
      <c r="C207" s="170"/>
      <c r="D207" s="171"/>
      <c r="E207" s="172"/>
      <c r="F207" s="173"/>
      <c r="G207" s="174"/>
    </row>
    <row r="208" spans="1:7" ht="20.25" thickTop="1" thickBot="1" x14ac:dyDescent="0.35">
      <c r="A208" s="18"/>
      <c r="B208" s="66" t="s">
        <v>58</v>
      </c>
      <c r="C208" s="67"/>
      <c r="D208" s="20"/>
      <c r="E208" s="21"/>
      <c r="F208" s="22"/>
      <c r="G208" s="23">
        <f>SUM(G195:G206)</f>
        <v>0</v>
      </c>
    </row>
    <row r="209" spans="1:7" ht="19.5" thickTop="1" x14ac:dyDescent="0.3">
      <c r="A209" s="76"/>
      <c r="F209" s="77"/>
    </row>
    <row r="210" spans="1:7" x14ac:dyDescent="0.3">
      <c r="A210" s="78"/>
    </row>
    <row r="219" spans="1:7" x14ac:dyDescent="0.3">
      <c r="G219" s="79"/>
    </row>
  </sheetData>
  <mergeCells count="5">
    <mergeCell ref="B184:C184"/>
    <mergeCell ref="A1:G1"/>
    <mergeCell ref="A2:G2"/>
    <mergeCell ref="A3:G3"/>
    <mergeCell ref="A5:G5"/>
  </mergeCells>
  <phoneticPr fontId="23" type="noConversion"/>
  <pageMargins left="0.23622047244094491" right="0.23622047244094491" top="0.47244094488188981" bottom="0.55118110236220474" header="0.23622047244094491" footer="0.23622047244094491"/>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REPARACION FINAL</vt:lpstr>
      <vt:lpstr>'REPARACION FINAL'!Área_de_impresión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N. Lizardo Mora</dc:creator>
  <cp:lastModifiedBy>Finabel Benitez Torres</cp:lastModifiedBy>
  <cp:lastPrinted>2023-06-06T13:28:23Z</cp:lastPrinted>
  <dcterms:created xsi:type="dcterms:W3CDTF">2023-02-20T17:24:20Z</dcterms:created>
  <dcterms:modified xsi:type="dcterms:W3CDTF">2023-08-01T19:57:12Z</dcterms:modified>
</cp:coreProperties>
</file>