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EMERGENCIA\LA MINA-GUARICANO\"/>
    </mc:Choice>
  </mc:AlternateContent>
  <xr:revisionPtr revIDLastSave="0" documentId="13_ncr:1_{F1F821FD-A81C-4A9F-A577-AF24B2FD72BF}" xr6:coauthVersionLast="47" xr6:coauthVersionMax="47" xr10:uidLastSave="{00000000-0000-0000-0000-000000000000}"/>
  <bookViews>
    <workbookView xWindow="-120" yWindow="-120" windowWidth="29040" windowHeight="17520" tabRatio="876" xr2:uid="{00000000-000D-0000-FFFF-FFFF00000000}"/>
  </bookViews>
  <sheets>
    <sheet name="PRESUPUESTO Canaleta" sheetId="12" r:id="rId1"/>
  </sheets>
  <externalReferences>
    <externalReference r:id="rId2"/>
  </externalReferences>
  <definedNames>
    <definedName name="_xlnm.Print_Area" localSheetId="0">'PRESUPUESTO Canaleta'!$A$1:$G$129</definedName>
    <definedName name="GASOLINA">[1]Ins!$E$582</definedName>
    <definedName name="Imprimir_área_IM" localSheetId="0">'PRESUPUESTO Canaleta'!#REF!</definedName>
    <definedName name="Imprimir_títulos_IM" localSheetId="0">'PRESUPUESTO Canaleta'!$1:$7</definedName>
    <definedName name="PLIGADORA2">[1]Ins!$E$584</definedName>
    <definedName name="PWINCHE2000K">[1]Ins!$E$592</definedName>
    <definedName name="_xlnm.Print_Titles" localSheetId="0">'PRESUPUESTO Canaleta'!$1:$9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2" l="1"/>
  <c r="F36" i="12"/>
  <c r="F32" i="12"/>
  <c r="F77" i="12"/>
  <c r="F48" i="12"/>
  <c r="F47" i="12"/>
  <c r="F81" i="12"/>
  <c r="G81" i="12" s="1"/>
  <c r="F79" i="12"/>
  <c r="G79" i="12" s="1"/>
  <c r="F75" i="12"/>
  <c r="F74" i="12"/>
  <c r="F73" i="12"/>
  <c r="A73" i="12"/>
  <c r="A74" i="12" s="1"/>
  <c r="A75" i="12" s="1"/>
  <c r="A76" i="12" s="1"/>
  <c r="F68" i="12"/>
  <c r="F67" i="12"/>
  <c r="A67" i="12"/>
  <c r="A68" i="12" s="1"/>
  <c r="A69" i="12" s="1"/>
  <c r="A70" i="12" s="1"/>
  <c r="F64" i="12"/>
  <c r="B53" i="12"/>
  <c r="F52" i="12"/>
  <c r="A49" i="12"/>
  <c r="B39" i="12"/>
  <c r="A39" i="12"/>
  <c r="F38" i="12"/>
  <c r="A35" i="12"/>
  <c r="F34" i="12"/>
  <c r="A31" i="12"/>
  <c r="F30" i="12"/>
  <c r="F29" i="12"/>
  <c r="A24" i="12"/>
  <c r="A25" i="12" s="1"/>
  <c r="A27" i="12" s="1"/>
  <c r="A28" i="12" s="1"/>
  <c r="F23" i="12"/>
  <c r="F21" i="12"/>
  <c r="F20" i="12"/>
  <c r="F19" i="12"/>
  <c r="A19" i="12"/>
  <c r="A20" i="12" s="1"/>
  <c r="A21" i="12" s="1"/>
  <c r="F16" i="12"/>
  <c r="F15" i="12"/>
  <c r="F14" i="12"/>
  <c r="F13" i="12"/>
  <c r="F12" i="12"/>
  <c r="A12" i="12"/>
  <c r="A13" i="12" s="1"/>
  <c r="A14" i="12" s="1"/>
  <c r="A15" i="12" s="1"/>
  <c r="A16" i="12" s="1"/>
  <c r="F61" i="12" l="1"/>
  <c r="F62" i="12"/>
  <c r="F63" i="12"/>
  <c r="F70" i="12"/>
  <c r="F58" i="12"/>
  <c r="F57" i="12"/>
  <c r="F59" i="12"/>
  <c r="F60" i="12"/>
  <c r="G21" i="12"/>
  <c r="F51" i="12"/>
  <c r="G16" i="12"/>
  <c r="F54" i="12"/>
  <c r="F69" i="12" l="1"/>
  <c r="G70" i="12" s="1"/>
  <c r="F53" i="12"/>
  <c r="F55" i="12"/>
  <c r="F76" i="12" l="1"/>
  <c r="G77" i="12" s="1"/>
  <c r="F35" i="12" l="1"/>
  <c r="G36" i="12" s="1"/>
  <c r="F31" i="12"/>
  <c r="G32" i="12" s="1"/>
  <c r="F39" i="12"/>
  <c r="G40" i="12" s="1"/>
  <c r="F44" i="12" l="1"/>
  <c r="F46" i="12" l="1"/>
  <c r="F45" i="12"/>
  <c r="G64" i="12" l="1"/>
  <c r="F25" i="12" l="1"/>
  <c r="F26" i="12" l="1"/>
  <c r="F27" i="12"/>
  <c r="F24" i="12"/>
  <c r="F28" i="12"/>
  <c r="G28" i="12" l="1"/>
  <c r="G83" i="12" l="1"/>
  <c r="G84" i="12" s="1"/>
  <c r="G101" i="12" l="1"/>
  <c r="G99" i="12"/>
  <c r="F91" i="12"/>
  <c r="F90" i="12"/>
  <c r="F88" i="12"/>
  <c r="F87" i="12"/>
  <c r="G113" i="12"/>
  <c r="F86" i="12"/>
  <c r="G103" i="12" s="1"/>
  <c r="F89" i="12"/>
  <c r="G93" i="12" l="1"/>
  <c r="G95" i="12" s="1"/>
  <c r="G97" i="12" l="1"/>
  <c r="G115" i="12"/>
</calcChain>
</file>

<file path=xl/sharedStrings.xml><?xml version="1.0" encoding="utf-8"?>
<sst xmlns="http://schemas.openxmlformats.org/spreadsheetml/2006/main" count="164" uniqueCount="116">
  <si>
    <t>No.</t>
  </si>
  <si>
    <t>DESCRIPCION</t>
  </si>
  <si>
    <t>UD</t>
  </si>
  <si>
    <t>CANTIDAD</t>
  </si>
  <si>
    <t>COSTO RD$</t>
  </si>
  <si>
    <t>ML</t>
  </si>
  <si>
    <t>M3</t>
  </si>
  <si>
    <t>GASTOS ADMINISTRATIVOS</t>
  </si>
  <si>
    <t>SEGURO Y FIANZAS</t>
  </si>
  <si>
    <t>TRANSPORTE</t>
  </si>
  <si>
    <t>LEY # 6/86</t>
  </si>
  <si>
    <t>Unidad Ejecutora de Proyectos</t>
  </si>
  <si>
    <t>IMPREVISTOS</t>
  </si>
  <si>
    <t>PA</t>
  </si>
  <si>
    <t>M2</t>
  </si>
  <si>
    <t>SUB-TOTAL</t>
  </si>
  <si>
    <t>TOTAL DE GASTOS INDIRECTOS</t>
  </si>
  <si>
    <t>CUENCA HIDROGRAFICA</t>
  </si>
  <si>
    <t>TOTAL GENERAL A CONTRATAR</t>
  </si>
  <si>
    <t xml:space="preserve">CORPORACION DEL ACUEDUCTO Y ALCANTARILLADO DE SANTO DOMINGO </t>
  </si>
  <si>
    <t>***C.A.A.S.D.***</t>
  </si>
  <si>
    <t>P.U. RD$</t>
  </si>
  <si>
    <t>Replanteo y control topográfico</t>
  </si>
  <si>
    <t>SUB-TOTAL GENERAL</t>
  </si>
  <si>
    <t>SUB-TOTAL GENERAL EN RD$</t>
  </si>
  <si>
    <t>EQUIPAMIENTO CAASD</t>
  </si>
  <si>
    <t>Asiento de Arena tuberías</t>
  </si>
  <si>
    <t>MOVIMIENTO DE TIERRA:</t>
  </si>
  <si>
    <t>Excavación con Retro Excavadora</t>
  </si>
  <si>
    <t>DIRECCION TECNICA</t>
  </si>
  <si>
    <t>SUPERVISION</t>
  </si>
  <si>
    <t>ITBIS (18% DE DIRECCION TECNICA)</t>
  </si>
  <si>
    <t>SUMINISTRO DE TUBERIAS Y PIEZAS:</t>
  </si>
  <si>
    <t>COLOCACION DE TUBERIAS:</t>
  </si>
  <si>
    <t>TRANSPORTE INTERNO DE TUBERIAS:</t>
  </si>
  <si>
    <t>REPOSICION DE:</t>
  </si>
  <si>
    <t>CODIA</t>
  </si>
  <si>
    <t xml:space="preserve">Relleno compactado </t>
  </si>
  <si>
    <t xml:space="preserve">SEÑALIZACION Y MANEJO DE TRANSITO (Letrero, cintas)  </t>
  </si>
  <si>
    <t>Hormigón Armado en:</t>
  </si>
  <si>
    <t>Hormigón de Nivelación, e = 0.05 mts (Horm. Simple)</t>
  </si>
  <si>
    <t>Movimiento de tierra:</t>
  </si>
  <si>
    <t>LIMPIEZA FINAL (Cubicar desglosado)</t>
  </si>
  <si>
    <t>Bote de sobrantes (a 15 Km)</t>
  </si>
  <si>
    <t>Suministro de material de relleno (Caliche)</t>
  </si>
  <si>
    <t>DISEÑO URBANISTICO</t>
  </si>
  <si>
    <t>TRABAJOS GENERALES:</t>
  </si>
  <si>
    <t>Meses</t>
  </si>
  <si>
    <t>Control de tránsito en vías existentes de acceso a la obra (cubicar desglosado).</t>
  </si>
  <si>
    <t>Construcción de accesos temporales.</t>
  </si>
  <si>
    <t>Oficina de campo / campamento obra (cubicar desglosado).</t>
  </si>
  <si>
    <t>Control de calidad (densidad de campo del relleno, y toma de muestras y rotura de probetas de hormigón).</t>
  </si>
  <si>
    <t>DEMOLICIONES:</t>
  </si>
  <si>
    <t>Limpieza, desmonte y destronque (cubicar desglosado).</t>
  </si>
  <si>
    <t>Estructuras existentes (cubicar desglosado).</t>
  </si>
  <si>
    <t>Viaje</t>
  </si>
  <si>
    <t>Bote de material (Cubicar desglosado).</t>
  </si>
  <si>
    <t>CONSTRUCCION DE:</t>
  </si>
  <si>
    <t>MANEJO DE AGUA CON BOMBA DE ACHIQUE DE</t>
  </si>
  <si>
    <t>Ø2".</t>
  </si>
  <si>
    <t>DIAS</t>
  </si>
  <si>
    <t>Ø3".</t>
  </si>
  <si>
    <t>Ø4".</t>
  </si>
  <si>
    <t>Ø6".</t>
  </si>
  <si>
    <t>Servicio Existente (Incl. Cruce de Calles Existentes) (cubicar desglosado).</t>
  </si>
  <si>
    <t xml:space="preserve">TRANSPORTE DE EQUIPOS PESADOS </t>
  </si>
  <si>
    <t>Pañete interior Pulido</t>
  </si>
  <si>
    <t>Zabaleta en losa de Fondo</t>
  </si>
  <si>
    <t>Fino Losa de Fondo</t>
  </si>
  <si>
    <t>Preliminares:</t>
  </si>
  <si>
    <t>Bote de material excavado</t>
  </si>
  <si>
    <t>U.D.</t>
  </si>
  <si>
    <t>Asfalto, e= 3"</t>
  </si>
  <si>
    <t>Acera (Cubicar Desglosado)</t>
  </si>
  <si>
    <t>Contén (Cubicar Desglosado)</t>
  </si>
  <si>
    <t>Losa de Fondo (esp= 0.20m, )</t>
  </si>
  <si>
    <t>Muro Perimetral   (esp= 0.20m, )</t>
  </si>
  <si>
    <t>Suministro y colocación Material de Relleno (Caliche)</t>
  </si>
  <si>
    <t>2022-90 UEP</t>
  </si>
  <si>
    <t>Ø40" H.A. Calse IV  (Cub. Contra factura)</t>
  </si>
  <si>
    <t>Ø40" H.A. Calse IV</t>
  </si>
  <si>
    <t>Registros de Ladrillos de:</t>
  </si>
  <si>
    <t>7</t>
  </si>
  <si>
    <t>7.1.1</t>
  </si>
  <si>
    <t>7.1.2</t>
  </si>
  <si>
    <t>7.1.3</t>
  </si>
  <si>
    <t>2.00Mts - 2.50Mts</t>
  </si>
  <si>
    <t>2.51Mts - 3.00Mts</t>
  </si>
  <si>
    <t>3.01Mts - 3.50Mts</t>
  </si>
  <si>
    <t>7.1.4</t>
  </si>
  <si>
    <t>3.51Mts - 4.00Mts</t>
  </si>
  <si>
    <t>7.1.5</t>
  </si>
  <si>
    <t>6.00Mts - 6.50Mts</t>
  </si>
  <si>
    <t>Canaleta  de Recoleccion Con Parrilla Metálica de Planchuelas 2" x 1/4" @ 1 1/2"  y Angulares 2" x 2" x 1/4" (6.00 x 0.60 x 0.60 Mts)</t>
  </si>
  <si>
    <t>Parrilla Metálica de Planchuelas 2" x 1/4" @ 1 1/2"  y Angulares 2" x 2" x 1/4" (Cubicar Desglosado)</t>
  </si>
  <si>
    <t>7.2.1</t>
  </si>
  <si>
    <t>7.2.1.1</t>
  </si>
  <si>
    <t>7.2.2</t>
  </si>
  <si>
    <t>7.2.2.1</t>
  </si>
  <si>
    <t>7.2.2.2</t>
  </si>
  <si>
    <t>7.2.2.3</t>
  </si>
  <si>
    <t>7.2.3</t>
  </si>
  <si>
    <t>7.3.1</t>
  </si>
  <si>
    <t>7.3.2</t>
  </si>
  <si>
    <t>7.3.3</t>
  </si>
  <si>
    <t>7.3.4</t>
  </si>
  <si>
    <t>7.3.5</t>
  </si>
  <si>
    <t>7.3.6</t>
  </si>
  <si>
    <t>7.3.7</t>
  </si>
  <si>
    <t>7.2.4</t>
  </si>
  <si>
    <t>Badenes</t>
  </si>
  <si>
    <t>Ø8" PVC SDR-32.5</t>
  </si>
  <si>
    <t>TRANSPORTE DE TUBERIAS DE H.A.</t>
  </si>
  <si>
    <t>PRESUPUESTO: CONSTRUCCION DRENAJE PLUVIAL EN LA C/ HERMANAS MIRABAL, LA MINA-GUARICANO, SANTO DOMINGO NORTE.</t>
  </si>
  <si>
    <t>ESTUDIO DE SUELOS</t>
  </si>
  <si>
    <t xml:space="preserve">Imbornal de Tres Parrillas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</si>
</sst>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&quot;RD$&quot;#,##0.00_);\(&quot;RD$&quot;#,##0.00\)"/>
    <numFmt numFmtId="167" formatCode="0.00_)"/>
    <numFmt numFmtId="168" formatCode="0.0"/>
    <numFmt numFmtId="169" formatCode="0_)"/>
    <numFmt numFmtId="170" formatCode="_([$€]* #,##0.00_);_([$€]* \(#,##0.00\);_([$€]* &quot;-&quot;??_);_(@_)"/>
    <numFmt numFmtId="171" formatCode="_(* #,##0.00_);_(* \(#,##0.00\);_(* \-??_);_(@_)"/>
    <numFmt numFmtId="174" formatCode="0.0_)"/>
    <numFmt numFmtId="181" formatCode="_(\$* #,##0.00_);_(\$* \(#,##0.00\);_(\$* \-??_);_(@_)"/>
    <numFmt numFmtId="182" formatCode="#.##0\.00\ _€;\-#.##0\.00\ _€"/>
  </numFmts>
  <fonts count="36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b/>
      <sz val="12"/>
      <color indexed="8"/>
      <name val="Arial"/>
      <family val="2"/>
    </font>
    <font>
      <sz val="12"/>
      <name val="Arial MT"/>
    </font>
    <font>
      <b/>
      <sz val="12"/>
      <name val="Arial MT"/>
    </font>
    <font>
      <b/>
      <sz val="12"/>
      <color indexed="8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  <charset val="1"/>
    </font>
    <font>
      <sz val="14"/>
      <color rgb="FF376092"/>
      <name val="Arial"/>
      <family val="2"/>
      <charset val="1"/>
    </font>
    <font>
      <sz val="14"/>
      <color rgb="FF92D05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B0F0"/>
      <name val="Arial"/>
      <family val="2"/>
      <charset val="1"/>
    </font>
    <font>
      <sz val="12"/>
      <name val="Arial MT"/>
      <charset val="1"/>
    </font>
    <font>
      <sz val="12"/>
      <color rgb="FFFF0000"/>
      <name val="Arial MT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tted">
        <color indexed="64"/>
      </bottom>
      <diagonal/>
    </border>
  </borders>
  <cellStyleXfs count="46">
    <xf numFmtId="167" fontId="0" fillId="0" borderId="0"/>
    <xf numFmtId="17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5" fillId="0" borderId="0"/>
    <xf numFmtId="167" fontId="2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Fill="0" applyBorder="0" applyAlignment="0" applyProtection="0"/>
    <xf numFmtId="9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0" borderId="0" applyFill="0" applyBorder="0" applyAlignment="0" applyProtection="0"/>
    <xf numFmtId="39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7" fillId="0" borderId="0"/>
    <xf numFmtId="165" fontId="1" fillId="0" borderId="0" applyFont="0" applyFill="0" applyBorder="0" applyAlignment="0" applyProtection="0"/>
    <xf numFmtId="0" fontId="17" fillId="0" borderId="0" applyFill="0" applyBorder="0" applyAlignment="0" applyProtection="0"/>
    <xf numFmtId="43" fontId="1" fillId="0" borderId="0" applyFont="0" applyFill="0" applyBorder="0" applyAlignment="0" applyProtection="0"/>
    <xf numFmtId="171" fontId="17" fillId="0" borderId="0" applyFill="0" applyBorder="0" applyAlignment="0" applyProtection="0"/>
    <xf numFmtId="181" fontId="17" fillId="0" borderId="0" applyFill="0" applyBorder="0" applyAlignment="0" applyProtection="0"/>
    <xf numFmtId="0" fontId="1" fillId="0" borderId="0"/>
    <xf numFmtId="182" fontId="17" fillId="0" borderId="0"/>
    <xf numFmtId="0" fontId="1" fillId="0" borderId="0"/>
    <xf numFmtId="9" fontId="17" fillId="0" borderId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ill="0" applyBorder="0" applyAlignment="0" applyProtection="0"/>
  </cellStyleXfs>
  <cellXfs count="213">
    <xf numFmtId="167" fontId="0" fillId="0" borderId="0" xfId="0"/>
    <xf numFmtId="164" fontId="7" fillId="0" borderId="0" xfId="3" applyFont="1" applyAlignment="1">
      <alignment vertical="center"/>
    </xf>
    <xf numFmtId="168" fontId="7" fillId="0" borderId="0" xfId="6" applyNumberFormat="1" applyFont="1" applyAlignment="1">
      <alignment horizontal="right" vertical="center"/>
    </xf>
    <xf numFmtId="167" fontId="7" fillId="0" borderId="0" xfId="6" applyFont="1" applyAlignment="1">
      <alignment vertical="center"/>
    </xf>
    <xf numFmtId="167" fontId="7" fillId="0" borderId="0" xfId="6" applyFont="1" applyAlignment="1">
      <alignment horizontal="right" vertical="center"/>
    </xf>
    <xf numFmtId="167" fontId="7" fillId="0" borderId="0" xfId="6" applyFont="1" applyAlignment="1">
      <alignment horizontal="center" vertical="center"/>
    </xf>
    <xf numFmtId="164" fontId="7" fillId="0" borderId="0" xfId="2" applyFont="1" applyAlignment="1">
      <alignment vertical="center"/>
    </xf>
    <xf numFmtId="164" fontId="7" fillId="0" borderId="0" xfId="2" applyFont="1" applyBorder="1" applyAlignment="1">
      <alignment vertical="center"/>
    </xf>
    <xf numFmtId="164" fontId="7" fillId="0" borderId="0" xfId="2" applyFont="1" applyAlignment="1">
      <alignment horizontal="right" vertical="center"/>
    </xf>
    <xf numFmtId="167" fontId="8" fillId="0" borderId="0" xfId="6" applyFont="1" applyAlignment="1">
      <alignment vertical="center"/>
    </xf>
    <xf numFmtId="167" fontId="9" fillId="0" borderId="0" xfId="6" applyFont="1" applyAlignment="1">
      <alignment vertical="center"/>
    </xf>
    <xf numFmtId="164" fontId="9" fillId="0" borderId="0" xfId="2" applyFont="1" applyAlignment="1" applyProtection="1">
      <alignment vertical="center"/>
    </xf>
    <xf numFmtId="164" fontId="9" fillId="0" borderId="0" xfId="3" applyFont="1" applyAlignment="1" applyProtection="1">
      <alignment vertical="center"/>
    </xf>
    <xf numFmtId="164" fontId="8" fillId="0" borderId="0" xfId="3" applyFont="1" applyAlignment="1" applyProtection="1">
      <alignment vertical="center"/>
    </xf>
    <xf numFmtId="164" fontId="8" fillId="0" borderId="0" xfId="2" applyFont="1" applyAlignment="1" applyProtection="1">
      <alignment vertical="center"/>
    </xf>
    <xf numFmtId="164" fontId="9" fillId="0" borderId="0" xfId="2" applyFont="1" applyAlignment="1" applyProtection="1">
      <alignment horizontal="right" vertical="center"/>
    </xf>
    <xf numFmtId="167" fontId="16" fillId="0" borderId="0" xfId="6" applyFont="1" applyAlignment="1">
      <alignment vertical="center"/>
    </xf>
    <xf numFmtId="0" fontId="2" fillId="0" borderId="0" xfId="6" applyNumberFormat="1" applyAlignment="1">
      <alignment vertical="center"/>
    </xf>
    <xf numFmtId="0" fontId="13" fillId="0" borderId="0" xfId="6" applyNumberFormat="1" applyFont="1" applyAlignment="1">
      <alignment vertical="center"/>
    </xf>
    <xf numFmtId="0" fontId="14" fillId="0" borderId="0" xfId="6" applyNumberFormat="1" applyFont="1" applyAlignment="1">
      <alignment horizontal="centerContinuous" vertical="center"/>
    </xf>
    <xf numFmtId="164" fontId="14" fillId="0" borderId="0" xfId="2" applyFont="1" applyFill="1" applyBorder="1" applyAlignment="1">
      <alignment horizontal="centerContinuous" vertical="center"/>
    </xf>
    <xf numFmtId="4" fontId="3" fillId="0" borderId="0" xfId="6" applyNumberFormat="1" applyFont="1" applyAlignment="1">
      <alignment horizontal="centerContinuous" vertical="center"/>
    </xf>
    <xf numFmtId="164" fontId="15" fillId="0" borderId="0" xfId="2" applyFont="1" applyFill="1" applyBorder="1" applyAlignment="1">
      <alignment horizontal="centerContinuous" vertical="center"/>
    </xf>
    <xf numFmtId="164" fontId="11" fillId="0" borderId="0" xfId="2" applyFont="1" applyFill="1" applyBorder="1" applyAlignment="1">
      <alignment horizontal="right" vertical="center"/>
    </xf>
    <xf numFmtId="0" fontId="12" fillId="0" borderId="0" xfId="6" applyNumberFormat="1" applyFont="1" applyAlignment="1">
      <alignment vertical="center"/>
    </xf>
    <xf numFmtId="164" fontId="12" fillId="0" borderId="0" xfId="2" applyFont="1" applyAlignment="1">
      <alignment vertical="center"/>
    </xf>
    <xf numFmtId="4" fontId="2" fillId="0" borderId="0" xfId="6" applyNumberFormat="1" applyAlignment="1">
      <alignment vertical="center"/>
    </xf>
    <xf numFmtId="164" fontId="2" fillId="0" borderId="0" xfId="2" applyFont="1" applyAlignment="1">
      <alignment vertical="center"/>
    </xf>
    <xf numFmtId="164" fontId="2" fillId="0" borderId="0" xfId="8" applyFont="1" applyAlignment="1">
      <alignment vertical="center"/>
    </xf>
    <xf numFmtId="169" fontId="15" fillId="2" borderId="1" xfId="6" applyNumberFormat="1" applyFont="1" applyFill="1" applyBorder="1" applyAlignment="1">
      <alignment vertical="center"/>
    </xf>
    <xf numFmtId="167" fontId="11" fillId="2" borderId="2" xfId="6" applyFont="1" applyFill="1" applyBorder="1" applyAlignment="1">
      <alignment vertical="center"/>
    </xf>
    <xf numFmtId="164" fontId="11" fillId="2" borderId="2" xfId="2" applyFont="1" applyFill="1" applyBorder="1" applyAlignment="1" applyProtection="1">
      <alignment vertical="center"/>
    </xf>
    <xf numFmtId="167" fontId="15" fillId="2" borderId="2" xfId="6" applyFont="1" applyFill="1" applyBorder="1" applyAlignment="1">
      <alignment vertical="center"/>
    </xf>
    <xf numFmtId="164" fontId="15" fillId="2" borderId="2" xfId="3" applyFont="1" applyFill="1" applyBorder="1" applyAlignment="1" applyProtection="1">
      <alignment vertical="center"/>
    </xf>
    <xf numFmtId="164" fontId="15" fillId="2" borderId="2" xfId="2" applyFont="1" applyFill="1" applyBorder="1" applyAlignment="1" applyProtection="1">
      <alignment vertical="center"/>
    </xf>
    <xf numFmtId="164" fontId="11" fillId="2" borderId="3" xfId="2" applyFont="1" applyFill="1" applyBorder="1" applyAlignment="1" applyProtection="1">
      <alignment vertical="center"/>
    </xf>
    <xf numFmtId="49" fontId="6" fillId="3" borderId="16" xfId="0" applyNumberFormat="1" applyFont="1" applyFill="1" applyBorder="1" applyAlignment="1">
      <alignment horizontal="right" vertical="center" wrapText="1"/>
    </xf>
    <xf numFmtId="0" fontId="6" fillId="3" borderId="17" xfId="0" applyNumberFormat="1" applyFont="1" applyFill="1" applyBorder="1" applyAlignment="1">
      <alignment vertical="center" wrapText="1"/>
    </xf>
    <xf numFmtId="164" fontId="6" fillId="3" borderId="17" xfId="11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>
      <alignment horizontal="center" vertical="center" wrapText="1"/>
    </xf>
    <xf numFmtId="10" fontId="7" fillId="3" borderId="17" xfId="12" applyNumberFormat="1" applyFont="1" applyFill="1" applyBorder="1" applyAlignment="1" applyProtection="1">
      <alignment horizontal="center" vertical="center" wrapText="1"/>
    </xf>
    <xf numFmtId="10" fontId="8" fillId="0" borderId="20" xfId="12" applyNumberFormat="1" applyFont="1" applyFill="1" applyBorder="1" applyAlignment="1" applyProtection="1">
      <alignment vertical="center" wrapText="1"/>
    </xf>
    <xf numFmtId="49" fontId="6" fillId="4" borderId="16" xfId="0" applyNumberFormat="1" applyFont="1" applyFill="1" applyBorder="1" applyAlignment="1">
      <alignment horizontal="right" vertical="center" wrapText="1"/>
    </xf>
    <xf numFmtId="0" fontId="6" fillId="4" borderId="17" xfId="0" applyNumberFormat="1" applyFont="1" applyFill="1" applyBorder="1" applyAlignment="1">
      <alignment vertical="center" wrapText="1"/>
    </xf>
    <xf numFmtId="10" fontId="7" fillId="4" borderId="17" xfId="12" applyNumberFormat="1" applyFont="1" applyFill="1" applyBorder="1" applyAlignment="1" applyProtection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174" fontId="22" fillId="0" borderId="0" xfId="6" applyNumberFormat="1" applyFont="1" applyAlignment="1">
      <alignment vertical="center"/>
    </xf>
    <xf numFmtId="167" fontId="22" fillId="0" borderId="0" xfId="6" applyFont="1" applyAlignment="1">
      <alignment horizontal="left" vertical="center"/>
    </xf>
    <xf numFmtId="174" fontId="24" fillId="0" borderId="0" xfId="6" applyNumberFormat="1" applyFont="1" applyAlignment="1">
      <alignment vertical="center"/>
    </xf>
    <xf numFmtId="167" fontId="23" fillId="0" borderId="0" xfId="6" applyFont="1" applyAlignment="1">
      <alignment horizontal="left" vertical="center"/>
    </xf>
    <xf numFmtId="167" fontId="26" fillId="0" borderId="0" xfId="6" applyFont="1" applyAlignment="1">
      <alignment horizontal="left" vertical="center"/>
    </xf>
    <xf numFmtId="164" fontId="26" fillId="0" borderId="0" xfId="14" applyFont="1" applyBorder="1" applyAlignment="1" applyProtection="1">
      <alignment vertical="center"/>
    </xf>
    <xf numFmtId="174" fontId="23" fillId="0" borderId="0" xfId="6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6" fillId="3" borderId="11" xfId="0" applyNumberFormat="1" applyFont="1" applyFill="1" applyBorder="1" applyAlignment="1">
      <alignment horizontal="right" vertical="center" wrapText="1"/>
    </xf>
    <xf numFmtId="0" fontId="6" fillId="3" borderId="12" xfId="0" applyNumberFormat="1" applyFont="1" applyFill="1" applyBorder="1" applyAlignment="1">
      <alignment vertical="center" wrapText="1"/>
    </xf>
    <xf numFmtId="164" fontId="7" fillId="3" borderId="17" xfId="11" applyNumberFormat="1" applyFont="1" applyFill="1" applyBorder="1" applyAlignment="1" applyProtection="1">
      <alignment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vertical="center" wrapText="1"/>
    </xf>
    <xf numFmtId="4" fontId="30" fillId="0" borderId="5" xfId="6" applyNumberFormat="1" applyFont="1" applyBorder="1" applyAlignment="1">
      <alignment horizontal="right" vertical="center" wrapText="1"/>
    </xf>
    <xf numFmtId="164" fontId="31" fillId="0" borderId="7" xfId="2" applyFont="1" applyBorder="1" applyAlignment="1">
      <alignment vertical="center" wrapText="1"/>
    </xf>
    <xf numFmtId="4" fontId="30" fillId="0" borderId="27" xfId="0" applyNumberFormat="1" applyFont="1" applyBorder="1" applyAlignment="1">
      <alignment vertical="center" wrapText="1"/>
    </xf>
    <xf numFmtId="168" fontId="7" fillId="0" borderId="14" xfId="0" applyNumberFormat="1" applyFont="1" applyBorder="1" applyAlignment="1">
      <alignment horizontal="right" vertical="center" wrapText="1"/>
    </xf>
    <xf numFmtId="167" fontId="7" fillId="0" borderId="11" xfId="0" applyFont="1" applyBorder="1" applyAlignment="1">
      <alignment vertical="center" wrapText="1"/>
    </xf>
    <xf numFmtId="167" fontId="7" fillId="0" borderId="12" xfId="0" applyFont="1" applyBorder="1" applyAlignment="1">
      <alignment vertical="center" wrapText="1"/>
    </xf>
    <xf numFmtId="165" fontId="6" fillId="0" borderId="13" xfId="9" applyNumberFormat="1" applyFont="1" applyBorder="1" applyAlignment="1" applyProtection="1">
      <alignment vertical="center" wrapText="1"/>
    </xf>
    <xf numFmtId="167" fontId="7" fillId="0" borderId="14" xfId="0" applyFont="1" applyBorder="1" applyAlignment="1">
      <alignment vertical="center" wrapText="1"/>
    </xf>
    <xf numFmtId="167" fontId="7" fillId="0" borderId="4" xfId="0" applyFont="1" applyBorder="1" applyAlignment="1">
      <alignment vertical="center" wrapText="1"/>
    </xf>
    <xf numFmtId="10" fontId="8" fillId="0" borderId="4" xfId="0" applyNumberFormat="1" applyFont="1" applyBorder="1" applyAlignment="1">
      <alignment vertical="center" wrapText="1"/>
    </xf>
    <xf numFmtId="167" fontId="8" fillId="0" borderId="4" xfId="0" applyFont="1" applyBorder="1" applyAlignment="1">
      <alignment vertical="center" wrapText="1"/>
    </xf>
    <xf numFmtId="10" fontId="7" fillId="0" borderId="4" xfId="0" applyNumberFormat="1" applyFont="1" applyBorder="1" applyAlignment="1">
      <alignment vertical="center" wrapText="1"/>
    </xf>
    <xf numFmtId="167" fontId="8" fillId="0" borderId="19" xfId="0" applyFont="1" applyBorder="1" applyAlignment="1">
      <alignment horizontal="fill" vertical="center" wrapText="1"/>
    </xf>
    <xf numFmtId="167" fontId="9" fillId="0" borderId="20" xfId="0" applyFont="1" applyBorder="1" applyAlignment="1">
      <alignment vertical="center" wrapText="1"/>
    </xf>
    <xf numFmtId="167" fontId="8" fillId="0" borderId="20" xfId="0" applyFont="1" applyBorder="1" applyAlignment="1">
      <alignment vertical="center" wrapText="1"/>
    </xf>
    <xf numFmtId="10" fontId="8" fillId="2" borderId="4" xfId="0" applyNumberFormat="1" applyFont="1" applyFill="1" applyBorder="1" applyAlignment="1">
      <alignment vertical="center" wrapText="1"/>
    </xf>
    <xf numFmtId="167" fontId="8" fillId="0" borderId="20" xfId="0" applyFont="1" applyBorder="1" applyAlignment="1">
      <alignment horizontal="center" vertical="center" wrapText="1"/>
    </xf>
    <xf numFmtId="164" fontId="22" fillId="0" borderId="0" xfId="21" applyFont="1" applyBorder="1" applyAlignment="1" applyProtection="1">
      <alignment vertical="center"/>
    </xf>
    <xf numFmtId="164" fontId="23" fillId="0" borderId="0" xfId="21" applyFont="1" applyBorder="1" applyAlignment="1" applyProtection="1">
      <alignment vertical="center"/>
    </xf>
    <xf numFmtId="164" fontId="25" fillId="0" borderId="0" xfId="21" applyFont="1" applyBorder="1" applyAlignment="1" applyProtection="1">
      <alignment vertical="center"/>
    </xf>
    <xf numFmtId="164" fontId="24" fillId="0" borderId="0" xfId="21" applyFont="1" applyBorder="1" applyAlignment="1" applyProtection="1">
      <alignment vertical="center"/>
    </xf>
    <xf numFmtId="164" fontId="26" fillId="0" borderId="0" xfId="21" applyFont="1" applyBorder="1" applyAlignment="1" applyProtection="1">
      <alignment vertical="center"/>
    </xf>
    <xf numFmtId="164" fontId="27" fillId="0" borderId="0" xfId="21" applyFont="1" applyBorder="1" applyAlignment="1" applyProtection="1">
      <alignment vertical="center"/>
    </xf>
    <xf numFmtId="164" fontId="7" fillId="0" borderId="4" xfId="2" applyFont="1" applyBorder="1" applyAlignment="1">
      <alignment vertical="center" wrapText="1"/>
    </xf>
    <xf numFmtId="164" fontId="6" fillId="0" borderId="15" xfId="2" applyFont="1" applyBorder="1" applyAlignment="1" applyProtection="1">
      <alignment vertical="center" wrapText="1"/>
    </xf>
    <xf numFmtId="164" fontId="6" fillId="0" borderId="15" xfId="2" applyFont="1" applyFill="1" applyBorder="1" applyAlignment="1" applyProtection="1">
      <alignment vertical="center" wrapText="1"/>
    </xf>
    <xf numFmtId="164" fontId="6" fillId="3" borderId="17" xfId="2" applyFont="1" applyFill="1" applyBorder="1" applyAlignment="1" applyProtection="1">
      <alignment horizontal="right" vertical="center" wrapText="1"/>
    </xf>
    <xf numFmtId="164" fontId="6" fillId="3" borderId="18" xfId="2" applyFont="1" applyFill="1" applyBorder="1" applyAlignment="1" applyProtection="1">
      <alignment horizontal="right" vertical="center" wrapText="1"/>
    </xf>
    <xf numFmtId="164" fontId="8" fillId="0" borderId="20" xfId="2" applyFont="1" applyBorder="1" applyAlignment="1">
      <alignment vertical="center" wrapText="1"/>
    </xf>
    <xf numFmtId="164" fontId="9" fillId="0" borderId="21" xfId="2" applyFont="1" applyFill="1" applyBorder="1" applyAlignment="1" applyProtection="1">
      <alignment vertical="center" wrapText="1"/>
    </xf>
    <xf numFmtId="164" fontId="6" fillId="4" borderId="17" xfId="2" applyFont="1" applyFill="1" applyBorder="1" applyAlignment="1" applyProtection="1">
      <alignment horizontal="right" vertical="center" wrapText="1"/>
    </xf>
    <xf numFmtId="164" fontId="6" fillId="4" borderId="18" xfId="2" applyFont="1" applyFill="1" applyBorder="1" applyAlignment="1" applyProtection="1">
      <alignment horizontal="right" vertical="center" wrapText="1"/>
    </xf>
    <xf numFmtId="164" fontId="6" fillId="3" borderId="12" xfId="2" applyFont="1" applyFill="1" applyBorder="1" applyAlignment="1" applyProtection="1">
      <alignment horizontal="right" vertical="center" wrapText="1"/>
    </xf>
    <xf numFmtId="164" fontId="6" fillId="3" borderId="13" xfId="2" applyFont="1" applyFill="1" applyBorder="1" applyAlignment="1" applyProtection="1">
      <alignment horizontal="right" vertical="center" wrapText="1"/>
    </xf>
    <xf numFmtId="167" fontId="3" fillId="2" borderId="1" xfId="6" applyFont="1" applyFill="1" applyBorder="1" applyAlignment="1">
      <alignment horizontal="center" vertical="center"/>
    </xf>
    <xf numFmtId="167" fontId="3" fillId="2" borderId="2" xfId="6" applyFont="1" applyFill="1" applyBorder="1" applyAlignment="1">
      <alignment horizontal="center" vertical="center"/>
    </xf>
    <xf numFmtId="164" fontId="3" fillId="2" borderId="2" xfId="2" applyFont="1" applyFill="1" applyBorder="1" applyAlignment="1" applyProtection="1">
      <alignment horizontal="center" vertical="center"/>
    </xf>
    <xf numFmtId="164" fontId="3" fillId="2" borderId="2" xfId="3" applyFont="1" applyFill="1" applyBorder="1" applyAlignment="1" applyProtection="1">
      <alignment horizontal="center" vertical="center"/>
    </xf>
    <xf numFmtId="164" fontId="3" fillId="2" borderId="3" xfId="2" applyFont="1" applyFill="1" applyBorder="1" applyAlignment="1" applyProtection="1">
      <alignment horizontal="center" vertical="center"/>
    </xf>
    <xf numFmtId="167" fontId="33" fillId="0" borderId="9" xfId="0" applyFont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right" vertical="center"/>
    </xf>
    <xf numFmtId="4" fontId="30" fillId="0" borderId="31" xfId="6" applyNumberFormat="1" applyFont="1" applyBorder="1" applyAlignment="1">
      <alignment horizontal="right" vertical="center" wrapText="1"/>
    </xf>
    <xf numFmtId="4" fontId="30" fillId="0" borderId="32" xfId="0" applyNumberFormat="1" applyFont="1" applyBorder="1" applyAlignment="1">
      <alignment vertical="center" wrapText="1"/>
    </xf>
    <xf numFmtId="164" fontId="31" fillId="0" borderId="33" xfId="2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right" vertical="center" wrapText="1"/>
    </xf>
    <xf numFmtId="167" fontId="2" fillId="0" borderId="23" xfId="0" applyFont="1" applyBorder="1" applyAlignment="1">
      <alignment vertical="center" wrapText="1"/>
    </xf>
    <xf numFmtId="0" fontId="2" fillId="5" borderId="23" xfId="11" applyFont="1" applyFill="1" applyBorder="1" applyAlignment="1" applyProtection="1">
      <alignment horizontal="center" vertical="center" wrapText="1"/>
    </xf>
    <xf numFmtId="167" fontId="2" fillId="0" borderId="23" xfId="0" applyFont="1" applyBorder="1" applyAlignment="1">
      <alignment horizontal="center" vertical="center" wrapText="1"/>
    </xf>
    <xf numFmtId="0" fontId="2" fillId="0" borderId="23" xfId="11" applyFont="1" applyFill="1" applyBorder="1" applyAlignment="1" applyProtection="1">
      <alignment vertical="center" wrapText="1"/>
    </xf>
    <xf numFmtId="0" fontId="2" fillId="0" borderId="23" xfId="11" applyFont="1" applyFill="1" applyBorder="1" applyAlignment="1" applyProtection="1">
      <alignment horizontal="right" vertical="center" wrapText="1"/>
    </xf>
    <xf numFmtId="171" fontId="3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vertical="center" wrapText="1"/>
    </xf>
    <xf numFmtId="167" fontId="3" fillId="0" borderId="5" xfId="0" applyFont="1" applyBorder="1" applyAlignment="1">
      <alignment vertical="center" wrapText="1"/>
    </xf>
    <xf numFmtId="0" fontId="2" fillId="5" borderId="5" xfId="11" applyFont="1" applyFill="1" applyBorder="1" applyAlignment="1" applyProtection="1">
      <alignment horizontal="center" vertical="center" wrapText="1"/>
    </xf>
    <xf numFmtId="167" fontId="2" fillId="0" borderId="5" xfId="0" applyFont="1" applyBorder="1" applyAlignment="1">
      <alignment horizontal="center" vertical="center" wrapText="1"/>
    </xf>
    <xf numFmtId="0" fontId="2" fillId="0" borderId="5" xfId="11" applyFont="1" applyFill="1" applyBorder="1" applyAlignment="1" applyProtection="1">
      <alignment vertical="center" wrapText="1"/>
    </xf>
    <xf numFmtId="0" fontId="2" fillId="0" borderId="5" xfId="11" applyFont="1" applyFill="1" applyBorder="1" applyAlignment="1" applyProtection="1">
      <alignment horizontal="right" vertical="center" wrapText="1"/>
    </xf>
    <xf numFmtId="171" fontId="3" fillId="0" borderId="7" xfId="0" applyNumberFormat="1" applyFont="1" applyBorder="1" applyAlignment="1">
      <alignment horizontal="right" vertical="center"/>
    </xf>
    <xf numFmtId="168" fontId="2" fillId="0" borderId="26" xfId="0" applyNumberFormat="1" applyFont="1" applyBorder="1" applyAlignment="1">
      <alignment vertical="center" wrapText="1"/>
    </xf>
    <xf numFmtId="167" fontId="2" fillId="0" borderId="5" xfId="0" applyFont="1" applyBorder="1" applyAlignment="1">
      <alignment vertical="center" wrapText="1"/>
    </xf>
    <xf numFmtId="164" fontId="2" fillId="0" borderId="5" xfId="2" applyFont="1" applyFill="1" applyBorder="1" applyAlignment="1" applyProtection="1">
      <alignment horizontal="center" vertical="center" wrapText="1"/>
    </xf>
    <xf numFmtId="164" fontId="2" fillId="0" borderId="5" xfId="2" applyFont="1" applyFill="1" applyBorder="1" applyAlignment="1" applyProtection="1">
      <alignment vertical="center" wrapText="1"/>
    </xf>
    <xf numFmtId="164" fontId="2" fillId="0" borderId="5" xfId="2" applyFont="1" applyFill="1" applyBorder="1" applyAlignment="1" applyProtection="1">
      <alignment horizontal="right" vertical="center" wrapText="1"/>
    </xf>
    <xf numFmtId="164" fontId="2" fillId="5" borderId="5" xfId="2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168" fontId="7" fillId="0" borderId="26" xfId="0" applyNumberFormat="1" applyFont="1" applyBorder="1" applyAlignment="1">
      <alignment vertical="center" wrapText="1"/>
    </xf>
    <xf numFmtId="167" fontId="7" fillId="0" borderId="5" xfId="0" applyFont="1" applyBorder="1" applyAlignment="1">
      <alignment vertical="center" wrapText="1"/>
    </xf>
    <xf numFmtId="0" fontId="7" fillId="5" borderId="5" xfId="11" applyFont="1" applyFill="1" applyBorder="1" applyAlignment="1" applyProtection="1">
      <alignment horizontal="center" vertical="center" wrapText="1"/>
    </xf>
    <xf numFmtId="167" fontId="7" fillId="0" borderId="5" xfId="0" applyFont="1" applyBorder="1" applyAlignment="1">
      <alignment horizontal="center" vertical="center" wrapText="1"/>
    </xf>
    <xf numFmtId="0" fontId="7" fillId="0" borderId="5" xfId="11" applyFont="1" applyFill="1" applyBorder="1" applyAlignment="1" applyProtection="1">
      <alignment vertical="center" wrapText="1"/>
    </xf>
    <xf numFmtId="0" fontId="7" fillId="0" borderId="5" xfId="11" applyFont="1" applyFill="1" applyBorder="1" applyAlignment="1" applyProtection="1">
      <alignment horizontal="right" vertical="center" wrapText="1"/>
    </xf>
    <xf numFmtId="171" fontId="6" fillId="0" borderId="7" xfId="0" applyNumberFormat="1" applyFont="1" applyBorder="1" applyAlignment="1">
      <alignment horizontal="right" vertical="center"/>
    </xf>
    <xf numFmtId="0" fontId="13" fillId="0" borderId="6" xfId="6" applyNumberFormat="1" applyFont="1" applyBorder="1" applyAlignment="1">
      <alignment vertical="center" wrapText="1"/>
    </xf>
    <xf numFmtId="0" fontId="13" fillId="0" borderId="5" xfId="6" applyNumberFormat="1" applyFont="1" applyBorder="1" applyAlignment="1">
      <alignment vertical="center" wrapText="1"/>
    </xf>
    <xf numFmtId="164" fontId="12" fillId="0" borderId="5" xfId="2" applyFont="1" applyBorder="1" applyAlignment="1">
      <alignment horizontal="right" vertical="center" wrapText="1"/>
    </xf>
    <xf numFmtId="0" fontId="12" fillId="0" borderId="5" xfId="6" applyNumberFormat="1" applyFont="1" applyBorder="1" applyAlignment="1">
      <alignment vertical="center" wrapText="1"/>
    </xf>
    <xf numFmtId="4" fontId="2" fillId="0" borderId="5" xfId="6" applyNumberFormat="1" applyBorder="1" applyAlignment="1">
      <alignment horizontal="right" vertical="center" wrapText="1"/>
    </xf>
    <xf numFmtId="164" fontId="2" fillId="0" borderId="5" xfId="2" applyFont="1" applyBorder="1" applyAlignment="1">
      <alignment vertical="center" wrapText="1"/>
    </xf>
    <xf numFmtId="164" fontId="3" fillId="0" borderId="7" xfId="2" applyFont="1" applyBorder="1" applyAlignment="1">
      <alignment vertical="center" wrapText="1"/>
    </xf>
    <xf numFmtId="168" fontId="12" fillId="0" borderId="6" xfId="6" applyNumberFormat="1" applyFont="1" applyBorder="1" applyAlignment="1">
      <alignment vertical="center" wrapText="1"/>
    </xf>
    <xf numFmtId="0" fontId="12" fillId="0" borderId="5" xfId="6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vertical="center" wrapText="1"/>
    </xf>
    <xf numFmtId="0" fontId="12" fillId="0" borderId="6" xfId="6" applyNumberFormat="1" applyFont="1" applyBorder="1" applyAlignment="1">
      <alignment vertical="center" wrapText="1"/>
    </xf>
    <xf numFmtId="0" fontId="13" fillId="0" borderId="30" xfId="6" applyNumberFormat="1" applyFont="1" applyBorder="1" applyAlignment="1">
      <alignment vertical="center" wrapText="1"/>
    </xf>
    <xf numFmtId="0" fontId="13" fillId="0" borderId="31" xfId="6" applyNumberFormat="1" applyFont="1" applyBorder="1" applyAlignment="1">
      <alignment vertical="center" wrapText="1"/>
    </xf>
    <xf numFmtId="164" fontId="12" fillId="0" borderId="31" xfId="2" applyFont="1" applyBorder="1" applyAlignment="1">
      <alignment horizontal="right" vertical="center" wrapText="1"/>
    </xf>
    <xf numFmtId="0" fontId="12" fillId="0" borderId="31" xfId="6" applyNumberFormat="1" applyFont="1" applyBorder="1" applyAlignment="1">
      <alignment vertical="center" wrapText="1"/>
    </xf>
    <xf numFmtId="168" fontId="12" fillId="0" borderId="30" xfId="6" applyNumberFormat="1" applyFont="1" applyBorder="1" applyAlignment="1">
      <alignment vertical="center" wrapText="1"/>
    </xf>
    <xf numFmtId="0" fontId="12" fillId="0" borderId="31" xfId="6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vertical="center" wrapText="1"/>
    </xf>
    <xf numFmtId="164" fontId="3" fillId="0" borderId="33" xfId="2" applyFont="1" applyBorder="1" applyAlignment="1">
      <alignment vertical="center" wrapText="1"/>
    </xf>
    <xf numFmtId="168" fontId="12" fillId="0" borderId="8" xfId="6" applyNumberFormat="1" applyFont="1" applyBorder="1" applyAlignment="1">
      <alignment vertical="center" wrapText="1"/>
    </xf>
    <xf numFmtId="0" fontId="12" fillId="0" borderId="9" xfId="6" applyNumberFormat="1" applyFont="1" applyBorder="1" applyAlignment="1">
      <alignment vertical="center" wrapText="1"/>
    </xf>
    <xf numFmtId="164" fontId="12" fillId="0" borderId="9" xfId="2" applyFont="1" applyBorder="1" applyAlignment="1">
      <alignment horizontal="right" vertical="center" wrapText="1"/>
    </xf>
    <xf numFmtId="0" fontId="12" fillId="0" borderId="9" xfId="6" applyNumberFormat="1" applyFont="1" applyBorder="1" applyAlignment="1">
      <alignment horizontal="center" vertical="center" wrapText="1"/>
    </xf>
    <xf numFmtId="4" fontId="2" fillId="0" borderId="9" xfId="6" applyNumberFormat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 wrapText="1"/>
    </xf>
    <xf numFmtId="164" fontId="3" fillId="0" borderId="10" xfId="2" applyFont="1" applyBorder="1" applyAlignment="1">
      <alignment vertical="center" wrapText="1"/>
    </xf>
    <xf numFmtId="1" fontId="13" fillId="0" borderId="6" xfId="6" applyNumberFormat="1" applyFont="1" applyBorder="1" applyAlignment="1">
      <alignment vertical="center" wrapText="1"/>
    </xf>
    <xf numFmtId="168" fontId="13" fillId="0" borderId="6" xfId="6" applyNumberFormat="1" applyFont="1" applyBorder="1" applyAlignment="1">
      <alignment horizontal="right" vertical="center" wrapText="1"/>
    </xf>
    <xf numFmtId="168" fontId="12" fillId="0" borderId="6" xfId="6" applyNumberFormat="1" applyFont="1" applyBorder="1" applyAlignment="1">
      <alignment horizontal="right" vertical="center" wrapText="1"/>
    </xf>
    <xf numFmtId="1" fontId="13" fillId="0" borderId="6" xfId="6" applyNumberFormat="1" applyFont="1" applyBorder="1" applyAlignment="1">
      <alignment horizontal="right" vertical="center" wrapText="1"/>
    </xf>
    <xf numFmtId="168" fontId="13" fillId="0" borderId="6" xfId="6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68" fontId="2" fillId="0" borderId="26" xfId="0" applyNumberFormat="1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67" fontId="3" fillId="0" borderId="29" xfId="0" applyFont="1" applyBorder="1" applyAlignment="1">
      <alignment vertical="center" wrapText="1"/>
    </xf>
    <xf numFmtId="164" fontId="2" fillId="0" borderId="7" xfId="2" applyFont="1" applyBorder="1" applyAlignment="1">
      <alignment vertical="center" wrapText="1"/>
    </xf>
    <xf numFmtId="0" fontId="7" fillId="5" borderId="9" xfId="11" applyFont="1" applyFill="1" applyBorder="1" applyAlignment="1" applyProtection="1">
      <alignment horizontal="center" vertical="center" wrapText="1"/>
    </xf>
    <xf numFmtId="167" fontId="7" fillId="0" borderId="9" xfId="0" applyFont="1" applyBorder="1" applyAlignment="1">
      <alignment horizontal="center" vertical="center" wrapText="1"/>
    </xf>
    <xf numFmtId="0" fontId="7" fillId="0" borderId="9" xfId="11" applyFont="1" applyFill="1" applyBorder="1" applyAlignment="1" applyProtection="1">
      <alignment vertical="center" wrapText="1"/>
    </xf>
    <xf numFmtId="0" fontId="7" fillId="0" borderId="9" xfId="11" applyFont="1" applyFill="1" applyBorder="1" applyAlignment="1" applyProtection="1">
      <alignment horizontal="right" vertical="center" wrapText="1"/>
    </xf>
    <xf numFmtId="171" fontId="6" fillId="0" borderId="10" xfId="0" applyNumberFormat="1" applyFont="1" applyBorder="1" applyAlignment="1">
      <alignment horizontal="right" vertical="center"/>
    </xf>
    <xf numFmtId="0" fontId="12" fillId="0" borderId="6" xfId="6" applyNumberFormat="1" applyFont="1" applyBorder="1" applyAlignment="1">
      <alignment horizontal="right" vertical="center" wrapText="1"/>
    </xf>
    <xf numFmtId="4" fontId="2" fillId="0" borderId="31" xfId="6" applyNumberFormat="1" applyBorder="1" applyAlignment="1">
      <alignment horizontal="right" vertical="center" wrapText="1"/>
    </xf>
    <xf numFmtId="1" fontId="3" fillId="0" borderId="26" xfId="0" applyNumberFormat="1" applyFont="1" applyBorder="1" applyAlignment="1">
      <alignment vertical="center" wrapText="1"/>
    </xf>
    <xf numFmtId="168" fontId="3" fillId="0" borderId="26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vertical="center" wrapText="1"/>
    </xf>
    <xf numFmtId="1" fontId="3" fillId="0" borderId="26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0" fontId="12" fillId="0" borderId="14" xfId="6" applyNumberFormat="1" applyFont="1" applyBorder="1" applyAlignment="1">
      <alignment horizontal="right" vertical="center" wrapText="1"/>
    </xf>
    <xf numFmtId="168" fontId="3" fillId="0" borderId="25" xfId="0" applyNumberFormat="1" applyFont="1" applyBorder="1" applyAlignment="1">
      <alignment horizontal="right" vertical="center" wrapText="1"/>
    </xf>
    <xf numFmtId="0" fontId="12" fillId="0" borderId="34" xfId="6" applyNumberFormat="1" applyFont="1" applyBorder="1" applyAlignment="1">
      <alignment horizontal="right" vertical="center" wrapText="1"/>
    </xf>
    <xf numFmtId="0" fontId="12" fillId="0" borderId="35" xfId="6" applyNumberFormat="1" applyFont="1" applyBorder="1" applyAlignment="1">
      <alignment vertical="center" wrapText="1"/>
    </xf>
    <xf numFmtId="164" fontId="12" fillId="0" borderId="35" xfId="2" applyFont="1" applyBorder="1" applyAlignment="1">
      <alignment horizontal="right" vertical="center" wrapText="1"/>
    </xf>
    <xf numFmtId="0" fontId="12" fillId="0" borderId="35" xfId="6" applyNumberFormat="1" applyFont="1" applyBorder="1" applyAlignment="1">
      <alignment horizontal="center" vertical="center" wrapText="1"/>
    </xf>
    <xf numFmtId="4" fontId="2" fillId="0" borderId="35" xfId="6" applyNumberFormat="1" applyBorder="1" applyAlignment="1">
      <alignment horizontal="right" vertical="center" wrapText="1"/>
    </xf>
    <xf numFmtId="4" fontId="2" fillId="0" borderId="36" xfId="0" applyNumberFormat="1" applyFont="1" applyBorder="1" applyAlignment="1">
      <alignment vertical="center" wrapText="1"/>
    </xf>
    <xf numFmtId="164" fontId="31" fillId="0" borderId="37" xfId="2" applyFont="1" applyBorder="1" applyAlignment="1">
      <alignment vertical="center" wrapText="1"/>
    </xf>
    <xf numFmtId="0" fontId="29" fillId="0" borderId="31" xfId="6" applyNumberFormat="1" applyFont="1" applyBorder="1" applyAlignment="1">
      <alignment vertical="center" wrapText="1"/>
    </xf>
    <xf numFmtId="168" fontId="29" fillId="0" borderId="30" xfId="6" applyNumberFormat="1" applyFont="1" applyBorder="1" applyAlignment="1">
      <alignment vertical="center" wrapText="1"/>
    </xf>
    <xf numFmtId="0" fontId="29" fillId="0" borderId="31" xfId="6" applyNumberFormat="1" applyFont="1" applyBorder="1" applyAlignment="1">
      <alignment horizontal="center" vertical="center" wrapText="1"/>
    </xf>
    <xf numFmtId="164" fontId="29" fillId="0" borderId="31" xfId="2" applyFont="1" applyBorder="1" applyAlignment="1">
      <alignment horizontal="right" vertical="center" wrapText="1"/>
    </xf>
    <xf numFmtId="168" fontId="12" fillId="0" borderId="14" xfId="6" applyNumberFormat="1" applyFont="1" applyBorder="1" applyAlignment="1">
      <alignment vertical="center" wrapText="1"/>
    </xf>
    <xf numFmtId="0" fontId="33" fillId="5" borderId="9" xfId="11" applyFont="1" applyFill="1" applyBorder="1" applyAlignment="1" applyProtection="1">
      <alignment horizontal="center" vertical="center" wrapText="1"/>
    </xf>
    <xf numFmtId="0" fontId="33" fillId="0" borderId="9" xfId="11" applyFont="1" applyFill="1" applyBorder="1" applyAlignment="1" applyProtection="1">
      <alignment vertical="center" wrapText="1"/>
    </xf>
    <xf numFmtId="168" fontId="13" fillId="0" borderId="8" xfId="6" applyNumberFormat="1" applyFont="1" applyBorder="1" applyAlignment="1">
      <alignment vertical="center" wrapText="1"/>
    </xf>
    <xf numFmtId="0" fontId="13" fillId="0" borderId="9" xfId="6" applyNumberFormat="1" applyFont="1" applyBorder="1" applyAlignment="1">
      <alignment vertical="center" wrapText="1"/>
    </xf>
    <xf numFmtId="164" fontId="3" fillId="0" borderId="15" xfId="2" applyFont="1" applyBorder="1" applyAlignment="1">
      <alignment vertical="center" wrapText="1"/>
    </xf>
    <xf numFmtId="168" fontId="34" fillId="0" borderId="38" xfId="0" applyNumberFormat="1" applyFont="1" applyBorder="1" applyAlignment="1">
      <alignment horizontal="right" vertical="center" wrapText="1"/>
    </xf>
    <xf numFmtId="167" fontId="34" fillId="0" borderId="4" xfId="0" applyFont="1" applyBorder="1" applyAlignment="1">
      <alignment vertical="center" wrapText="1"/>
    </xf>
    <xf numFmtId="167" fontId="8" fillId="0" borderId="11" xfId="0" applyFont="1" applyBorder="1" applyAlignment="1">
      <alignment horizontal="fill" vertical="center" wrapText="1"/>
    </xf>
    <xf numFmtId="167" fontId="9" fillId="0" borderId="12" xfId="0" applyFont="1" applyBorder="1" applyAlignment="1">
      <alignment vertical="center" wrapText="1"/>
    </xf>
    <xf numFmtId="10" fontId="8" fillId="0" borderId="4" xfId="12" applyNumberFormat="1" applyFont="1" applyFill="1" applyBorder="1" applyAlignment="1" applyProtection="1">
      <alignment vertical="center" wrapText="1"/>
    </xf>
    <xf numFmtId="167" fontId="8" fillId="0" borderId="12" xfId="0" applyFont="1" applyBorder="1" applyAlignment="1">
      <alignment vertical="center" wrapText="1"/>
    </xf>
    <xf numFmtId="167" fontId="8" fillId="0" borderId="12" xfId="0" applyFont="1" applyBorder="1" applyAlignment="1">
      <alignment horizontal="center" vertical="center" wrapText="1"/>
    </xf>
    <xf numFmtId="164" fontId="8" fillId="0" borderId="12" xfId="2" applyFont="1" applyBorder="1" applyAlignment="1">
      <alignment vertical="center" wrapText="1"/>
    </xf>
    <xf numFmtId="164" fontId="9" fillId="0" borderId="13" xfId="2" applyFont="1" applyFill="1" applyBorder="1" applyAlignment="1" applyProtection="1">
      <alignment vertical="center" wrapText="1"/>
    </xf>
    <xf numFmtId="166" fontId="9" fillId="0" borderId="0" xfId="6" applyNumberFormat="1" applyFont="1" applyAlignment="1">
      <alignment horizontal="center" vertical="center"/>
    </xf>
    <xf numFmtId="167" fontId="9" fillId="0" borderId="0" xfId="6" applyFont="1" applyAlignment="1">
      <alignment horizontal="center" vertical="center"/>
    </xf>
    <xf numFmtId="0" fontId="10" fillId="0" borderId="0" xfId="6" applyNumberFormat="1" applyFont="1" applyAlignment="1">
      <alignment horizontal="center" vertical="center" wrapText="1"/>
    </xf>
    <xf numFmtId="171" fontId="6" fillId="3" borderId="13" xfId="38" applyFont="1" applyFill="1" applyBorder="1" applyAlignment="1" applyProtection="1">
      <alignment horizontal="right" vertical="center" wrapText="1"/>
    </xf>
  </cellXfs>
  <cellStyles count="46">
    <cellStyle name="Euro" xfId="1" xr:uid="{00000000-0005-0000-0000-000000000000}"/>
    <cellStyle name="Excel Built-in Normal" xfId="34" xr:uid="{B023EA4F-A45C-47E0-8E81-536F51EA4B9A}"/>
    <cellStyle name="Millares" xfId="2" builtinId="3"/>
    <cellStyle name="Millares 10" xfId="3" xr:uid="{00000000-0005-0000-0000-000002000000}"/>
    <cellStyle name="Millares 10 2" xfId="9" xr:uid="{00000000-0005-0000-0000-000003000000}"/>
    <cellStyle name="Millares 10 2 2" xfId="28" xr:uid="{70993B16-5261-4FAA-B6E9-3E2BF32BCAF6}"/>
    <cellStyle name="Millares 10 3" xfId="24" xr:uid="{8569D490-8A05-4467-B509-AC7A7B9A8A1B}"/>
    <cellStyle name="Millares 12" xfId="14" xr:uid="{00000000-0005-0000-0000-000004000000}"/>
    <cellStyle name="Millares 12 2" xfId="31" xr:uid="{0E84913B-2F46-4F76-8261-E9C5420BF200}"/>
    <cellStyle name="Millares 12 3" xfId="35" xr:uid="{763AE3B6-0F07-4D9D-B565-4D7AA465F9FF}"/>
    <cellStyle name="Millares 2" xfId="4" xr:uid="{00000000-0005-0000-0000-000005000000}"/>
    <cellStyle name="Millares 2 2" xfId="8" xr:uid="{00000000-0005-0000-0000-000006000000}"/>
    <cellStyle name="Millares 2 2 2" xfId="27" xr:uid="{21F70822-C4A7-4CB4-B3B8-78338B587D03}"/>
    <cellStyle name="Millares 2 2 3" xfId="15" xr:uid="{00000000-0005-0000-0000-000007000000}"/>
    <cellStyle name="Millares 2 2 3 2" xfId="32" xr:uid="{F8188C8C-6614-4F0E-9E5C-9CF3BF21C7E1}"/>
    <cellStyle name="Millares 2 2 3 3" xfId="21" xr:uid="{442A0F6F-5383-44D9-8B21-6A7C7E3EDC61}"/>
    <cellStyle name="Millares 2 2 3 3 2" xfId="33" xr:uid="{29410C66-1E7F-4C26-B03C-A3939EBA76BE}"/>
    <cellStyle name="Millares 2 3" xfId="25" xr:uid="{26B9527C-41D2-40E0-B852-8C3CFC07606D}"/>
    <cellStyle name="Millares 2 4" xfId="16" xr:uid="{00000000-0005-0000-0000-000008000000}"/>
    <cellStyle name="Millares 2 4 2 3" xfId="37" xr:uid="{778A8C31-F060-4349-B198-AA7B8CBA60C7}"/>
    <cellStyle name="Millares 2 5" xfId="36" xr:uid="{43929E38-D1A3-40EE-BBBA-12DFBEB1A3BE}"/>
    <cellStyle name="Millares 3" xfId="13" xr:uid="{00000000-0005-0000-0000-000009000000}"/>
    <cellStyle name="Millares 3 2" xfId="30" xr:uid="{DF9ECBBE-BFEB-42FF-BE8F-FA619750F879}"/>
    <cellStyle name="Millares 4" xfId="23" xr:uid="{CBC022EE-939B-4CA4-BB64-89A115EC8EDB}"/>
    <cellStyle name="Millares 8" xfId="11" xr:uid="{00000000-0005-0000-0000-00000A000000}"/>
    <cellStyle name="Millares 8 2" xfId="38" xr:uid="{74E35195-6900-43EE-87C5-1F97B1E8617D}"/>
    <cellStyle name="Moneda 14" xfId="39" xr:uid="{67BB04AE-91A5-4C1D-A5FF-CD28463E993E}"/>
    <cellStyle name="Normal" xfId="0" builtinId="0"/>
    <cellStyle name="Normal 2" xfId="5" xr:uid="{00000000-0005-0000-0000-00000C000000}"/>
    <cellStyle name="Normal 2 2" xfId="17" xr:uid="{00000000-0005-0000-0000-00000D000000}"/>
    <cellStyle name="Normal 2 3" xfId="26" xr:uid="{C4546E1C-7A54-44CC-BAA7-7FBF1DCA979D}"/>
    <cellStyle name="Normal 2 4" xfId="40" xr:uid="{EA93994D-7B21-4D6E-B403-03FF21BEBE11}"/>
    <cellStyle name="Normal 2_2011-102" xfId="20" xr:uid="{00000000-0005-0000-0000-00000E000000}"/>
    <cellStyle name="Normal 3" xfId="6" xr:uid="{00000000-0005-0000-0000-00000F000000}"/>
    <cellStyle name="Normal 3 2" xfId="41" xr:uid="{D1F0B586-50C2-4F27-AD6D-C194F0A3657E}"/>
    <cellStyle name="Normal 4" xfId="22" xr:uid="{D936D3E8-5A5B-4B5A-8792-B7DC2E50F336}"/>
    <cellStyle name="Normal 4 2" xfId="42" xr:uid="{DF05E765-6DF7-4FB3-AE26-82FC78B3DB7A}"/>
    <cellStyle name="Porcentaje" xfId="12" builtinId="5"/>
    <cellStyle name="Porcentaje 2" xfId="18" xr:uid="{00000000-0005-0000-0000-000011000000}"/>
    <cellStyle name="Porcentaje 2 2" xfId="44" xr:uid="{25C3B710-9AA2-4E1E-B0FF-88C830D7C5E2}"/>
    <cellStyle name="Porcentaje 3" xfId="19" xr:uid="{00000000-0005-0000-0000-000012000000}"/>
    <cellStyle name="Porcentaje 4" xfId="29" xr:uid="{633D5BE0-4362-4785-AD42-562ECC8C9091}"/>
    <cellStyle name="Porcentaje 5" xfId="43" xr:uid="{8669D65F-5D5F-4A34-9AB4-824BB043E0B7}"/>
    <cellStyle name="Porcentual 10" xfId="7" xr:uid="{00000000-0005-0000-0000-000013000000}"/>
    <cellStyle name="Porcentual 10 2" xfId="10" xr:uid="{00000000-0005-0000-0000-000014000000}"/>
    <cellStyle name="Porcentual 5" xfId="45" xr:uid="{2B96D933-F987-4DE1-8846-CA9E318948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COSTOS-UEP\Costos\PRESUPUESTOS%202013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48B7-3371-4D23-9858-0B4B09318E7A}">
  <sheetPr transitionEvaluation="1"/>
  <dimension ref="A1:G258"/>
  <sheetViews>
    <sheetView showGridLines="0" showZeros="0" tabSelected="1" view="pageBreakPreview" topLeftCell="A93" zoomScaleSheetLayoutView="100" workbookViewId="0">
      <selection activeCell="J112" sqref="J112"/>
    </sheetView>
  </sheetViews>
  <sheetFormatPr baseColWidth="10" defaultRowHeight="15" customHeight="1"/>
  <cols>
    <col min="1" max="1" width="8.33203125" style="2" customWidth="1"/>
    <col min="2" max="2" width="49.21875" style="3" customWidth="1"/>
    <col min="3" max="3" width="12.88671875" style="8" customWidth="1"/>
    <col min="4" max="4" width="8.109375" style="5" customWidth="1"/>
    <col min="5" max="5" width="12.88671875" style="4" customWidth="1"/>
    <col min="6" max="6" width="15.109375" style="7" customWidth="1"/>
    <col min="7" max="7" width="17.88671875" style="6" customWidth="1"/>
    <col min="8" max="16384" width="11.5546875" style="3"/>
  </cols>
  <sheetData>
    <row r="1" spans="1:7" ht="21" customHeight="1">
      <c r="A1" s="209" t="s">
        <v>19</v>
      </c>
      <c r="B1" s="209"/>
      <c r="C1" s="209"/>
      <c r="D1" s="209"/>
      <c r="E1" s="209"/>
      <c r="F1" s="209"/>
      <c r="G1" s="209"/>
    </row>
    <row r="2" spans="1:7" ht="18.75" customHeight="1">
      <c r="A2" s="209" t="s">
        <v>20</v>
      </c>
      <c r="B2" s="209"/>
      <c r="C2" s="209"/>
      <c r="D2" s="209"/>
      <c r="E2" s="209"/>
      <c r="F2" s="209"/>
      <c r="G2" s="209"/>
    </row>
    <row r="3" spans="1:7" ht="15.75" customHeight="1">
      <c r="A3" s="210" t="s">
        <v>11</v>
      </c>
      <c r="B3" s="210"/>
      <c r="C3" s="210"/>
      <c r="D3" s="210"/>
      <c r="E3" s="210"/>
      <c r="F3" s="210"/>
      <c r="G3" s="210"/>
    </row>
    <row r="4" spans="1:7" ht="15" customHeight="1">
      <c r="A4" s="9"/>
      <c r="B4" s="10"/>
      <c r="C4" s="11"/>
      <c r="D4" s="12"/>
      <c r="E4" s="13"/>
      <c r="F4" s="14"/>
      <c r="G4" s="15"/>
    </row>
    <row r="5" spans="1:7" s="17" customFormat="1" ht="18">
      <c r="A5" s="16" t="s">
        <v>78</v>
      </c>
      <c r="B5" s="10"/>
      <c r="C5" s="11"/>
      <c r="D5" s="12"/>
      <c r="E5" s="13"/>
      <c r="F5" s="14"/>
      <c r="G5" s="15"/>
    </row>
    <row r="6" spans="1:7" s="17" customFormat="1" ht="18">
      <c r="A6" s="16"/>
      <c r="B6" s="10"/>
      <c r="C6" s="11"/>
      <c r="D6" s="12"/>
      <c r="E6" s="13"/>
      <c r="F6" s="14"/>
      <c r="G6" s="15"/>
    </row>
    <row r="7" spans="1:7" ht="41.25" customHeight="1">
      <c r="A7" s="211" t="s">
        <v>113</v>
      </c>
      <c r="B7" s="211"/>
      <c r="C7" s="211"/>
      <c r="D7" s="211"/>
      <c r="E7" s="211"/>
      <c r="F7" s="211"/>
      <c r="G7" s="211"/>
    </row>
    <row r="8" spans="1:7" ht="13.5" customHeight="1" thickBot="1">
      <c r="A8" s="18"/>
      <c r="B8" s="19"/>
      <c r="C8" s="20"/>
      <c r="D8" s="19"/>
      <c r="E8" s="21"/>
      <c r="F8" s="22"/>
      <c r="G8" s="23"/>
    </row>
    <row r="9" spans="1:7" ht="18.75" customHeight="1" thickTop="1" thickBot="1">
      <c r="A9" s="94" t="s">
        <v>0</v>
      </c>
      <c r="B9" s="95" t="s">
        <v>1</v>
      </c>
      <c r="C9" s="96" t="s">
        <v>3</v>
      </c>
      <c r="D9" s="95" t="s">
        <v>2</v>
      </c>
      <c r="E9" s="97" t="s">
        <v>21</v>
      </c>
      <c r="F9" s="96" t="s">
        <v>4</v>
      </c>
      <c r="G9" s="98" t="s">
        <v>15</v>
      </c>
    </row>
    <row r="10" spans="1:7" ht="22.5" customHeight="1" thickTop="1">
      <c r="A10" s="104"/>
      <c r="B10" s="105"/>
      <c r="C10" s="106"/>
      <c r="D10" s="107"/>
      <c r="E10" s="108"/>
      <c r="F10" s="109"/>
      <c r="G10" s="110"/>
    </row>
    <row r="11" spans="1:7" ht="22.5" customHeight="1">
      <c r="A11" s="111">
        <v>1</v>
      </c>
      <c r="B11" s="112" t="s">
        <v>46</v>
      </c>
      <c r="C11" s="113"/>
      <c r="D11" s="114"/>
      <c r="E11" s="115"/>
      <c r="F11" s="116"/>
      <c r="G11" s="117"/>
    </row>
    <row r="12" spans="1:7" ht="22.5" customHeight="1">
      <c r="A12" s="118">
        <f>+A11+0.1</f>
        <v>1.1000000000000001</v>
      </c>
      <c r="B12" s="119" t="s">
        <v>22</v>
      </c>
      <c r="C12" s="120">
        <v>10</v>
      </c>
      <c r="D12" s="114" t="s">
        <v>47</v>
      </c>
      <c r="E12" s="121"/>
      <c r="F12" s="122">
        <f t="shared" ref="F12:F21" si="0">+C12*E12</f>
        <v>0</v>
      </c>
      <c r="G12" s="117"/>
    </row>
    <row r="13" spans="1:7" ht="34.5" customHeight="1">
      <c r="A13" s="118">
        <f>+A12+0.1</f>
        <v>1.2</v>
      </c>
      <c r="B13" s="119" t="s">
        <v>48</v>
      </c>
      <c r="C13" s="120">
        <v>1</v>
      </c>
      <c r="D13" s="114" t="s">
        <v>13</v>
      </c>
      <c r="E13" s="121"/>
      <c r="F13" s="122">
        <f t="shared" si="0"/>
        <v>0</v>
      </c>
      <c r="G13" s="117"/>
    </row>
    <row r="14" spans="1:7" ht="21.75" customHeight="1">
      <c r="A14" s="118">
        <f>+A13+0.1</f>
        <v>1.3</v>
      </c>
      <c r="B14" s="119" t="s">
        <v>49</v>
      </c>
      <c r="C14" s="123">
        <v>450</v>
      </c>
      <c r="D14" s="114" t="s">
        <v>5</v>
      </c>
      <c r="E14" s="121"/>
      <c r="F14" s="122">
        <f t="shared" si="0"/>
        <v>0</v>
      </c>
      <c r="G14" s="117"/>
    </row>
    <row r="15" spans="1:7" ht="21.75" customHeight="1">
      <c r="A15" s="118">
        <f>+A14+0.1</f>
        <v>1.4</v>
      </c>
      <c r="B15" s="119" t="s">
        <v>50</v>
      </c>
      <c r="C15" s="123">
        <v>1</v>
      </c>
      <c r="D15" s="114" t="s">
        <v>13</v>
      </c>
      <c r="E15" s="121"/>
      <c r="F15" s="122">
        <f t="shared" si="0"/>
        <v>0</v>
      </c>
      <c r="G15" s="117"/>
    </row>
    <row r="16" spans="1:7" ht="31.5" customHeight="1">
      <c r="A16" s="118">
        <f>+A15+0.1</f>
        <v>1.5</v>
      </c>
      <c r="B16" s="119" t="s">
        <v>51</v>
      </c>
      <c r="C16" s="123">
        <v>1</v>
      </c>
      <c r="D16" s="114" t="s">
        <v>13</v>
      </c>
      <c r="E16" s="121"/>
      <c r="F16" s="122">
        <f t="shared" si="0"/>
        <v>0</v>
      </c>
      <c r="G16" s="117">
        <f>SUM(F12:F16)</f>
        <v>0</v>
      </c>
    </row>
    <row r="17" spans="1:7" ht="18" customHeight="1">
      <c r="A17" s="124"/>
      <c r="B17" s="119"/>
      <c r="C17" s="123"/>
      <c r="D17" s="114"/>
      <c r="E17" s="115"/>
      <c r="F17" s="122"/>
      <c r="G17" s="117"/>
    </row>
    <row r="18" spans="1:7" ht="25.5" customHeight="1">
      <c r="A18" s="111">
        <v>2</v>
      </c>
      <c r="B18" s="112" t="s">
        <v>52</v>
      </c>
      <c r="C18" s="123"/>
      <c r="D18" s="114"/>
      <c r="E18" s="115"/>
      <c r="F18" s="122"/>
      <c r="G18" s="117"/>
    </row>
    <row r="19" spans="1:7" ht="25.5" customHeight="1">
      <c r="A19" s="118">
        <f>+A18+0.1</f>
        <v>2.1</v>
      </c>
      <c r="B19" s="119" t="s">
        <v>53</v>
      </c>
      <c r="C19" s="123">
        <v>1</v>
      </c>
      <c r="D19" s="114" t="s">
        <v>13</v>
      </c>
      <c r="E19" s="121"/>
      <c r="F19" s="122">
        <f t="shared" si="0"/>
        <v>0</v>
      </c>
      <c r="G19" s="117"/>
    </row>
    <row r="20" spans="1:7" ht="25.5" customHeight="1">
      <c r="A20" s="118">
        <f>+A19+0.1</f>
        <v>2.2000000000000002</v>
      </c>
      <c r="B20" s="119" t="s">
        <v>54</v>
      </c>
      <c r="C20" s="123">
        <v>1</v>
      </c>
      <c r="D20" s="114" t="s">
        <v>13</v>
      </c>
      <c r="E20" s="121"/>
      <c r="F20" s="122">
        <f>+C20*E20</f>
        <v>0</v>
      </c>
      <c r="G20" s="117"/>
    </row>
    <row r="21" spans="1:7" ht="25.5" customHeight="1">
      <c r="A21" s="118">
        <f>+A20+0.1</f>
        <v>2.2999999999999998</v>
      </c>
      <c r="B21" s="119" t="s">
        <v>56</v>
      </c>
      <c r="C21" s="123">
        <v>10</v>
      </c>
      <c r="D21" s="114" t="s">
        <v>55</v>
      </c>
      <c r="E21" s="121"/>
      <c r="F21" s="122">
        <f t="shared" si="0"/>
        <v>0</v>
      </c>
      <c r="G21" s="117">
        <f>SUM(F19:F21)</f>
        <v>0</v>
      </c>
    </row>
    <row r="22" spans="1:7" ht="18" customHeight="1">
      <c r="A22" s="125"/>
      <c r="B22" s="126"/>
      <c r="C22" s="127"/>
      <c r="D22" s="128"/>
      <c r="E22" s="129"/>
      <c r="F22" s="130"/>
      <c r="G22" s="131"/>
    </row>
    <row r="23" spans="1:7" ht="25.5" customHeight="1">
      <c r="A23" s="132">
        <v>3</v>
      </c>
      <c r="B23" s="133" t="s">
        <v>27</v>
      </c>
      <c r="C23" s="134"/>
      <c r="D23" s="135"/>
      <c r="E23" s="136"/>
      <c r="F23" s="137" t="str">
        <f t="shared" ref="F23:F30" si="1">IF(E23=0," ",(ROUND(C23*E23,2)))</f>
        <v xml:space="preserve"> </v>
      </c>
      <c r="G23" s="138"/>
    </row>
    <row r="24" spans="1:7" ht="25.5" customHeight="1">
      <c r="A24" s="139">
        <f>A23+0.1</f>
        <v>3.1</v>
      </c>
      <c r="B24" s="135" t="s">
        <v>28</v>
      </c>
      <c r="C24" s="134">
        <v>5563.95</v>
      </c>
      <c r="D24" s="140" t="s">
        <v>6</v>
      </c>
      <c r="E24" s="136"/>
      <c r="F24" s="141" t="str">
        <f t="shared" si="1"/>
        <v xml:space="preserve"> </v>
      </c>
      <c r="G24" s="138"/>
    </row>
    <row r="25" spans="1:7" s="1" customFormat="1" ht="25.5" customHeight="1">
      <c r="A25" s="139">
        <f t="shared" ref="A25:A28" si="2">A24+0.1</f>
        <v>3.2</v>
      </c>
      <c r="B25" s="135" t="s">
        <v>26</v>
      </c>
      <c r="C25" s="134">
        <v>176.35</v>
      </c>
      <c r="D25" s="140" t="s">
        <v>6</v>
      </c>
      <c r="E25" s="136"/>
      <c r="F25" s="141" t="str">
        <f>IF(E25=0," ",(ROUND(C25*E25,2)))</f>
        <v xml:space="preserve"> </v>
      </c>
      <c r="G25" s="138"/>
    </row>
    <row r="26" spans="1:7" s="1" customFormat="1" ht="25.5" customHeight="1">
      <c r="A26" s="139">
        <v>3.3</v>
      </c>
      <c r="B26" s="135" t="s">
        <v>44</v>
      </c>
      <c r="C26" s="134">
        <v>4566.04</v>
      </c>
      <c r="D26" s="140" t="s">
        <v>6</v>
      </c>
      <c r="E26" s="136"/>
      <c r="F26" s="141" t="str">
        <f>IF(E26=0," ",(ROUND(C26*E26,2)))</f>
        <v xml:space="preserve"> </v>
      </c>
      <c r="G26" s="138"/>
    </row>
    <row r="27" spans="1:7" s="1" customFormat="1" ht="25.5" customHeight="1">
      <c r="A27" s="139">
        <f t="shared" si="2"/>
        <v>3.4</v>
      </c>
      <c r="B27" s="135" t="s">
        <v>37</v>
      </c>
      <c r="C27" s="134">
        <v>4566.04</v>
      </c>
      <c r="D27" s="140" t="s">
        <v>6</v>
      </c>
      <c r="E27" s="136"/>
      <c r="F27" s="141" t="str">
        <f t="shared" si="1"/>
        <v xml:space="preserve"> </v>
      </c>
      <c r="G27" s="138"/>
    </row>
    <row r="28" spans="1:7" s="1" customFormat="1" ht="25.5" customHeight="1">
      <c r="A28" s="139">
        <f t="shared" si="2"/>
        <v>3.5</v>
      </c>
      <c r="B28" s="135" t="s">
        <v>43</v>
      </c>
      <c r="C28" s="134">
        <v>7233.14</v>
      </c>
      <c r="D28" s="140" t="s">
        <v>6</v>
      </c>
      <c r="E28" s="136"/>
      <c r="F28" s="141" t="str">
        <f t="shared" si="1"/>
        <v xml:space="preserve"> </v>
      </c>
      <c r="G28" s="138">
        <f>SUM(F24:F28)</f>
        <v>0</v>
      </c>
    </row>
    <row r="29" spans="1:7" s="1" customFormat="1" ht="18" customHeight="1">
      <c r="A29" s="142"/>
      <c r="B29" s="135"/>
      <c r="C29" s="134"/>
      <c r="D29" s="135"/>
      <c r="E29" s="60"/>
      <c r="F29" s="62" t="str">
        <f t="shared" si="1"/>
        <v xml:space="preserve"> </v>
      </c>
      <c r="G29" s="61"/>
    </row>
    <row r="30" spans="1:7" s="1" customFormat="1" ht="19.5" customHeight="1">
      <c r="A30" s="176">
        <v>4</v>
      </c>
      <c r="B30" s="112" t="s">
        <v>32</v>
      </c>
      <c r="C30" s="134"/>
      <c r="D30" s="135"/>
      <c r="E30" s="136"/>
      <c r="F30" s="141" t="str">
        <f t="shared" si="1"/>
        <v xml:space="preserve"> </v>
      </c>
      <c r="G30" s="138"/>
    </row>
    <row r="31" spans="1:7" s="1" customFormat="1" ht="19.5" customHeight="1">
      <c r="A31" s="118">
        <f>A30+0.1</f>
        <v>4.0999999999999996</v>
      </c>
      <c r="B31" s="119" t="s">
        <v>79</v>
      </c>
      <c r="C31" s="134">
        <v>1320.76</v>
      </c>
      <c r="D31" s="140" t="s">
        <v>5</v>
      </c>
      <c r="E31" s="136"/>
      <c r="F31" s="141" t="str">
        <f>IF(E31=0," ",(ROUND(C31*E31,2)))</f>
        <v xml:space="preserve"> </v>
      </c>
      <c r="G31" s="138"/>
    </row>
    <row r="32" spans="1:7" s="1" customFormat="1" ht="23.25" customHeight="1">
      <c r="A32" s="118">
        <v>4.2</v>
      </c>
      <c r="B32" s="119" t="s">
        <v>111</v>
      </c>
      <c r="C32" s="134">
        <v>49.51</v>
      </c>
      <c r="D32" s="140" t="s">
        <v>5</v>
      </c>
      <c r="E32" s="136"/>
      <c r="F32" s="141" t="str">
        <f>IF(E32=0," ",(ROUND(C32*E32,2)))</f>
        <v xml:space="preserve"> </v>
      </c>
      <c r="G32" s="138">
        <f>SUM(F31:F32)</f>
        <v>0</v>
      </c>
    </row>
    <row r="33" spans="1:7" s="1" customFormat="1" ht="23.25" customHeight="1">
      <c r="A33" s="191"/>
      <c r="B33" s="190"/>
      <c r="C33" s="193"/>
      <c r="D33" s="192"/>
      <c r="E33" s="101"/>
      <c r="F33" s="102"/>
      <c r="G33" s="150"/>
    </row>
    <row r="34" spans="1:7" s="1" customFormat="1" ht="20.25" customHeight="1">
      <c r="A34" s="143">
        <v>5</v>
      </c>
      <c r="B34" s="144" t="s">
        <v>33</v>
      </c>
      <c r="C34" s="145"/>
      <c r="D34" s="146"/>
      <c r="E34" s="101"/>
      <c r="F34" s="102" t="str">
        <f>IF(E34=0," ",(ROUND(C34*E34,2)))</f>
        <v xml:space="preserve"> </v>
      </c>
      <c r="G34" s="103"/>
    </row>
    <row r="35" spans="1:7" s="1" customFormat="1" ht="16.5" customHeight="1">
      <c r="A35" s="147">
        <f>A34+0.1</f>
        <v>5.0999999999999996</v>
      </c>
      <c r="B35" s="146" t="s">
        <v>80</v>
      </c>
      <c r="C35" s="145">
        <v>1320.76</v>
      </c>
      <c r="D35" s="148" t="s">
        <v>5</v>
      </c>
      <c r="E35" s="175"/>
      <c r="F35" s="149" t="str">
        <f>IF(E35=0," ",(ROUND(C35*E35,2)))</f>
        <v xml:space="preserve"> </v>
      </c>
      <c r="G35" s="150"/>
    </row>
    <row r="36" spans="1:7" s="1" customFormat="1" ht="16.5" customHeight="1">
      <c r="A36" s="194">
        <v>5.2</v>
      </c>
      <c r="B36" s="119" t="s">
        <v>111</v>
      </c>
      <c r="C36" s="134">
        <v>31.69</v>
      </c>
      <c r="D36" s="140" t="s">
        <v>5</v>
      </c>
      <c r="E36" s="136"/>
      <c r="F36" s="141" t="str">
        <f>IF(E36=0," ",(ROUND(C36*E36,2)))</f>
        <v xml:space="preserve"> </v>
      </c>
      <c r="G36" s="199">
        <f>SUM(F35:F36)</f>
        <v>0</v>
      </c>
    </row>
    <row r="37" spans="1:7" s="1" customFormat="1" ht="18" customHeight="1">
      <c r="A37" s="151"/>
      <c r="B37" s="152"/>
      <c r="C37" s="153"/>
      <c r="D37" s="154"/>
      <c r="E37" s="155"/>
      <c r="F37" s="156"/>
      <c r="G37" s="157"/>
    </row>
    <row r="38" spans="1:7" s="1" customFormat="1" ht="21.75" customHeight="1">
      <c r="A38" s="179">
        <v>6</v>
      </c>
      <c r="B38" s="178" t="s">
        <v>34</v>
      </c>
      <c r="C38" s="134"/>
      <c r="D38" s="166"/>
      <c r="E38" s="136"/>
      <c r="F38" s="141" t="str">
        <f>IF(E38=0," ",(ROUND(C38*E38,2)))</f>
        <v xml:space="preserve"> </v>
      </c>
      <c r="G38" s="167"/>
    </row>
    <row r="39" spans="1:7" s="1" customFormat="1" ht="21.75" customHeight="1">
      <c r="A39" s="164">
        <f>A38+0.1</f>
        <v>6.1</v>
      </c>
      <c r="B39" s="165" t="str">
        <f>+B35</f>
        <v>Ø40" H.A. Calse IV</v>
      </c>
      <c r="C39" s="134">
        <v>1320.76</v>
      </c>
      <c r="D39" s="166" t="s">
        <v>5</v>
      </c>
      <c r="E39" s="136"/>
      <c r="F39" s="141" t="str">
        <f>IF(E39=0," ",(ROUND(C39*E39,2)))</f>
        <v xml:space="preserve"> </v>
      </c>
      <c r="G39" s="167"/>
    </row>
    <row r="40" spans="1:7" s="1" customFormat="1" ht="21.75" customHeight="1">
      <c r="A40" s="194">
        <v>6.2</v>
      </c>
      <c r="B40" s="119" t="s">
        <v>111</v>
      </c>
      <c r="C40" s="134">
        <v>31.69</v>
      </c>
      <c r="D40" s="140" t="s">
        <v>5</v>
      </c>
      <c r="E40" s="136"/>
      <c r="F40" s="141" t="str">
        <f>IF(E40=0," ",(ROUND(C40*E40,2)))</f>
        <v xml:space="preserve"> </v>
      </c>
      <c r="G40" s="199">
        <f>SUM(F39:F40)</f>
        <v>0</v>
      </c>
    </row>
    <row r="41" spans="1:7" s="1" customFormat="1" ht="21.75" customHeight="1">
      <c r="A41" s="200"/>
      <c r="B41" s="201"/>
      <c r="C41" s="195"/>
      <c r="D41" s="99"/>
      <c r="E41" s="196"/>
      <c r="F41" s="195"/>
      <c r="G41" s="100"/>
    </row>
    <row r="42" spans="1:7" s="1" customFormat="1" ht="21.75" customHeight="1">
      <c r="A42" s="180" t="s">
        <v>82</v>
      </c>
      <c r="B42" s="178" t="s">
        <v>57</v>
      </c>
      <c r="C42" s="169"/>
      <c r="D42" s="170"/>
      <c r="E42" s="171"/>
      <c r="F42" s="172"/>
      <c r="G42" s="173"/>
    </row>
    <row r="43" spans="1:7" s="1" customFormat="1" ht="21.75" customHeight="1">
      <c r="A43" s="162">
        <v>7.1</v>
      </c>
      <c r="B43" s="133" t="s">
        <v>81</v>
      </c>
      <c r="C43" s="134"/>
      <c r="D43" s="140"/>
      <c r="E43" s="136"/>
      <c r="F43" s="137"/>
      <c r="G43" s="138"/>
    </row>
    <row r="44" spans="1:7" s="1" customFormat="1" ht="21.75" customHeight="1">
      <c r="A44" s="174" t="s">
        <v>83</v>
      </c>
      <c r="B44" s="135" t="s">
        <v>86</v>
      </c>
      <c r="C44" s="134">
        <v>10</v>
      </c>
      <c r="D44" s="140" t="s">
        <v>2</v>
      </c>
      <c r="E44" s="136"/>
      <c r="F44" s="141" t="str">
        <f>IF(E44=0," ",(ROUND(C44*E44,2)))</f>
        <v xml:space="preserve"> </v>
      </c>
      <c r="G44" s="138"/>
    </row>
    <row r="45" spans="1:7" s="1" customFormat="1" ht="21.75" customHeight="1">
      <c r="A45" s="174" t="s">
        <v>84</v>
      </c>
      <c r="B45" s="135" t="s">
        <v>87</v>
      </c>
      <c r="C45" s="134">
        <v>10</v>
      </c>
      <c r="D45" s="140" t="s">
        <v>2</v>
      </c>
      <c r="E45" s="136"/>
      <c r="F45" s="141" t="str">
        <f t="shared" ref="F45:F46" si="3">IF(E45=0," ",(ROUND(C45*E45,2)))</f>
        <v xml:space="preserve"> </v>
      </c>
      <c r="G45" s="61"/>
    </row>
    <row r="46" spans="1:7" s="1" customFormat="1" ht="21.75" customHeight="1">
      <c r="A46" s="174" t="s">
        <v>85</v>
      </c>
      <c r="B46" s="135" t="s">
        <v>88</v>
      </c>
      <c r="C46" s="134">
        <v>5</v>
      </c>
      <c r="D46" s="140" t="s">
        <v>2</v>
      </c>
      <c r="E46" s="136"/>
      <c r="F46" s="141" t="str">
        <f t="shared" si="3"/>
        <v xml:space="preserve"> </v>
      </c>
      <c r="G46" s="61"/>
    </row>
    <row r="47" spans="1:7" s="1" customFormat="1" ht="21.75" customHeight="1">
      <c r="A47" s="181" t="s">
        <v>89</v>
      </c>
      <c r="B47" s="135" t="s">
        <v>90</v>
      </c>
      <c r="C47" s="134">
        <v>4</v>
      </c>
      <c r="D47" s="140" t="s">
        <v>2</v>
      </c>
      <c r="E47" s="136"/>
      <c r="F47" s="141" t="str">
        <f t="shared" ref="F47" si="4">IF(E47=0," ",(ROUND(C47*E47,2)))</f>
        <v xml:space="preserve"> </v>
      </c>
      <c r="G47" s="61"/>
    </row>
    <row r="48" spans="1:7" s="1" customFormat="1" ht="21.75" customHeight="1" thickBot="1">
      <c r="A48" s="183" t="s">
        <v>91</v>
      </c>
      <c r="B48" s="184" t="s">
        <v>92</v>
      </c>
      <c r="C48" s="185">
        <v>5</v>
      </c>
      <c r="D48" s="186" t="s">
        <v>2</v>
      </c>
      <c r="E48" s="187"/>
      <c r="F48" s="188" t="str">
        <f t="shared" ref="F48" si="5">IF(E48=0," ",(ROUND(C48*E48,2)))</f>
        <v xml:space="preserve"> </v>
      </c>
      <c r="G48" s="189"/>
    </row>
    <row r="49" spans="1:7" s="1" customFormat="1" ht="49.5" customHeight="1" thickTop="1">
      <c r="A49" s="182">
        <f>+A43+0.1</f>
        <v>7.2</v>
      </c>
      <c r="B49" s="163" t="s">
        <v>93</v>
      </c>
      <c r="C49" s="153">
        <v>6</v>
      </c>
      <c r="D49" s="154" t="s">
        <v>5</v>
      </c>
      <c r="E49" s="155"/>
      <c r="F49" s="156"/>
      <c r="G49" s="157"/>
    </row>
    <row r="50" spans="1:7" s="1" customFormat="1" ht="21.75" customHeight="1">
      <c r="A50" s="177" t="s">
        <v>95</v>
      </c>
      <c r="B50" s="178" t="s">
        <v>69</v>
      </c>
      <c r="C50" s="134"/>
      <c r="D50" s="140"/>
      <c r="E50" s="136"/>
      <c r="F50" s="141"/>
      <c r="G50" s="138"/>
    </row>
    <row r="51" spans="1:7" s="1" customFormat="1" ht="21.75" customHeight="1">
      <c r="A51" s="160" t="s">
        <v>96</v>
      </c>
      <c r="B51" s="135" t="s">
        <v>22</v>
      </c>
      <c r="C51" s="134">
        <v>1</v>
      </c>
      <c r="D51" s="140" t="s">
        <v>13</v>
      </c>
      <c r="E51" s="136"/>
      <c r="F51" s="141">
        <f>C51*E51</f>
        <v>0</v>
      </c>
      <c r="G51" s="138"/>
    </row>
    <row r="52" spans="1:7" s="1" customFormat="1" ht="21.75" customHeight="1">
      <c r="A52" s="159" t="s">
        <v>97</v>
      </c>
      <c r="B52" s="133" t="s">
        <v>41</v>
      </c>
      <c r="C52" s="134"/>
      <c r="D52" s="140"/>
      <c r="E52" s="60"/>
      <c r="F52" s="141" t="str">
        <f t="shared" ref="F52:F53" si="6">IF(E52=0," ",(ROUND(C52*E52,2)))</f>
        <v xml:space="preserve"> </v>
      </c>
      <c r="G52" s="138"/>
    </row>
    <row r="53" spans="1:7" s="1" customFormat="1" ht="21.75" customHeight="1">
      <c r="A53" s="160" t="s">
        <v>98</v>
      </c>
      <c r="B53" s="135" t="str">
        <f>+B24</f>
        <v>Excavación con Retro Excavadora</v>
      </c>
      <c r="C53" s="134">
        <v>14.04</v>
      </c>
      <c r="D53" s="140" t="s">
        <v>6</v>
      </c>
      <c r="E53" s="136"/>
      <c r="F53" s="141" t="str">
        <f t="shared" si="6"/>
        <v xml:space="preserve"> </v>
      </c>
      <c r="G53" s="138"/>
    </row>
    <row r="54" spans="1:7" s="1" customFormat="1" ht="21.75" customHeight="1">
      <c r="A54" s="160" t="s">
        <v>99</v>
      </c>
      <c r="B54" s="135" t="s">
        <v>77</v>
      </c>
      <c r="C54" s="134">
        <v>8.58</v>
      </c>
      <c r="D54" s="140" t="s">
        <v>6</v>
      </c>
      <c r="E54" s="136"/>
      <c r="F54" s="141">
        <f t="shared" ref="F54:F60" si="7">ROUND(E54*C54,2)</f>
        <v>0</v>
      </c>
      <c r="G54" s="138"/>
    </row>
    <row r="55" spans="1:7" s="1" customFormat="1" ht="21.75" customHeight="1">
      <c r="A55" s="160" t="s">
        <v>100</v>
      </c>
      <c r="B55" s="135" t="s">
        <v>70</v>
      </c>
      <c r="C55" s="134">
        <v>18.25</v>
      </c>
      <c r="D55" s="140" t="s">
        <v>6</v>
      </c>
      <c r="E55" s="136"/>
      <c r="F55" s="141">
        <f t="shared" si="7"/>
        <v>0</v>
      </c>
      <c r="G55" s="138"/>
    </row>
    <row r="56" spans="1:7" s="1" customFormat="1" ht="32.25" customHeight="1">
      <c r="A56" s="159" t="s">
        <v>101</v>
      </c>
      <c r="B56" s="133" t="s">
        <v>39</v>
      </c>
      <c r="C56" s="134"/>
      <c r="D56" s="140"/>
      <c r="E56" s="136"/>
      <c r="F56" s="141"/>
      <c r="G56" s="138"/>
    </row>
    <row r="57" spans="1:7" s="1" customFormat="1" ht="24" customHeight="1">
      <c r="A57" s="160" t="s">
        <v>102</v>
      </c>
      <c r="B57" s="165" t="s">
        <v>40</v>
      </c>
      <c r="C57" s="134">
        <v>1.38</v>
      </c>
      <c r="D57" s="166" t="s">
        <v>6</v>
      </c>
      <c r="E57" s="136"/>
      <c r="F57" s="141">
        <f t="shared" ref="F57:F59" si="8">+E57*C57</f>
        <v>0</v>
      </c>
      <c r="G57" s="167"/>
    </row>
    <row r="58" spans="1:7" s="1" customFormat="1" ht="24" customHeight="1">
      <c r="A58" s="160" t="s">
        <v>103</v>
      </c>
      <c r="B58" s="165" t="s">
        <v>75</v>
      </c>
      <c r="C58" s="134">
        <v>0.84</v>
      </c>
      <c r="D58" s="166" t="s">
        <v>6</v>
      </c>
      <c r="E58" s="136"/>
      <c r="F58" s="141">
        <f t="shared" si="8"/>
        <v>0</v>
      </c>
      <c r="G58" s="167"/>
    </row>
    <row r="59" spans="1:7" s="1" customFormat="1" ht="24" customHeight="1">
      <c r="A59" s="160" t="s">
        <v>104</v>
      </c>
      <c r="B59" s="165" t="s">
        <v>76</v>
      </c>
      <c r="C59" s="134">
        <v>1.44</v>
      </c>
      <c r="D59" s="166" t="s">
        <v>6</v>
      </c>
      <c r="E59" s="136"/>
      <c r="F59" s="141">
        <f t="shared" si="8"/>
        <v>0</v>
      </c>
      <c r="G59" s="167"/>
    </row>
    <row r="60" spans="1:7" s="1" customFormat="1" ht="33.75" customHeight="1">
      <c r="A60" s="160" t="s">
        <v>105</v>
      </c>
      <c r="B60" s="135" t="s">
        <v>94</v>
      </c>
      <c r="C60" s="134">
        <v>1</v>
      </c>
      <c r="D60" s="140" t="s">
        <v>13</v>
      </c>
      <c r="E60" s="136"/>
      <c r="F60" s="141">
        <f t="shared" si="7"/>
        <v>0</v>
      </c>
      <c r="G60" s="138"/>
    </row>
    <row r="61" spans="1:7" s="1" customFormat="1" ht="26.25" customHeight="1">
      <c r="A61" s="160" t="s">
        <v>106</v>
      </c>
      <c r="B61" s="119" t="s">
        <v>66</v>
      </c>
      <c r="C61" s="134">
        <v>7.2</v>
      </c>
      <c r="D61" s="128" t="s">
        <v>14</v>
      </c>
      <c r="E61" s="136"/>
      <c r="F61" s="141">
        <f t="shared" ref="F61:F63" si="9">+C61*E61</f>
        <v>0</v>
      </c>
      <c r="G61" s="131"/>
    </row>
    <row r="62" spans="1:7" s="1" customFormat="1" ht="26.25" customHeight="1">
      <c r="A62" s="160" t="s">
        <v>107</v>
      </c>
      <c r="B62" s="119" t="s">
        <v>67</v>
      </c>
      <c r="C62" s="134">
        <v>12</v>
      </c>
      <c r="D62" s="128" t="s">
        <v>5</v>
      </c>
      <c r="E62" s="136"/>
      <c r="F62" s="141">
        <f t="shared" si="9"/>
        <v>0</v>
      </c>
      <c r="G62" s="131"/>
    </row>
    <row r="63" spans="1:7" s="1" customFormat="1" ht="26.25" customHeight="1">
      <c r="A63" s="160" t="s">
        <v>108</v>
      </c>
      <c r="B63" s="119" t="s">
        <v>68</v>
      </c>
      <c r="C63" s="134">
        <v>3</v>
      </c>
      <c r="D63" s="128" t="s">
        <v>14</v>
      </c>
      <c r="E63" s="136"/>
      <c r="F63" s="141">
        <f t="shared" si="9"/>
        <v>0</v>
      </c>
      <c r="G63" s="131"/>
    </row>
    <row r="64" spans="1:7" s="1" customFormat="1" ht="21.75" customHeight="1">
      <c r="A64" s="159" t="s">
        <v>109</v>
      </c>
      <c r="B64" s="133" t="s">
        <v>115</v>
      </c>
      <c r="C64" s="134">
        <v>10</v>
      </c>
      <c r="D64" s="140" t="s">
        <v>71</v>
      </c>
      <c r="E64" s="136"/>
      <c r="F64" s="141" t="str">
        <f t="shared" ref="F64" si="10">IF(E64=0," ",(ROUND(C64*E64,2)))</f>
        <v xml:space="preserve"> </v>
      </c>
      <c r="G64" s="138">
        <f>SUM(F44:F64)</f>
        <v>0</v>
      </c>
    </row>
    <row r="65" spans="1:7" s="1" customFormat="1" ht="21.75" customHeight="1">
      <c r="A65" s="197"/>
      <c r="B65" s="198"/>
      <c r="C65" s="153"/>
      <c r="D65" s="154"/>
      <c r="E65" s="155"/>
      <c r="F65" s="156"/>
      <c r="G65" s="157"/>
    </row>
    <row r="66" spans="1:7" s="1" customFormat="1" ht="21.75" customHeight="1">
      <c r="A66" s="158">
        <v>8</v>
      </c>
      <c r="B66" s="133" t="s">
        <v>58</v>
      </c>
      <c r="C66" s="134"/>
      <c r="D66" s="140"/>
      <c r="E66" s="136"/>
      <c r="F66" s="141"/>
      <c r="G66" s="138"/>
    </row>
    <row r="67" spans="1:7" s="1" customFormat="1" ht="21.75" customHeight="1">
      <c r="A67" s="139">
        <f>+A66+0.1</f>
        <v>8.1</v>
      </c>
      <c r="B67" s="135" t="s">
        <v>59</v>
      </c>
      <c r="C67" s="134">
        <v>40</v>
      </c>
      <c r="D67" s="140" t="s">
        <v>60</v>
      </c>
      <c r="E67" s="136"/>
      <c r="F67" s="141">
        <f>+C67*E67</f>
        <v>0</v>
      </c>
      <c r="G67" s="168"/>
    </row>
    <row r="68" spans="1:7" s="1" customFormat="1" ht="33.75" customHeight="1">
      <c r="A68" s="139">
        <f>+A67+0.1</f>
        <v>8.1999999999999993</v>
      </c>
      <c r="B68" s="135" t="s">
        <v>61</v>
      </c>
      <c r="C68" s="134">
        <v>40</v>
      </c>
      <c r="D68" s="140" t="s">
        <v>60</v>
      </c>
      <c r="E68" s="136"/>
      <c r="F68" s="141">
        <f>+C68*E68</f>
        <v>0</v>
      </c>
      <c r="G68" s="168"/>
    </row>
    <row r="69" spans="1:7" s="1" customFormat="1" ht="21.75" customHeight="1">
      <c r="A69" s="139">
        <f>+A68+0.1</f>
        <v>8.3000000000000007</v>
      </c>
      <c r="B69" s="135" t="s">
        <v>62</v>
      </c>
      <c r="C69" s="134">
        <v>40</v>
      </c>
      <c r="D69" s="140" t="s">
        <v>60</v>
      </c>
      <c r="E69" s="136"/>
      <c r="F69" s="141">
        <f>+C69*E69</f>
        <v>0</v>
      </c>
      <c r="G69" s="168"/>
    </row>
    <row r="70" spans="1:7" s="1" customFormat="1" ht="21.75" customHeight="1">
      <c r="A70" s="139">
        <f>+A69+0.1</f>
        <v>8.4</v>
      </c>
      <c r="B70" s="135" t="s">
        <v>63</v>
      </c>
      <c r="C70" s="134">
        <v>40</v>
      </c>
      <c r="D70" s="140" t="s">
        <v>60</v>
      </c>
      <c r="E70" s="136"/>
      <c r="F70" s="141">
        <f>+C70*E70</f>
        <v>0</v>
      </c>
      <c r="G70" s="138">
        <f>SUM(F67:F70)</f>
        <v>0</v>
      </c>
    </row>
    <row r="71" spans="1:7" s="1" customFormat="1" ht="21.75" customHeight="1">
      <c r="A71" s="159"/>
      <c r="B71" s="133"/>
      <c r="C71" s="134"/>
      <c r="D71" s="140"/>
      <c r="E71" s="136"/>
      <c r="F71" s="141"/>
      <c r="G71" s="138"/>
    </row>
    <row r="72" spans="1:7" s="1" customFormat="1" ht="24" customHeight="1">
      <c r="A72" s="161">
        <v>9</v>
      </c>
      <c r="B72" s="133" t="s">
        <v>35</v>
      </c>
      <c r="C72" s="134"/>
      <c r="D72" s="140"/>
      <c r="E72" s="136"/>
      <c r="F72" s="141"/>
      <c r="G72" s="138"/>
    </row>
    <row r="73" spans="1:7" s="1" customFormat="1" ht="33.75" customHeight="1">
      <c r="A73" s="160">
        <f>+A72+0.1</f>
        <v>9.1</v>
      </c>
      <c r="B73" s="135" t="s">
        <v>64</v>
      </c>
      <c r="C73" s="134">
        <v>1</v>
      </c>
      <c r="D73" s="140" t="s">
        <v>13</v>
      </c>
      <c r="E73" s="136"/>
      <c r="F73" s="141">
        <f>+C73*E73</f>
        <v>0</v>
      </c>
      <c r="G73" s="138"/>
    </row>
    <row r="74" spans="1:7" s="1" customFormat="1" ht="19.5" customHeight="1">
      <c r="A74" s="160">
        <f>+A73+0.1</f>
        <v>9.1999999999999993</v>
      </c>
      <c r="B74" s="135" t="s">
        <v>73</v>
      </c>
      <c r="C74" s="134">
        <v>1</v>
      </c>
      <c r="D74" s="140" t="s">
        <v>13</v>
      </c>
      <c r="E74" s="136"/>
      <c r="F74" s="141" t="str">
        <f>IF(E74=0," ",(ROUND(C74*E74,2)))</f>
        <v xml:space="preserve"> </v>
      </c>
      <c r="G74" s="138"/>
    </row>
    <row r="75" spans="1:7" s="1" customFormat="1" ht="19.5" customHeight="1">
      <c r="A75" s="160">
        <f>+A74+0.1</f>
        <v>9.3000000000000007</v>
      </c>
      <c r="B75" s="135" t="s">
        <v>74</v>
      </c>
      <c r="C75" s="134">
        <v>1</v>
      </c>
      <c r="D75" s="140" t="s">
        <v>13</v>
      </c>
      <c r="E75" s="136"/>
      <c r="F75" s="141" t="str">
        <f>IF(E75=0," ",(ROUND(C75*E75,2)))</f>
        <v xml:space="preserve"> </v>
      </c>
      <c r="G75" s="138"/>
    </row>
    <row r="76" spans="1:7" s="1" customFormat="1" ht="23.25" customHeight="1">
      <c r="A76" s="160">
        <f>+A75+0.1</f>
        <v>9.4</v>
      </c>
      <c r="B76" s="135" t="s">
        <v>72</v>
      </c>
      <c r="C76" s="134">
        <v>1295.78</v>
      </c>
      <c r="D76" s="140" t="s">
        <v>14</v>
      </c>
      <c r="E76" s="136"/>
      <c r="F76" s="141" t="str">
        <f>IF(E76=0," ",(ROUND(C76*E76,2)))</f>
        <v xml:space="preserve"> </v>
      </c>
      <c r="G76" s="138"/>
    </row>
    <row r="77" spans="1:7" s="1" customFormat="1" ht="23.25" customHeight="1">
      <c r="A77" s="160">
        <v>9.5</v>
      </c>
      <c r="B77" s="135" t="s">
        <v>110</v>
      </c>
      <c r="C77" s="134">
        <v>92.8</v>
      </c>
      <c r="D77" s="140" t="s">
        <v>5</v>
      </c>
      <c r="E77" s="136"/>
      <c r="F77" s="141" t="str">
        <f>IF(E77=0," ",(ROUND(C77*E77,2)))</f>
        <v xml:space="preserve"> </v>
      </c>
      <c r="G77" s="138">
        <f>SUM(F73:F77)</f>
        <v>0</v>
      </c>
    </row>
    <row r="78" spans="1:7" s="1" customFormat="1" ht="19.5" customHeight="1">
      <c r="A78" s="159"/>
      <c r="B78" s="133"/>
      <c r="C78" s="134"/>
      <c r="D78" s="140"/>
      <c r="E78" s="136"/>
      <c r="F78" s="141"/>
      <c r="G78" s="138"/>
    </row>
    <row r="79" spans="1:7" s="1" customFormat="1" ht="36" customHeight="1">
      <c r="A79" s="161">
        <v>10</v>
      </c>
      <c r="B79" s="133" t="s">
        <v>38</v>
      </c>
      <c r="C79" s="134">
        <v>1</v>
      </c>
      <c r="D79" s="140" t="s">
        <v>13</v>
      </c>
      <c r="E79" s="136"/>
      <c r="F79" s="141" t="str">
        <f>IF(E79=0," ",(ROUND(C79*E79,2)))</f>
        <v xml:space="preserve"> </v>
      </c>
      <c r="G79" s="138" t="str">
        <f>+F79</f>
        <v xml:space="preserve"> </v>
      </c>
    </row>
    <row r="80" spans="1:7" s="1" customFormat="1" ht="19.5" customHeight="1">
      <c r="A80" s="159"/>
      <c r="B80" s="133"/>
      <c r="C80" s="134"/>
      <c r="D80" s="140"/>
      <c r="E80" s="136"/>
      <c r="F80" s="141"/>
      <c r="G80" s="138"/>
    </row>
    <row r="81" spans="1:7" s="1" customFormat="1" ht="19.5" customHeight="1">
      <c r="A81" s="161">
        <v>11</v>
      </c>
      <c r="B81" s="133" t="s">
        <v>42</v>
      </c>
      <c r="C81" s="134">
        <v>1</v>
      </c>
      <c r="D81" s="140" t="s">
        <v>13</v>
      </c>
      <c r="E81" s="136"/>
      <c r="F81" s="141" t="str">
        <f>IF(E81=0," ",(ROUND(C81*E81,2)))</f>
        <v xml:space="preserve"> </v>
      </c>
      <c r="G81" s="138" t="str">
        <f>+F81</f>
        <v xml:space="preserve"> </v>
      </c>
    </row>
    <row r="82" spans="1:7" s="1" customFormat="1" ht="19.5" customHeight="1" thickBot="1">
      <c r="A82" s="159"/>
      <c r="B82" s="133"/>
      <c r="C82" s="134"/>
      <c r="D82" s="140"/>
      <c r="E82" s="136"/>
      <c r="F82" s="141"/>
      <c r="G82" s="138"/>
    </row>
    <row r="83" spans="1:7" s="1" customFormat="1" ht="19.5" customHeight="1" thickTop="1" thickBot="1">
      <c r="A83" s="29"/>
      <c r="B83" s="30" t="s">
        <v>15</v>
      </c>
      <c r="C83" s="31"/>
      <c r="D83" s="32"/>
      <c r="E83" s="33"/>
      <c r="F83" s="34"/>
      <c r="G83" s="35">
        <f>SUM(G16:G81)</f>
        <v>0</v>
      </c>
    </row>
    <row r="84" spans="1:7" s="1" customFormat="1" ht="19.5" customHeight="1" thickTop="1" thickBot="1">
      <c r="A84" s="29"/>
      <c r="B84" s="30" t="s">
        <v>23</v>
      </c>
      <c r="C84" s="31"/>
      <c r="D84" s="32"/>
      <c r="E84" s="33"/>
      <c r="F84" s="34"/>
      <c r="G84" s="35">
        <f>+G83</f>
        <v>0</v>
      </c>
    </row>
    <row r="85" spans="1:7" s="1" customFormat="1" ht="19.5" customHeight="1" thickTop="1">
      <c r="A85" s="64"/>
      <c r="B85" s="65"/>
      <c r="C85" s="65"/>
      <c r="D85" s="65"/>
      <c r="E85" s="65"/>
      <c r="F85" s="65"/>
      <c r="G85" s="66"/>
    </row>
    <row r="86" spans="1:7" s="1" customFormat="1" ht="19.5" customHeight="1">
      <c r="A86" s="67"/>
      <c r="B86" s="68" t="s">
        <v>29</v>
      </c>
      <c r="C86" s="69">
        <v>0.1</v>
      </c>
      <c r="D86" s="68"/>
      <c r="E86" s="68"/>
      <c r="F86" s="83">
        <f>C86*G84</f>
        <v>0</v>
      </c>
      <c r="G86" s="84"/>
    </row>
    <row r="87" spans="1:7" s="1" customFormat="1" ht="19.5" customHeight="1">
      <c r="A87" s="67"/>
      <c r="B87" s="68" t="s">
        <v>7</v>
      </c>
      <c r="C87" s="69">
        <v>2.5000000000000001E-2</v>
      </c>
      <c r="D87" s="68"/>
      <c r="E87" s="68"/>
      <c r="F87" s="83">
        <f>C87*G84</f>
        <v>0</v>
      </c>
      <c r="G87" s="84"/>
    </row>
    <row r="88" spans="1:7" s="1" customFormat="1" ht="19.5" customHeight="1">
      <c r="A88" s="67"/>
      <c r="B88" s="68" t="s">
        <v>8</v>
      </c>
      <c r="C88" s="69">
        <v>5.3499999999999999E-2</v>
      </c>
      <c r="D88" s="68"/>
      <c r="E88" s="68"/>
      <c r="F88" s="83">
        <f>C88*G84</f>
        <v>0</v>
      </c>
      <c r="G88" s="84"/>
    </row>
    <row r="89" spans="1:7" s="1" customFormat="1" ht="19.5" customHeight="1">
      <c r="A89" s="67"/>
      <c r="B89" s="68" t="s">
        <v>9</v>
      </c>
      <c r="C89" s="69">
        <v>0.02</v>
      </c>
      <c r="D89" s="68"/>
      <c r="E89" s="68"/>
      <c r="F89" s="83">
        <f>C89*G84</f>
        <v>0</v>
      </c>
      <c r="G89" s="84"/>
    </row>
    <row r="90" spans="1:7" s="1" customFormat="1" ht="19.5" customHeight="1">
      <c r="A90" s="67"/>
      <c r="B90" s="68" t="s">
        <v>10</v>
      </c>
      <c r="C90" s="69">
        <v>0.01</v>
      </c>
      <c r="D90" s="68"/>
      <c r="E90" s="68"/>
      <c r="F90" s="83">
        <f>C90*G84</f>
        <v>0</v>
      </c>
      <c r="G90" s="84"/>
    </row>
    <row r="91" spans="1:7" s="1" customFormat="1" ht="19.5" customHeight="1">
      <c r="A91" s="67"/>
      <c r="B91" s="68" t="s">
        <v>30</v>
      </c>
      <c r="C91" s="69">
        <v>0.05</v>
      </c>
      <c r="D91" s="68"/>
      <c r="E91" s="68"/>
      <c r="F91" s="83">
        <f>C91*G84</f>
        <v>0</v>
      </c>
      <c r="G91" s="84"/>
    </row>
    <row r="92" spans="1:7" s="1" customFormat="1" ht="19.5" customHeight="1" thickBot="1">
      <c r="A92" s="63"/>
      <c r="B92" s="70"/>
      <c r="C92" s="71"/>
      <c r="D92" s="68"/>
      <c r="E92" s="68"/>
      <c r="F92" s="83"/>
      <c r="G92" s="85"/>
    </row>
    <row r="93" spans="1:7" s="1" customFormat="1" ht="19.5" customHeight="1" thickTop="1" thickBot="1">
      <c r="A93" s="36"/>
      <c r="B93" s="37" t="s">
        <v>16</v>
      </c>
      <c r="C93" s="38"/>
      <c r="D93" s="39"/>
      <c r="E93" s="37"/>
      <c r="F93" s="86"/>
      <c r="G93" s="87">
        <f>SUM(F86:F91)</f>
        <v>0</v>
      </c>
    </row>
    <row r="94" spans="1:7" s="1" customFormat="1" ht="19.5" customHeight="1" thickTop="1" thickBot="1">
      <c r="A94" s="72"/>
      <c r="B94" s="73"/>
      <c r="C94" s="74"/>
      <c r="D94" s="74"/>
      <c r="E94" s="74"/>
      <c r="F94" s="88"/>
      <c r="G94" s="89"/>
    </row>
    <row r="95" spans="1:7" s="1" customFormat="1" ht="19.5" customHeight="1" thickTop="1" thickBot="1">
      <c r="A95" s="36"/>
      <c r="B95" s="37" t="s">
        <v>17</v>
      </c>
      <c r="C95" s="75">
        <v>0.03</v>
      </c>
      <c r="D95" s="39"/>
      <c r="E95" s="37"/>
      <c r="F95" s="86"/>
      <c r="G95" s="87">
        <f>+G93*C95</f>
        <v>0</v>
      </c>
    </row>
    <row r="96" spans="1:7" s="1" customFormat="1" ht="19.5" customHeight="1" thickTop="1" thickBot="1">
      <c r="A96" s="72"/>
      <c r="B96" s="73"/>
      <c r="C96" s="41"/>
      <c r="D96" s="74"/>
      <c r="E96" s="74"/>
      <c r="F96" s="88"/>
      <c r="G96" s="89"/>
    </row>
    <row r="97" spans="1:7" s="1" customFormat="1" ht="19.5" customHeight="1" thickTop="1" thickBot="1">
      <c r="A97" s="36"/>
      <c r="B97" s="37" t="s">
        <v>24</v>
      </c>
      <c r="C97" s="40"/>
      <c r="D97" s="39"/>
      <c r="E97" s="37"/>
      <c r="F97" s="86"/>
      <c r="G97" s="87">
        <f>G84+G93</f>
        <v>0</v>
      </c>
    </row>
    <row r="98" spans="1:7" s="1" customFormat="1" ht="19.5" customHeight="1" thickTop="1" thickBot="1">
      <c r="A98" s="72"/>
      <c r="B98" s="73"/>
      <c r="C98" s="41"/>
      <c r="D98" s="74"/>
      <c r="E98" s="74"/>
      <c r="F98" s="88"/>
      <c r="G98" s="89"/>
    </row>
    <row r="99" spans="1:7" s="1" customFormat="1" ht="19.5" customHeight="1" thickTop="1" thickBot="1">
      <c r="A99" s="36"/>
      <c r="B99" s="37" t="s">
        <v>25</v>
      </c>
      <c r="C99" s="75">
        <v>0.06</v>
      </c>
      <c r="D99" s="39"/>
      <c r="E99" s="37"/>
      <c r="F99" s="86"/>
      <c r="G99" s="87">
        <f>(+C99*G84)</f>
        <v>0</v>
      </c>
    </row>
    <row r="100" spans="1:7" s="1" customFormat="1" ht="19.5" customHeight="1" thickTop="1" thickBot="1">
      <c r="A100" s="72"/>
      <c r="B100" s="73"/>
      <c r="C100" s="41"/>
      <c r="D100" s="74"/>
      <c r="E100" s="74"/>
      <c r="F100" s="88"/>
      <c r="G100" s="89"/>
    </row>
    <row r="101" spans="1:7" s="1" customFormat="1" ht="19.5" customHeight="1" thickTop="1" thickBot="1">
      <c r="A101" s="36"/>
      <c r="B101" s="37" t="s">
        <v>36</v>
      </c>
      <c r="C101" s="75">
        <v>1E-3</v>
      </c>
      <c r="D101" s="39"/>
      <c r="E101" s="37"/>
      <c r="F101" s="86"/>
      <c r="G101" s="87">
        <f>G84*C101</f>
        <v>0</v>
      </c>
    </row>
    <row r="102" spans="1:7" s="1" customFormat="1" ht="19.5" customHeight="1" thickTop="1" thickBot="1">
      <c r="A102" s="42"/>
      <c r="B102" s="43"/>
      <c r="C102" s="44"/>
      <c r="D102" s="45"/>
      <c r="E102" s="43"/>
      <c r="F102" s="90"/>
      <c r="G102" s="91"/>
    </row>
    <row r="103" spans="1:7" s="1" customFormat="1" ht="19.5" customHeight="1" thickTop="1" thickBot="1">
      <c r="A103" s="36"/>
      <c r="B103" s="37" t="s">
        <v>31</v>
      </c>
      <c r="C103" s="75">
        <v>0.18</v>
      </c>
      <c r="D103" s="39"/>
      <c r="E103" s="37"/>
      <c r="F103" s="86"/>
      <c r="G103" s="87">
        <f>F86*C103</f>
        <v>0</v>
      </c>
    </row>
    <row r="104" spans="1:7" s="1" customFormat="1" ht="24" customHeight="1" thickTop="1" thickBot="1">
      <c r="A104" s="42"/>
      <c r="B104" s="43"/>
      <c r="C104" s="44"/>
      <c r="D104" s="45"/>
      <c r="E104" s="43"/>
      <c r="F104" s="90"/>
      <c r="G104" s="91"/>
    </row>
    <row r="105" spans="1:7" s="1" customFormat="1" ht="24" customHeight="1" thickTop="1" thickBot="1">
      <c r="A105" s="55"/>
      <c r="B105" s="56" t="s">
        <v>45</v>
      </c>
      <c r="C105" s="57">
        <v>1</v>
      </c>
      <c r="D105" s="58" t="s">
        <v>13</v>
      </c>
      <c r="E105" s="59"/>
      <c r="F105" s="92"/>
      <c r="G105" s="212"/>
    </row>
    <row r="106" spans="1:7" s="1" customFormat="1" ht="24" customHeight="1" thickTop="1" thickBot="1">
      <c r="A106" s="42"/>
      <c r="B106" s="43"/>
      <c r="C106" s="44"/>
      <c r="D106" s="45"/>
      <c r="E106" s="43"/>
      <c r="F106" s="90"/>
      <c r="G106" s="91"/>
    </row>
    <row r="107" spans="1:7" s="1" customFormat="1" ht="24" customHeight="1" thickTop="1" thickBot="1">
      <c r="A107" s="55"/>
      <c r="B107" s="56" t="s">
        <v>65</v>
      </c>
      <c r="C107" s="57">
        <v>1</v>
      </c>
      <c r="D107" s="58" t="s">
        <v>13</v>
      </c>
      <c r="E107" s="59"/>
      <c r="F107" s="92"/>
      <c r="G107" s="93"/>
    </row>
    <row r="108" spans="1:7" s="1" customFormat="1" ht="24" customHeight="1" thickTop="1" thickBot="1">
      <c r="A108" s="72"/>
      <c r="B108" s="73"/>
      <c r="C108" s="41"/>
      <c r="D108" s="74"/>
      <c r="E108" s="76"/>
      <c r="F108" s="88"/>
      <c r="G108" s="89"/>
    </row>
    <row r="109" spans="1:7" s="1" customFormat="1" ht="24" customHeight="1" thickTop="1" thickBot="1">
      <c r="A109" s="55"/>
      <c r="B109" s="56" t="s">
        <v>112</v>
      </c>
      <c r="C109" s="57">
        <v>1</v>
      </c>
      <c r="D109" s="58" t="s">
        <v>13</v>
      </c>
      <c r="E109" s="59"/>
      <c r="F109" s="92"/>
      <c r="G109" s="93"/>
    </row>
    <row r="110" spans="1:7" s="1" customFormat="1" ht="24" customHeight="1" thickTop="1" thickBot="1">
      <c r="A110" s="202"/>
      <c r="B110" s="203"/>
      <c r="C110" s="204"/>
      <c r="D110" s="205"/>
      <c r="E110" s="206"/>
      <c r="F110" s="207"/>
      <c r="G110" s="208"/>
    </row>
    <row r="111" spans="1:7" s="1" customFormat="1" ht="24" customHeight="1" thickTop="1" thickBot="1">
      <c r="A111" s="55"/>
      <c r="B111" s="56" t="s">
        <v>114</v>
      </c>
      <c r="C111" s="57">
        <v>1</v>
      </c>
      <c r="D111" s="58" t="s">
        <v>13</v>
      </c>
      <c r="E111" s="59"/>
      <c r="F111" s="92"/>
      <c r="G111" s="93"/>
    </row>
    <row r="112" spans="1:7" s="1" customFormat="1" ht="24" customHeight="1" thickTop="1" thickBot="1">
      <c r="A112" s="202"/>
      <c r="B112" s="203"/>
      <c r="C112" s="204"/>
      <c r="D112" s="205"/>
      <c r="E112" s="206"/>
      <c r="F112" s="207"/>
      <c r="G112" s="208"/>
    </row>
    <row r="113" spans="1:7" s="1" customFormat="1" ht="24" customHeight="1" thickTop="1" thickBot="1">
      <c r="A113" s="36"/>
      <c r="B113" s="37" t="s">
        <v>12</v>
      </c>
      <c r="C113" s="57">
        <v>0.05</v>
      </c>
      <c r="D113" s="39"/>
      <c r="E113" s="37"/>
      <c r="F113" s="86"/>
      <c r="G113" s="87">
        <f>+G84*C113</f>
        <v>0</v>
      </c>
    </row>
    <row r="114" spans="1:7" s="1" customFormat="1" ht="24" customHeight="1" thickTop="1" thickBot="1">
      <c r="A114" s="72"/>
      <c r="B114" s="73"/>
      <c r="C114" s="74"/>
      <c r="D114" s="74"/>
      <c r="E114" s="74"/>
      <c r="F114" s="88"/>
      <c r="G114" s="89"/>
    </row>
    <row r="115" spans="1:7" s="1" customFormat="1" ht="24" customHeight="1" thickTop="1" thickBot="1">
      <c r="A115" s="36"/>
      <c r="B115" s="37" t="s">
        <v>18</v>
      </c>
      <c r="C115" s="38"/>
      <c r="D115" s="39"/>
      <c r="E115" s="37"/>
      <c r="F115" s="86"/>
      <c r="G115" s="87">
        <f>+G113+G107+G105+G103+G101+G99+G97+G95+G109+G111</f>
        <v>0</v>
      </c>
    </row>
    <row r="116" spans="1:7" s="1" customFormat="1" ht="21" customHeight="1" thickTop="1">
      <c r="A116" s="46"/>
      <c r="B116" s="47"/>
      <c r="C116" s="77"/>
      <c r="D116" s="77"/>
      <c r="E116" s="77"/>
      <c r="F116" s="77"/>
      <c r="G116" s="77"/>
    </row>
    <row r="117" spans="1:7" s="1" customFormat="1" ht="21" customHeight="1">
      <c r="A117" s="46"/>
      <c r="B117" s="47"/>
      <c r="C117" s="77"/>
      <c r="D117" s="77"/>
      <c r="E117" s="77"/>
      <c r="F117" s="78"/>
      <c r="G117" s="77"/>
    </row>
    <row r="118" spans="1:7" s="1" customFormat="1" ht="21" customHeight="1">
      <c r="A118" s="48"/>
      <c r="B118" s="49"/>
      <c r="C118" s="78"/>
      <c r="D118" s="79"/>
      <c r="E118" s="78"/>
      <c r="F118" s="80"/>
      <c r="G118" s="80"/>
    </row>
    <row r="119" spans="1:7" s="1" customFormat="1" ht="21" customHeight="1">
      <c r="A119" s="48"/>
      <c r="B119" s="49"/>
      <c r="C119" s="78"/>
      <c r="D119" s="79"/>
      <c r="E119" s="78"/>
      <c r="F119" s="80"/>
      <c r="G119" s="80"/>
    </row>
    <row r="120" spans="1:7" s="1" customFormat="1" ht="21" customHeight="1">
      <c r="A120" s="46"/>
      <c r="B120" s="47"/>
      <c r="C120" s="77"/>
      <c r="D120" s="77"/>
      <c r="E120" s="77"/>
      <c r="F120" s="78"/>
      <c r="G120" s="77"/>
    </row>
    <row r="121" spans="1:7" s="1" customFormat="1" ht="21" customHeight="1">
      <c r="A121" s="46"/>
      <c r="B121" s="50"/>
      <c r="C121" s="81"/>
      <c r="D121" s="77"/>
      <c r="E121" s="51"/>
      <c r="F121" s="78"/>
      <c r="G121" s="77"/>
    </row>
    <row r="122" spans="1:7" s="1" customFormat="1" ht="21" customHeight="1">
      <c r="A122" s="46"/>
      <c r="B122" s="47"/>
      <c r="C122" s="77"/>
      <c r="D122" s="77"/>
      <c r="E122" s="77"/>
      <c r="F122" s="78"/>
      <c r="G122" s="77"/>
    </row>
    <row r="123" spans="1:7" s="1" customFormat="1" ht="21" customHeight="1">
      <c r="A123" s="46"/>
      <c r="B123" s="47"/>
      <c r="C123" s="77"/>
      <c r="D123" s="81"/>
      <c r="E123" s="77"/>
      <c r="F123" s="78"/>
      <c r="G123" s="77"/>
    </row>
    <row r="124" spans="1:7" s="1" customFormat="1" ht="21" customHeight="1">
      <c r="A124" s="52"/>
      <c r="B124" s="47"/>
      <c r="C124" s="77"/>
      <c r="D124" s="77"/>
      <c r="E124" s="77"/>
      <c r="F124" s="78"/>
      <c r="G124" s="77"/>
    </row>
    <row r="125" spans="1:7" s="1" customFormat="1" ht="21" customHeight="1">
      <c r="A125" s="52"/>
      <c r="B125" s="49"/>
      <c r="C125" s="78"/>
      <c r="D125" s="82"/>
      <c r="E125" s="78"/>
      <c r="F125" s="82"/>
      <c r="G125" s="77"/>
    </row>
    <row r="126" spans="1:7" s="1" customFormat="1" ht="21" customHeight="1">
      <c r="A126" s="52"/>
      <c r="B126" s="49"/>
      <c r="C126" s="78"/>
      <c r="D126" s="82"/>
      <c r="E126" s="78"/>
      <c r="F126" s="82"/>
      <c r="G126" s="77"/>
    </row>
    <row r="127" spans="1:7" s="1" customFormat="1" ht="21" customHeight="1">
      <c r="A127" s="52"/>
      <c r="B127" s="47"/>
      <c r="C127" s="77"/>
      <c r="D127" s="77"/>
      <c r="E127" s="77"/>
      <c r="F127" s="78"/>
      <c r="G127" s="77"/>
    </row>
    <row r="128" spans="1:7" s="1" customFormat="1" ht="21" customHeight="1">
      <c r="A128" s="52"/>
      <c r="B128" s="50"/>
      <c r="C128" s="81"/>
      <c r="D128" s="81"/>
      <c r="E128" s="81"/>
      <c r="F128" s="78"/>
      <c r="G128" s="81"/>
    </row>
    <row r="129" spans="1:7" s="1" customFormat="1" ht="21" customHeight="1">
      <c r="A129" s="52"/>
      <c r="B129" s="47"/>
      <c r="C129" s="77"/>
      <c r="D129" s="77"/>
      <c r="E129" s="77"/>
      <c r="F129" s="78"/>
      <c r="G129" s="77"/>
    </row>
    <row r="130" spans="1:7" s="1" customFormat="1" ht="15" customHeight="1">
      <c r="A130" s="53"/>
      <c r="B130" s="53"/>
      <c r="C130" s="53"/>
      <c r="D130" s="53"/>
      <c r="E130" s="54"/>
      <c r="F130" s="54"/>
      <c r="G130" s="54"/>
    </row>
    <row r="131" spans="1:7" s="1" customFormat="1" ht="15" customHeight="1">
      <c r="A131" s="28"/>
      <c r="B131" s="28"/>
      <c r="C131" s="28"/>
      <c r="D131" s="28"/>
      <c r="E131" s="28"/>
      <c r="F131" s="28"/>
      <c r="G131" s="28"/>
    </row>
    <row r="132" spans="1:7" s="1" customFormat="1" ht="15" customHeight="1">
      <c r="A132" s="24"/>
      <c r="B132" s="24"/>
      <c r="C132" s="25"/>
      <c r="D132" s="24"/>
      <c r="E132" s="26"/>
      <c r="F132" s="27"/>
      <c r="G132" s="27"/>
    </row>
    <row r="133" spans="1:7" s="1" customFormat="1" ht="15" customHeight="1">
      <c r="A133" s="24"/>
      <c r="B133" s="24"/>
      <c r="C133" s="25"/>
      <c r="D133" s="24"/>
      <c r="E133" s="26"/>
      <c r="F133" s="27"/>
      <c r="G133" s="27"/>
    </row>
    <row r="134" spans="1:7" s="1" customFormat="1" ht="15" customHeight="1">
      <c r="A134" s="24"/>
      <c r="B134" s="24"/>
      <c r="C134" s="25"/>
      <c r="D134" s="24"/>
      <c r="E134" s="26"/>
      <c r="F134" s="27"/>
      <c r="G134" s="27"/>
    </row>
    <row r="135" spans="1:7" s="1" customFormat="1" ht="15" customHeight="1">
      <c r="A135" s="24"/>
      <c r="B135" s="24"/>
      <c r="C135" s="25"/>
      <c r="D135" s="24"/>
      <c r="E135" s="26"/>
      <c r="F135" s="27"/>
      <c r="G135" s="27"/>
    </row>
    <row r="136" spans="1:7" s="1" customFormat="1" ht="15" customHeight="1">
      <c r="A136" s="24"/>
      <c r="B136" s="24"/>
      <c r="C136" s="25"/>
      <c r="D136" s="24"/>
      <c r="E136" s="26"/>
      <c r="F136" s="27"/>
      <c r="G136" s="27"/>
    </row>
    <row r="137" spans="1:7" s="1" customFormat="1" ht="15" customHeight="1">
      <c r="A137" s="24"/>
      <c r="B137" s="24"/>
      <c r="C137" s="25"/>
      <c r="D137" s="24"/>
      <c r="E137" s="26"/>
      <c r="F137" s="27"/>
      <c r="G137" s="27"/>
    </row>
    <row r="138" spans="1:7" s="1" customFormat="1" ht="15" customHeight="1">
      <c r="A138" s="24"/>
      <c r="B138" s="24"/>
      <c r="C138" s="25"/>
      <c r="D138" s="24"/>
      <c r="E138" s="26"/>
      <c r="F138" s="27"/>
      <c r="G138" s="27"/>
    </row>
    <row r="139" spans="1:7" s="1" customFormat="1" ht="15" customHeight="1">
      <c r="A139" s="24"/>
      <c r="B139" s="24"/>
      <c r="C139" s="25"/>
      <c r="D139" s="24"/>
      <c r="E139" s="26"/>
      <c r="F139" s="27"/>
      <c r="G139" s="27"/>
    </row>
    <row r="140" spans="1:7" s="1" customFormat="1" ht="15" customHeight="1">
      <c r="A140" s="24"/>
      <c r="B140" s="24"/>
      <c r="C140" s="25"/>
      <c r="D140" s="24"/>
      <c r="E140" s="26"/>
      <c r="F140" s="27"/>
      <c r="G140" s="27"/>
    </row>
    <row r="141" spans="1:7" s="1" customFormat="1" ht="15" customHeight="1">
      <c r="A141" s="24"/>
      <c r="B141" s="24"/>
      <c r="C141" s="25"/>
      <c r="D141" s="24"/>
      <c r="E141" s="26"/>
      <c r="F141" s="27"/>
      <c r="G141" s="27"/>
    </row>
    <row r="142" spans="1:7" s="1" customFormat="1" ht="15" customHeight="1">
      <c r="A142" s="24"/>
      <c r="B142" s="24"/>
      <c r="C142" s="25"/>
      <c r="D142" s="24"/>
      <c r="E142" s="26"/>
      <c r="F142" s="27"/>
      <c r="G142" s="27"/>
    </row>
    <row r="143" spans="1:7" s="1" customFormat="1" ht="15" customHeight="1">
      <c r="A143" s="24"/>
      <c r="B143" s="24"/>
      <c r="C143" s="25"/>
      <c r="D143" s="24"/>
      <c r="E143" s="26"/>
      <c r="F143" s="27"/>
      <c r="G143" s="27"/>
    </row>
    <row r="144" spans="1:7" s="1" customFormat="1" ht="15" customHeight="1">
      <c r="A144" s="24"/>
      <c r="B144" s="24"/>
      <c r="C144" s="25"/>
      <c r="D144" s="24"/>
      <c r="E144" s="26"/>
      <c r="F144" s="27"/>
      <c r="G144" s="27"/>
    </row>
    <row r="145" spans="1:7" s="1" customFormat="1" ht="15" customHeight="1">
      <c r="A145" s="24"/>
      <c r="B145" s="24"/>
      <c r="C145" s="25"/>
      <c r="D145" s="24"/>
      <c r="E145" s="26"/>
      <c r="F145" s="27"/>
      <c r="G145" s="27"/>
    </row>
    <row r="146" spans="1:7" s="1" customFormat="1" ht="15" customHeight="1">
      <c r="A146" s="24"/>
      <c r="B146" s="24"/>
      <c r="C146" s="25"/>
      <c r="D146" s="24"/>
      <c r="E146" s="26"/>
      <c r="F146" s="27"/>
      <c r="G146" s="27"/>
    </row>
    <row r="147" spans="1:7" s="1" customFormat="1" ht="15" customHeight="1">
      <c r="A147" s="24"/>
      <c r="B147" s="24"/>
      <c r="C147" s="25"/>
      <c r="D147" s="24"/>
      <c r="E147" s="26"/>
      <c r="F147" s="27"/>
      <c r="G147" s="27"/>
    </row>
    <row r="148" spans="1:7" s="1" customFormat="1" ht="15" customHeight="1">
      <c r="A148" s="24"/>
      <c r="B148" s="24"/>
      <c r="C148" s="25"/>
      <c r="D148" s="24"/>
      <c r="E148" s="26"/>
      <c r="F148" s="27"/>
      <c r="G148" s="27"/>
    </row>
    <row r="149" spans="1:7" s="1" customFormat="1" ht="15" customHeight="1">
      <c r="A149" s="24"/>
      <c r="B149" s="24"/>
      <c r="C149" s="25"/>
      <c r="D149" s="24"/>
      <c r="E149" s="26"/>
      <c r="F149" s="27"/>
      <c r="G149" s="27"/>
    </row>
    <row r="150" spans="1:7" s="1" customFormat="1" ht="15" customHeight="1">
      <c r="A150" s="24"/>
      <c r="B150" s="24"/>
      <c r="C150" s="25"/>
      <c r="D150" s="24"/>
      <c r="E150" s="26"/>
      <c r="F150" s="27"/>
      <c r="G150" s="27"/>
    </row>
    <row r="151" spans="1:7" s="1" customFormat="1" ht="15" customHeight="1">
      <c r="A151" s="24"/>
      <c r="B151" s="24"/>
      <c r="C151" s="25"/>
      <c r="D151" s="24"/>
      <c r="E151" s="26"/>
      <c r="F151" s="27"/>
      <c r="G151" s="27"/>
    </row>
    <row r="152" spans="1:7" s="1" customFormat="1" ht="15" customHeight="1">
      <c r="A152" s="24"/>
      <c r="B152" s="24"/>
      <c r="C152" s="25"/>
      <c r="D152" s="24"/>
      <c r="E152" s="26"/>
      <c r="F152" s="27"/>
      <c r="G152" s="27"/>
    </row>
    <row r="153" spans="1:7" s="1" customFormat="1" ht="15" customHeight="1">
      <c r="A153" s="24"/>
      <c r="B153" s="24"/>
      <c r="C153" s="25"/>
      <c r="D153" s="24"/>
      <c r="E153" s="26"/>
      <c r="F153" s="27"/>
      <c r="G153" s="27"/>
    </row>
    <row r="154" spans="1:7" s="1" customFormat="1" ht="15" customHeight="1">
      <c r="A154" s="24"/>
      <c r="B154" s="24"/>
      <c r="C154" s="25"/>
      <c r="D154" s="24"/>
      <c r="E154" s="26"/>
      <c r="F154" s="27"/>
      <c r="G154" s="27"/>
    </row>
    <row r="155" spans="1:7" s="1" customFormat="1" ht="15" customHeight="1">
      <c r="A155" s="24"/>
      <c r="B155" s="24"/>
      <c r="C155" s="25"/>
      <c r="D155" s="24"/>
      <c r="E155" s="26"/>
      <c r="F155" s="27"/>
      <c r="G155" s="27"/>
    </row>
    <row r="156" spans="1:7" s="1" customFormat="1" ht="15" customHeight="1">
      <c r="A156" s="24"/>
      <c r="B156" s="24"/>
      <c r="C156" s="25"/>
      <c r="D156" s="24"/>
      <c r="E156" s="26"/>
      <c r="F156" s="27"/>
      <c r="G156" s="27"/>
    </row>
    <row r="157" spans="1:7" s="1" customFormat="1" ht="15" customHeight="1">
      <c r="A157" s="24"/>
      <c r="B157" s="24"/>
      <c r="C157" s="25"/>
      <c r="D157" s="24"/>
      <c r="E157" s="26"/>
      <c r="F157" s="27"/>
      <c r="G157" s="27"/>
    </row>
    <row r="158" spans="1:7" s="1" customFormat="1" ht="15" customHeight="1">
      <c r="A158" s="24"/>
      <c r="B158" s="24"/>
      <c r="C158" s="25"/>
      <c r="D158" s="24"/>
      <c r="E158" s="26"/>
      <c r="F158" s="27"/>
      <c r="G158" s="27"/>
    </row>
    <row r="159" spans="1:7" s="1" customFormat="1" ht="15" customHeight="1">
      <c r="A159" s="24"/>
      <c r="B159" s="24"/>
      <c r="C159" s="25"/>
      <c r="D159" s="24"/>
      <c r="E159" s="26"/>
      <c r="F159" s="27"/>
      <c r="G159" s="27"/>
    </row>
    <row r="160" spans="1:7" s="1" customFormat="1" ht="15" customHeight="1">
      <c r="A160" s="24"/>
      <c r="B160" s="24"/>
      <c r="C160" s="25"/>
      <c r="D160" s="24"/>
      <c r="E160" s="26"/>
      <c r="F160" s="27"/>
      <c r="G160" s="27"/>
    </row>
    <row r="161" spans="1:7" s="1" customFormat="1" ht="15" customHeight="1">
      <c r="A161" s="24"/>
      <c r="B161" s="24"/>
      <c r="C161" s="25"/>
      <c r="D161" s="24"/>
      <c r="E161" s="26"/>
      <c r="F161" s="27"/>
      <c r="G161" s="27"/>
    </row>
    <row r="162" spans="1:7" s="1" customFormat="1" ht="15" customHeight="1">
      <c r="A162" s="24"/>
      <c r="B162" s="24"/>
      <c r="C162" s="25"/>
      <c r="D162" s="24"/>
      <c r="E162" s="26"/>
      <c r="F162" s="27"/>
      <c r="G162" s="27"/>
    </row>
    <row r="163" spans="1:7" s="1" customFormat="1" ht="15" customHeight="1">
      <c r="A163" s="24"/>
      <c r="B163" s="24"/>
      <c r="C163" s="25"/>
      <c r="D163" s="24"/>
      <c r="E163" s="26"/>
      <c r="F163" s="27"/>
      <c r="G163" s="27"/>
    </row>
    <row r="164" spans="1:7" s="1" customFormat="1" ht="15" customHeight="1">
      <c r="A164" s="24"/>
      <c r="B164" s="24"/>
      <c r="C164" s="25"/>
      <c r="D164" s="24"/>
      <c r="E164" s="26"/>
      <c r="F164" s="27"/>
      <c r="G164" s="27"/>
    </row>
    <row r="165" spans="1:7" s="1" customFormat="1" ht="15" customHeight="1">
      <c r="A165" s="24"/>
      <c r="B165" s="24"/>
      <c r="C165" s="25"/>
      <c r="D165" s="24"/>
      <c r="E165" s="26"/>
      <c r="F165" s="27"/>
      <c r="G165" s="27"/>
    </row>
    <row r="166" spans="1:7" s="1" customFormat="1" ht="15" customHeight="1">
      <c r="A166" s="24"/>
      <c r="B166" s="24"/>
      <c r="C166" s="25"/>
      <c r="D166" s="24"/>
      <c r="E166" s="26"/>
      <c r="F166" s="27"/>
      <c r="G166" s="27"/>
    </row>
    <row r="167" spans="1:7" s="1" customFormat="1" ht="15" customHeight="1">
      <c r="A167" s="24"/>
      <c r="B167" s="24"/>
      <c r="C167" s="25"/>
      <c r="D167" s="24"/>
      <c r="E167" s="26"/>
      <c r="F167" s="27"/>
      <c r="G167" s="27"/>
    </row>
    <row r="168" spans="1:7" s="1" customFormat="1" ht="15" customHeight="1">
      <c r="A168" s="24"/>
      <c r="B168" s="24"/>
      <c r="C168" s="25"/>
      <c r="D168" s="24"/>
      <c r="E168" s="26"/>
      <c r="F168" s="27"/>
      <c r="G168" s="27"/>
    </row>
    <row r="169" spans="1:7" s="1" customFormat="1" ht="15" customHeight="1">
      <c r="A169" s="24"/>
      <c r="B169" s="24"/>
      <c r="C169" s="25"/>
      <c r="D169" s="24"/>
      <c r="E169" s="26"/>
      <c r="F169" s="27"/>
      <c r="G169" s="27"/>
    </row>
    <row r="170" spans="1:7" s="1" customFormat="1" ht="15" customHeight="1">
      <c r="A170" s="24"/>
      <c r="B170" s="24"/>
      <c r="C170" s="25"/>
      <c r="D170" s="24"/>
      <c r="E170" s="26"/>
      <c r="F170" s="27"/>
      <c r="G170" s="27"/>
    </row>
    <row r="171" spans="1:7" s="1" customFormat="1" ht="15" customHeight="1">
      <c r="A171" s="24"/>
      <c r="B171" s="24"/>
      <c r="C171" s="25"/>
      <c r="D171" s="24"/>
      <c r="E171" s="26"/>
      <c r="F171" s="27"/>
      <c r="G171" s="27"/>
    </row>
    <row r="172" spans="1:7" s="1" customFormat="1" ht="15" customHeight="1">
      <c r="A172" s="24"/>
      <c r="B172" s="24"/>
      <c r="C172" s="25"/>
      <c r="D172" s="24"/>
      <c r="E172" s="26"/>
      <c r="F172" s="27"/>
      <c r="G172" s="27"/>
    </row>
    <row r="173" spans="1:7" s="1" customFormat="1" ht="15" customHeight="1">
      <c r="A173" s="24"/>
      <c r="B173" s="24"/>
      <c r="C173" s="25"/>
      <c r="D173" s="24"/>
      <c r="E173" s="26"/>
      <c r="F173" s="27"/>
      <c r="G173" s="27"/>
    </row>
    <row r="174" spans="1:7" s="1" customFormat="1" ht="15" customHeight="1">
      <c r="A174" s="24"/>
      <c r="B174" s="24"/>
      <c r="C174" s="25"/>
      <c r="D174" s="24"/>
      <c r="E174" s="26"/>
      <c r="F174" s="27"/>
      <c r="G174" s="27"/>
    </row>
    <row r="175" spans="1:7" s="1" customFormat="1" ht="15" customHeight="1">
      <c r="A175" s="24"/>
      <c r="B175" s="24"/>
      <c r="C175" s="25"/>
      <c r="D175" s="24"/>
      <c r="E175" s="26"/>
      <c r="F175" s="27"/>
      <c r="G175" s="27"/>
    </row>
    <row r="176" spans="1:7" s="1" customFormat="1" ht="15" customHeight="1">
      <c r="A176" s="24"/>
      <c r="B176" s="24"/>
      <c r="C176" s="25"/>
      <c r="D176" s="24"/>
      <c r="E176" s="26"/>
      <c r="F176" s="27"/>
      <c r="G176" s="27"/>
    </row>
    <row r="177" spans="1:7" s="1" customFormat="1" ht="15" customHeight="1">
      <c r="A177" s="24"/>
      <c r="B177" s="24"/>
      <c r="C177" s="25"/>
      <c r="D177" s="24"/>
      <c r="E177" s="26"/>
      <c r="F177" s="27"/>
      <c r="G177" s="27"/>
    </row>
    <row r="178" spans="1:7" s="1" customFormat="1" ht="15" customHeight="1">
      <c r="A178" s="24"/>
      <c r="B178" s="24"/>
      <c r="C178" s="25"/>
      <c r="D178" s="24"/>
      <c r="E178" s="26"/>
      <c r="F178" s="27"/>
      <c r="G178" s="27"/>
    </row>
    <row r="179" spans="1:7" s="1" customFormat="1" ht="15" customHeight="1">
      <c r="A179" s="24"/>
      <c r="B179" s="24"/>
      <c r="C179" s="25"/>
      <c r="D179" s="24"/>
      <c r="E179" s="26"/>
      <c r="F179" s="27"/>
      <c r="G179" s="27"/>
    </row>
    <row r="180" spans="1:7" s="1" customFormat="1" ht="15" customHeight="1">
      <c r="A180" s="24"/>
      <c r="B180" s="24"/>
      <c r="C180" s="25"/>
      <c r="D180" s="24"/>
      <c r="E180" s="26"/>
      <c r="F180" s="27"/>
      <c r="G180" s="27"/>
    </row>
    <row r="181" spans="1:7" s="1" customFormat="1" ht="15" customHeight="1">
      <c r="A181" s="24"/>
      <c r="B181" s="24"/>
      <c r="C181" s="25"/>
      <c r="D181" s="24"/>
      <c r="E181" s="26"/>
      <c r="F181" s="27"/>
      <c r="G181" s="27"/>
    </row>
    <row r="182" spans="1:7" s="1" customFormat="1" ht="15" customHeight="1">
      <c r="A182" s="24"/>
      <c r="B182" s="24"/>
      <c r="C182" s="25"/>
      <c r="D182" s="24"/>
      <c r="E182" s="26"/>
      <c r="F182" s="27"/>
      <c r="G182" s="27"/>
    </row>
    <row r="183" spans="1:7" s="1" customFormat="1" ht="15" customHeight="1">
      <c r="A183" s="24"/>
      <c r="B183" s="24"/>
      <c r="C183" s="25"/>
      <c r="D183" s="24"/>
      <c r="E183" s="26"/>
      <c r="F183" s="27"/>
      <c r="G183" s="27"/>
    </row>
    <row r="184" spans="1:7" s="1" customFormat="1" ht="15" customHeight="1">
      <c r="A184" s="24"/>
      <c r="B184" s="24"/>
      <c r="C184" s="25"/>
      <c r="D184" s="24"/>
      <c r="E184" s="26"/>
      <c r="F184" s="27"/>
      <c r="G184" s="27"/>
    </row>
    <row r="185" spans="1:7" s="1" customFormat="1" ht="15" customHeight="1">
      <c r="A185" s="24"/>
      <c r="B185" s="24"/>
      <c r="C185" s="25"/>
      <c r="D185" s="24"/>
      <c r="E185" s="26"/>
      <c r="F185" s="27"/>
      <c r="G185" s="27"/>
    </row>
    <row r="186" spans="1:7" s="1" customFormat="1" ht="15" customHeight="1">
      <c r="A186" s="24"/>
      <c r="B186" s="24"/>
      <c r="C186" s="25"/>
      <c r="D186" s="24"/>
      <c r="E186" s="26"/>
      <c r="F186" s="27"/>
      <c r="G186" s="27"/>
    </row>
    <row r="187" spans="1:7" s="1" customFormat="1" ht="15" customHeight="1">
      <c r="A187" s="24"/>
      <c r="B187" s="24"/>
      <c r="C187" s="25"/>
      <c r="D187" s="24"/>
      <c r="E187" s="26"/>
      <c r="F187" s="27"/>
      <c r="G187" s="27"/>
    </row>
    <row r="188" spans="1:7" s="1" customFormat="1" ht="15" customHeight="1">
      <c r="A188" s="24"/>
      <c r="B188" s="24"/>
      <c r="C188" s="25"/>
      <c r="D188" s="24"/>
      <c r="E188" s="26"/>
      <c r="F188" s="27"/>
      <c r="G188" s="27"/>
    </row>
    <row r="189" spans="1:7" s="1" customFormat="1" ht="15" customHeight="1">
      <c r="A189" s="24"/>
      <c r="B189" s="24"/>
      <c r="C189" s="25"/>
      <c r="D189" s="24"/>
      <c r="E189" s="26"/>
      <c r="F189" s="27"/>
      <c r="G189" s="27"/>
    </row>
    <row r="190" spans="1:7" s="1" customFormat="1" ht="15" customHeight="1">
      <c r="A190" s="24"/>
      <c r="B190" s="24"/>
      <c r="C190" s="25"/>
      <c r="D190" s="24"/>
      <c r="E190" s="26"/>
      <c r="F190" s="27"/>
      <c r="G190" s="27"/>
    </row>
    <row r="191" spans="1:7" s="1" customFormat="1" ht="15" customHeight="1">
      <c r="A191" s="24"/>
      <c r="B191" s="24"/>
      <c r="C191" s="25"/>
      <c r="D191" s="24"/>
      <c r="E191" s="26"/>
      <c r="F191" s="27"/>
      <c r="G191" s="27"/>
    </row>
    <row r="192" spans="1:7" s="1" customFormat="1" ht="15" customHeight="1">
      <c r="A192" s="24"/>
      <c r="B192" s="24"/>
      <c r="C192" s="25"/>
      <c r="D192" s="24"/>
      <c r="E192" s="26"/>
      <c r="F192" s="27"/>
      <c r="G192" s="27"/>
    </row>
    <row r="193" spans="1:7" s="1" customFormat="1" ht="15" customHeight="1">
      <c r="A193" s="24"/>
      <c r="B193" s="24"/>
      <c r="C193" s="25"/>
      <c r="D193" s="24"/>
      <c r="E193" s="26"/>
      <c r="F193" s="27"/>
      <c r="G193" s="27"/>
    </row>
    <row r="194" spans="1:7" s="1" customFormat="1" ht="15" customHeight="1">
      <c r="A194" s="24"/>
      <c r="B194" s="24"/>
      <c r="C194" s="25"/>
      <c r="D194" s="24"/>
      <c r="E194" s="26"/>
      <c r="F194" s="27"/>
      <c r="G194" s="27"/>
    </row>
    <row r="195" spans="1:7" s="1" customFormat="1" ht="15" customHeight="1">
      <c r="A195" s="24"/>
      <c r="B195" s="24"/>
      <c r="C195" s="25"/>
      <c r="D195" s="24"/>
      <c r="E195" s="26"/>
      <c r="F195" s="27"/>
      <c r="G195" s="27"/>
    </row>
    <row r="196" spans="1:7" s="1" customFormat="1" ht="15" customHeight="1">
      <c r="A196" s="24"/>
      <c r="B196" s="24"/>
      <c r="C196" s="25"/>
      <c r="D196" s="24"/>
      <c r="E196" s="26"/>
      <c r="F196" s="27"/>
      <c r="G196" s="27"/>
    </row>
    <row r="197" spans="1:7" s="1" customFormat="1" ht="15" customHeight="1">
      <c r="A197" s="24"/>
      <c r="B197" s="24"/>
      <c r="C197" s="25"/>
      <c r="D197" s="24"/>
      <c r="E197" s="26"/>
      <c r="F197" s="27"/>
      <c r="G197" s="27"/>
    </row>
    <row r="198" spans="1:7" s="1" customFormat="1" ht="15" customHeight="1">
      <c r="A198" s="24"/>
      <c r="B198" s="24"/>
      <c r="C198" s="25"/>
      <c r="D198" s="24"/>
      <c r="E198" s="26"/>
      <c r="F198" s="27"/>
      <c r="G198" s="27"/>
    </row>
    <row r="199" spans="1:7" s="1" customFormat="1" ht="15" customHeight="1">
      <c r="A199" s="24"/>
      <c r="B199" s="24"/>
      <c r="C199" s="25"/>
      <c r="D199" s="24"/>
      <c r="E199" s="26"/>
      <c r="F199" s="27"/>
      <c r="G199" s="27"/>
    </row>
    <row r="200" spans="1:7" s="1" customFormat="1" ht="15" customHeight="1">
      <c r="A200" s="24"/>
      <c r="B200" s="24"/>
      <c r="C200" s="25"/>
      <c r="D200" s="24"/>
      <c r="E200" s="26"/>
      <c r="F200" s="27"/>
      <c r="G200" s="27"/>
    </row>
    <row r="201" spans="1:7" s="1" customFormat="1" ht="15" customHeight="1">
      <c r="A201" s="24"/>
      <c r="B201" s="24"/>
      <c r="C201" s="25"/>
      <c r="D201" s="24"/>
      <c r="E201" s="26"/>
      <c r="F201" s="27"/>
      <c r="G201" s="27"/>
    </row>
    <row r="202" spans="1:7" s="1" customFormat="1" ht="15" customHeight="1">
      <c r="A202" s="24"/>
      <c r="B202" s="24"/>
      <c r="C202" s="25"/>
      <c r="D202" s="24"/>
      <c r="E202" s="26"/>
      <c r="F202" s="27"/>
      <c r="G202" s="27"/>
    </row>
    <row r="203" spans="1:7" s="1" customFormat="1" ht="15" customHeight="1">
      <c r="A203" s="24"/>
      <c r="B203" s="24"/>
      <c r="C203" s="25"/>
      <c r="D203" s="24"/>
      <c r="E203" s="26"/>
      <c r="F203" s="27"/>
      <c r="G203" s="27"/>
    </row>
    <row r="204" spans="1:7" s="1" customFormat="1" ht="15" customHeight="1">
      <c r="A204" s="24"/>
      <c r="B204" s="24"/>
      <c r="C204" s="25"/>
      <c r="D204" s="24"/>
      <c r="E204" s="26"/>
      <c r="F204" s="27"/>
      <c r="G204" s="27"/>
    </row>
    <row r="205" spans="1:7" s="1" customFormat="1" ht="15" customHeight="1">
      <c r="A205" s="24"/>
      <c r="B205" s="24"/>
      <c r="C205" s="25"/>
      <c r="D205" s="24"/>
      <c r="E205" s="26"/>
      <c r="F205" s="27"/>
      <c r="G205" s="27"/>
    </row>
    <row r="206" spans="1:7" s="1" customFormat="1" ht="15" customHeight="1">
      <c r="A206" s="24"/>
      <c r="B206" s="24"/>
      <c r="C206" s="25"/>
      <c r="D206" s="24"/>
      <c r="E206" s="26"/>
      <c r="F206" s="27"/>
      <c r="G206" s="27"/>
    </row>
    <row r="207" spans="1:7" s="1" customFormat="1" ht="15" customHeight="1">
      <c r="A207" s="24"/>
      <c r="B207" s="24"/>
      <c r="C207" s="25"/>
      <c r="D207" s="24"/>
      <c r="E207" s="26"/>
      <c r="F207" s="27"/>
      <c r="G207" s="27"/>
    </row>
    <row r="208" spans="1:7" s="1" customFormat="1" ht="15" customHeight="1">
      <c r="A208" s="24"/>
      <c r="B208" s="24"/>
      <c r="C208" s="25"/>
      <c r="D208" s="24"/>
      <c r="E208" s="26"/>
      <c r="F208" s="27"/>
      <c r="G208" s="27"/>
    </row>
    <row r="209" spans="1:7" s="1" customFormat="1" ht="15" customHeight="1">
      <c r="A209" s="24"/>
      <c r="B209" s="24"/>
      <c r="C209" s="25"/>
      <c r="D209" s="24"/>
      <c r="E209" s="26"/>
      <c r="F209" s="27"/>
      <c r="G209" s="27"/>
    </row>
    <row r="210" spans="1:7" s="1" customFormat="1" ht="15" customHeight="1">
      <c r="A210" s="24"/>
      <c r="B210" s="24"/>
      <c r="C210" s="25"/>
      <c r="D210" s="24"/>
      <c r="E210" s="26"/>
      <c r="F210" s="27"/>
      <c r="G210" s="27"/>
    </row>
    <row r="211" spans="1:7" s="1" customFormat="1" ht="15" customHeight="1">
      <c r="A211" s="24"/>
      <c r="B211" s="24"/>
      <c r="C211" s="25"/>
      <c r="D211" s="24"/>
      <c r="E211" s="26"/>
      <c r="F211" s="27"/>
      <c r="G211" s="27"/>
    </row>
    <row r="212" spans="1:7" s="1" customFormat="1" ht="15" customHeight="1">
      <c r="A212" s="24"/>
      <c r="B212" s="24"/>
      <c r="C212" s="25"/>
      <c r="D212" s="24"/>
      <c r="E212" s="26"/>
      <c r="F212" s="27"/>
      <c r="G212" s="27"/>
    </row>
    <row r="213" spans="1:7" s="1" customFormat="1" ht="15" customHeight="1">
      <c r="A213" s="24"/>
      <c r="B213" s="24"/>
      <c r="C213" s="25"/>
      <c r="D213" s="24"/>
      <c r="E213" s="26"/>
      <c r="F213" s="27"/>
      <c r="G213" s="27"/>
    </row>
    <row r="214" spans="1:7" s="1" customFormat="1" ht="15" customHeight="1">
      <c r="A214" s="24"/>
      <c r="B214" s="24"/>
      <c r="C214" s="25"/>
      <c r="D214" s="24"/>
      <c r="E214" s="26"/>
      <c r="F214" s="27"/>
      <c r="G214" s="27"/>
    </row>
    <row r="215" spans="1:7" s="1" customFormat="1" ht="15" customHeight="1">
      <c r="A215" s="24"/>
      <c r="B215" s="24"/>
      <c r="C215" s="25"/>
      <c r="D215" s="24"/>
      <c r="E215" s="26"/>
      <c r="F215" s="27"/>
      <c r="G215" s="27"/>
    </row>
    <row r="216" spans="1:7" s="1" customFormat="1" ht="15" customHeight="1">
      <c r="A216" s="24"/>
      <c r="B216" s="24"/>
      <c r="C216" s="25"/>
      <c r="D216" s="24"/>
      <c r="E216" s="26"/>
      <c r="F216" s="27"/>
      <c r="G216" s="27"/>
    </row>
    <row r="217" spans="1:7" s="1" customFormat="1" ht="15" customHeight="1">
      <c r="A217" s="24"/>
      <c r="B217" s="24"/>
      <c r="C217" s="25"/>
      <c r="D217" s="24"/>
      <c r="E217" s="26"/>
      <c r="F217" s="27"/>
      <c r="G217" s="27"/>
    </row>
    <row r="218" spans="1:7" s="1" customFormat="1" ht="15" customHeight="1">
      <c r="A218" s="24"/>
      <c r="B218" s="24"/>
      <c r="C218" s="25"/>
      <c r="D218" s="24"/>
      <c r="E218" s="26"/>
      <c r="F218" s="27"/>
      <c r="G218" s="27"/>
    </row>
    <row r="219" spans="1:7" s="1" customFormat="1" ht="15" customHeight="1">
      <c r="A219" s="24"/>
      <c r="B219" s="24"/>
      <c r="C219" s="25"/>
      <c r="D219" s="24"/>
      <c r="E219" s="26"/>
      <c r="F219" s="27"/>
      <c r="G219" s="27"/>
    </row>
    <row r="220" spans="1:7" s="1" customFormat="1" ht="15" customHeight="1">
      <c r="A220" s="24"/>
      <c r="B220" s="24"/>
      <c r="C220" s="25"/>
      <c r="D220" s="24"/>
      <c r="E220" s="26"/>
      <c r="F220" s="27"/>
      <c r="G220" s="27"/>
    </row>
    <row r="221" spans="1:7" s="1" customFormat="1" ht="15" customHeight="1">
      <c r="A221" s="24"/>
      <c r="B221" s="24"/>
      <c r="C221" s="25"/>
      <c r="D221" s="24"/>
      <c r="E221" s="26"/>
      <c r="F221" s="27"/>
      <c r="G221" s="27"/>
    </row>
    <row r="222" spans="1:7" s="1" customFormat="1" ht="15" customHeight="1">
      <c r="A222" s="24"/>
      <c r="B222" s="24"/>
      <c r="C222" s="25"/>
      <c r="D222" s="24"/>
      <c r="E222" s="26"/>
      <c r="F222" s="27"/>
      <c r="G222" s="27"/>
    </row>
    <row r="223" spans="1:7" s="1" customFormat="1" ht="15" customHeight="1">
      <c r="A223" s="24"/>
      <c r="B223" s="24"/>
      <c r="C223" s="25"/>
      <c r="D223" s="24"/>
      <c r="E223" s="26"/>
      <c r="F223" s="27"/>
      <c r="G223" s="27"/>
    </row>
    <row r="224" spans="1:7" s="1" customFormat="1" ht="15" customHeight="1">
      <c r="A224" s="24"/>
      <c r="B224" s="24"/>
      <c r="C224" s="25"/>
      <c r="D224" s="24"/>
      <c r="E224" s="26"/>
      <c r="F224" s="27"/>
      <c r="G224" s="27"/>
    </row>
    <row r="225" spans="1:7" s="1" customFormat="1" ht="15" customHeight="1">
      <c r="A225" s="24"/>
      <c r="B225" s="24"/>
      <c r="C225" s="25"/>
      <c r="D225" s="24"/>
      <c r="E225" s="26"/>
      <c r="F225" s="27"/>
      <c r="G225" s="27"/>
    </row>
    <row r="226" spans="1:7" s="1" customFormat="1" ht="15" customHeight="1">
      <c r="A226" s="24"/>
      <c r="B226" s="24"/>
      <c r="C226" s="25"/>
      <c r="D226" s="24"/>
      <c r="E226" s="26"/>
      <c r="F226" s="27"/>
      <c r="G226" s="27"/>
    </row>
    <row r="227" spans="1:7" s="1" customFormat="1" ht="15" customHeight="1">
      <c r="A227" s="24"/>
      <c r="B227" s="24"/>
      <c r="C227" s="25"/>
      <c r="D227" s="24"/>
      <c r="E227" s="26"/>
      <c r="F227" s="27"/>
      <c r="G227" s="27"/>
    </row>
    <row r="228" spans="1:7" s="1" customFormat="1" ht="15" customHeight="1">
      <c r="A228" s="24"/>
      <c r="B228" s="24"/>
      <c r="C228" s="25"/>
      <c r="D228" s="24"/>
      <c r="E228" s="26"/>
      <c r="F228" s="27"/>
      <c r="G228" s="27"/>
    </row>
    <row r="229" spans="1:7" s="1" customFormat="1" ht="15" customHeight="1">
      <c r="A229" s="24"/>
      <c r="B229" s="24"/>
      <c r="C229" s="25"/>
      <c r="D229" s="24"/>
      <c r="E229" s="26"/>
      <c r="F229" s="27"/>
      <c r="G229" s="27"/>
    </row>
    <row r="230" spans="1:7" s="1" customFormat="1" ht="15" customHeight="1">
      <c r="A230" s="24"/>
      <c r="B230" s="24"/>
      <c r="C230" s="25"/>
      <c r="D230" s="24"/>
      <c r="E230" s="26"/>
      <c r="F230" s="27"/>
      <c r="G230" s="27"/>
    </row>
    <row r="231" spans="1:7" s="1" customFormat="1" ht="15" customHeight="1">
      <c r="A231" s="24"/>
      <c r="B231" s="24"/>
      <c r="C231" s="25"/>
      <c r="D231" s="24"/>
      <c r="E231" s="26"/>
      <c r="F231" s="27"/>
      <c r="G231" s="27"/>
    </row>
    <row r="232" spans="1:7" s="1" customFormat="1" ht="15" customHeight="1">
      <c r="A232" s="24"/>
      <c r="B232" s="24"/>
      <c r="C232" s="25"/>
      <c r="D232" s="24"/>
      <c r="E232" s="26"/>
      <c r="F232" s="27"/>
      <c r="G232" s="27"/>
    </row>
    <row r="233" spans="1:7" s="1" customFormat="1" ht="15" customHeight="1">
      <c r="A233" s="24"/>
      <c r="B233" s="24"/>
      <c r="C233" s="25"/>
      <c r="D233" s="24"/>
      <c r="E233" s="26"/>
      <c r="F233" s="27"/>
      <c r="G233" s="27"/>
    </row>
    <row r="234" spans="1:7" s="1" customFormat="1" ht="15" customHeight="1">
      <c r="A234" s="24"/>
      <c r="B234" s="24"/>
      <c r="C234" s="25"/>
      <c r="D234" s="24"/>
      <c r="E234" s="26"/>
      <c r="F234" s="27"/>
      <c r="G234" s="27"/>
    </row>
    <row r="235" spans="1:7" s="1" customFormat="1" ht="15" customHeight="1">
      <c r="A235" s="24"/>
      <c r="B235" s="24"/>
      <c r="C235" s="25"/>
      <c r="D235" s="24"/>
      <c r="E235" s="26"/>
      <c r="F235" s="27"/>
      <c r="G235" s="27"/>
    </row>
    <row r="236" spans="1:7" s="1" customFormat="1" ht="15" customHeight="1">
      <c r="A236" s="24"/>
      <c r="B236" s="24"/>
      <c r="C236" s="25"/>
      <c r="D236" s="24"/>
      <c r="E236" s="26"/>
      <c r="F236" s="27"/>
      <c r="G236" s="27"/>
    </row>
    <row r="237" spans="1:7" s="1" customFormat="1" ht="15" customHeight="1">
      <c r="A237" s="24"/>
      <c r="B237" s="24"/>
      <c r="C237" s="25"/>
      <c r="D237" s="24"/>
      <c r="E237" s="26"/>
      <c r="F237" s="27"/>
      <c r="G237" s="27"/>
    </row>
    <row r="238" spans="1:7" s="1" customFormat="1" ht="15" customHeight="1">
      <c r="A238" s="24"/>
      <c r="B238" s="24"/>
      <c r="C238" s="25"/>
      <c r="D238" s="24"/>
      <c r="E238" s="26"/>
      <c r="F238" s="27"/>
      <c r="G238" s="27"/>
    </row>
    <row r="239" spans="1:7" s="1" customFormat="1" ht="15" customHeight="1">
      <c r="A239" s="24"/>
      <c r="B239" s="24"/>
      <c r="C239" s="25"/>
      <c r="D239" s="24"/>
      <c r="E239" s="26"/>
      <c r="F239" s="27"/>
      <c r="G239" s="27"/>
    </row>
    <row r="240" spans="1:7" s="1" customFormat="1" ht="15" customHeight="1">
      <c r="A240" s="24"/>
      <c r="B240" s="24"/>
      <c r="C240" s="25"/>
      <c r="D240" s="24"/>
      <c r="E240" s="26"/>
      <c r="F240" s="27"/>
      <c r="G240" s="27"/>
    </row>
    <row r="241" spans="1:7" s="1" customFormat="1" ht="15" customHeight="1">
      <c r="A241" s="24"/>
      <c r="B241" s="24"/>
      <c r="C241" s="25"/>
      <c r="D241" s="24"/>
      <c r="E241" s="26"/>
      <c r="F241" s="27"/>
      <c r="G241" s="27"/>
    </row>
    <row r="242" spans="1:7" s="1" customFormat="1" ht="15" customHeight="1">
      <c r="A242" s="24"/>
      <c r="B242" s="24"/>
      <c r="C242" s="25"/>
      <c r="D242" s="24"/>
      <c r="E242" s="26"/>
      <c r="F242" s="27"/>
      <c r="G242" s="27"/>
    </row>
    <row r="243" spans="1:7" s="1" customFormat="1" ht="15" customHeight="1">
      <c r="A243" s="24"/>
      <c r="B243" s="24"/>
      <c r="C243" s="25"/>
      <c r="D243" s="24"/>
      <c r="E243" s="26"/>
      <c r="F243" s="27"/>
      <c r="G243" s="27"/>
    </row>
    <row r="244" spans="1:7" s="1" customFormat="1" ht="15" customHeight="1">
      <c r="A244" s="24"/>
      <c r="B244" s="24"/>
      <c r="C244" s="25"/>
      <c r="D244" s="24"/>
      <c r="E244" s="26"/>
      <c r="F244" s="27"/>
      <c r="G244" s="27"/>
    </row>
    <row r="245" spans="1:7" s="1" customFormat="1" ht="15" customHeight="1">
      <c r="A245" s="24"/>
      <c r="B245" s="24"/>
      <c r="C245" s="25"/>
      <c r="D245" s="24"/>
      <c r="E245" s="26"/>
      <c r="F245" s="27"/>
      <c r="G245" s="27"/>
    </row>
    <row r="246" spans="1:7" s="1" customFormat="1" ht="15" customHeight="1">
      <c r="A246" s="24"/>
      <c r="B246" s="24"/>
      <c r="C246" s="25"/>
      <c r="D246" s="24"/>
      <c r="E246" s="26"/>
      <c r="F246" s="27"/>
      <c r="G246" s="27"/>
    </row>
    <row r="247" spans="1:7" s="1" customFormat="1" ht="15" customHeight="1">
      <c r="A247" s="24"/>
      <c r="B247" s="24"/>
      <c r="C247" s="25"/>
      <c r="D247" s="24"/>
      <c r="E247" s="26"/>
      <c r="F247" s="27"/>
      <c r="G247" s="27"/>
    </row>
    <row r="248" spans="1:7" s="1" customFormat="1" ht="15" customHeight="1">
      <c r="A248" s="24"/>
      <c r="B248" s="24"/>
      <c r="C248" s="25"/>
      <c r="D248" s="24"/>
      <c r="E248" s="26"/>
      <c r="F248" s="27"/>
      <c r="G248" s="27"/>
    </row>
    <row r="249" spans="1:7" ht="15" customHeight="1">
      <c r="A249" s="24"/>
      <c r="B249" s="24"/>
      <c r="C249" s="25"/>
      <c r="D249" s="24"/>
      <c r="E249" s="26"/>
      <c r="F249" s="27"/>
      <c r="G249" s="27"/>
    </row>
    <row r="250" spans="1:7" ht="15" customHeight="1">
      <c r="A250" s="24"/>
      <c r="B250" s="24"/>
      <c r="C250" s="25"/>
      <c r="D250" s="24"/>
      <c r="E250" s="26"/>
      <c r="F250" s="27"/>
      <c r="G250" s="27"/>
    </row>
    <row r="251" spans="1:7" ht="15" customHeight="1">
      <c r="A251" s="24"/>
      <c r="B251" s="24"/>
      <c r="C251" s="25"/>
      <c r="D251" s="24"/>
      <c r="E251" s="26"/>
      <c r="F251" s="27"/>
      <c r="G251" s="27"/>
    </row>
    <row r="252" spans="1:7" ht="15" customHeight="1">
      <c r="A252" s="24"/>
      <c r="B252" s="24"/>
      <c r="C252" s="25"/>
      <c r="D252" s="24"/>
      <c r="E252" s="26"/>
      <c r="F252" s="27"/>
      <c r="G252" s="27"/>
    </row>
    <row r="253" spans="1:7" ht="15" customHeight="1">
      <c r="A253" s="24"/>
      <c r="B253" s="24"/>
      <c r="C253" s="25"/>
      <c r="D253" s="24"/>
      <c r="E253" s="26"/>
      <c r="F253" s="27"/>
      <c r="G253" s="27"/>
    </row>
    <row r="254" spans="1:7" ht="15" customHeight="1">
      <c r="A254" s="24"/>
      <c r="B254" s="24"/>
      <c r="C254" s="25"/>
      <c r="D254" s="24"/>
      <c r="E254" s="26"/>
      <c r="F254" s="27"/>
      <c r="G254" s="27"/>
    </row>
    <row r="255" spans="1:7" ht="15" customHeight="1">
      <c r="A255" s="24"/>
      <c r="B255" s="24"/>
      <c r="C255" s="25"/>
      <c r="D255" s="24"/>
      <c r="E255" s="26"/>
      <c r="F255" s="27"/>
      <c r="G255" s="27"/>
    </row>
    <row r="256" spans="1:7" ht="15" customHeight="1">
      <c r="A256" s="24"/>
      <c r="B256" s="24"/>
      <c r="C256" s="25"/>
      <c r="D256" s="24"/>
      <c r="E256" s="26"/>
      <c r="F256" s="27"/>
      <c r="G256" s="27"/>
    </row>
    <row r="257" spans="1:7" ht="15" customHeight="1">
      <c r="A257" s="24"/>
      <c r="B257" s="24"/>
      <c r="C257" s="25"/>
      <c r="D257" s="24"/>
      <c r="E257" s="26"/>
      <c r="F257" s="27"/>
      <c r="G257" s="27"/>
    </row>
    <row r="258" spans="1:7" ht="15" customHeight="1">
      <c r="A258" s="24"/>
      <c r="B258" s="24"/>
      <c r="C258" s="25"/>
      <c r="D258" s="24"/>
      <c r="E258" s="26"/>
      <c r="F258" s="27"/>
      <c r="G258" s="27"/>
    </row>
  </sheetData>
  <mergeCells count="4">
    <mergeCell ref="A1:G1"/>
    <mergeCell ref="A2:G2"/>
    <mergeCell ref="A3:G3"/>
    <mergeCell ref="A7:G7"/>
  </mergeCells>
  <phoneticPr fontId="32" type="noConversion"/>
  <printOptions horizontalCentered="1"/>
  <pageMargins left="0.51181102362204722" right="0.39370078740157483" top="0.51181102362204722" bottom="0.98425196850393704" header="0.15748031496062992" footer="0.78740157480314965"/>
  <pageSetup scale="54" orientation="portrait" r:id="rId1"/>
  <headerFooter alignWithMargins="0">
    <oddFooter>&amp;L&amp;9&amp;F&amp;Z&amp;R&amp;11&amp;Pde&amp;N</oddFooter>
  </headerFooter>
  <rowBreaks count="3" manualBreakCount="3">
    <brk id="48" max="6" man="1"/>
    <brk id="83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 Canaleta</vt:lpstr>
      <vt:lpstr>'PRESUPUESTO Canaleta'!Área_de_impresión</vt:lpstr>
      <vt:lpstr>'PRESUPUESTO Canaleta'!Imprimir_títulos_IM</vt:lpstr>
      <vt:lpstr>'PRESUPUESTO Canaleta'!Títulos_a_imprimir</vt:lpstr>
    </vt:vector>
  </TitlesOfParts>
  <Company>UES_CAASD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Raysa Rosario</dc:creator>
  <cp:lastModifiedBy>Marcelle Rios Diaz</cp:lastModifiedBy>
  <cp:lastPrinted>2022-06-22T12:59:59Z</cp:lastPrinted>
  <dcterms:created xsi:type="dcterms:W3CDTF">2004-09-23T12:21:02Z</dcterms:created>
  <dcterms:modified xsi:type="dcterms:W3CDTF">2023-09-12T16:29:26Z</dcterms:modified>
</cp:coreProperties>
</file>