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celle.rios\Desktop\EMERGENCIA\TAMARINDO II\"/>
    </mc:Choice>
  </mc:AlternateContent>
  <xr:revisionPtr revIDLastSave="0" documentId="13_ncr:1_{A572CFA1-2E65-4E95-9F55-75F59218E61F}" xr6:coauthVersionLast="47" xr6:coauthVersionMax="47" xr10:uidLastSave="{00000000-0000-0000-0000-000000000000}"/>
  <bookViews>
    <workbookView xWindow="-120" yWindow="-120" windowWidth="29040" windowHeight="17520" tabRatio="908" xr2:uid="{00000000-000D-0000-FFFF-FFFF00000000}"/>
  </bookViews>
  <sheets>
    <sheet name="Estación de Bombeo Tamarindo 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HOR140">'[1]ANÁLISIS DE COSTOS'!$G$64</definedName>
    <definedName name="___MEZ12">'[1]ANÁLISIS DE COSTOS'!$G$12</definedName>
    <definedName name="___OP1">#REF!</definedName>
    <definedName name="___OP2">#REF!</definedName>
    <definedName name="___OP3">#REF!</definedName>
    <definedName name="__123Graph_A" hidden="1">[2]A!#REF!</definedName>
    <definedName name="__123Graph_B" hidden="1">[2]A!#REF!</definedName>
    <definedName name="__123Graph_C" hidden="1">[2]A!#REF!</definedName>
    <definedName name="__123Graph_D" hidden="1">[2]A!#REF!</definedName>
    <definedName name="__123Graph_E" hidden="1">[2]A!#REF!</definedName>
    <definedName name="__123Graph_F" hidden="1">[2]A!#REF!</definedName>
    <definedName name="__HOR140">'[1]ANÁLISIS DE COSTOS'!$G$64</definedName>
    <definedName name="__MEZ12">'[1]ANÁLISIS DE COSTOS'!$G$12</definedName>
    <definedName name="__OP1">#REF!</definedName>
    <definedName name="__OP2">#REF!</definedName>
    <definedName name="__OP3">#REF!</definedName>
    <definedName name="_CTC220">#REF!</definedName>
    <definedName name="_F">[2]A!#REF!</definedName>
    <definedName name="_HOR140">'[1]ANÁLISIS DE COSTOS'!$G$64</definedName>
    <definedName name="_MEZ12">'[1]ANÁLISIS DE COSTOS'!$G$12</definedName>
    <definedName name="_OP1">#REF!</definedName>
    <definedName name="_OP2">#REF!</definedName>
    <definedName name="_OP3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TC110">#REF!</definedName>
    <definedName name="_PTC220">#REF!</definedName>
    <definedName name="_TC110">#REF!</definedName>
    <definedName name="_TC220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[2]A!#REF!</definedName>
    <definedName name="a160.">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O1">#REF!</definedName>
    <definedName name="ACERO12">#REF!</definedName>
    <definedName name="ACERO1225">#REF!</definedName>
    <definedName name="ACERO14">#REF!</definedName>
    <definedName name="ACERO34">#REF!</definedName>
    <definedName name="ACERO38">#REF!</definedName>
    <definedName name="ACERO3825">#REF!</definedName>
    <definedName name="ACERO601">#REF!</definedName>
    <definedName name="ACERO6012">#REF!</definedName>
    <definedName name="ACERO601225">#REF!</definedName>
    <definedName name="ACERO6034">#REF!</definedName>
    <definedName name="ACERO6038">#REF!</definedName>
    <definedName name="ACERO603825">#REF!</definedName>
    <definedName name="ACETO">'[1]LISTA DE PRECIOS MATERIALES'!$G$20</definedName>
    <definedName name="ACRILICAEXT">#REF!</definedName>
    <definedName name="ACUM">#REF!</definedName>
    <definedName name="ADITIVO">#REF!</definedName>
    <definedName name="AGUA">#REF!</definedName>
    <definedName name="AGUARRAS">#REF!</definedName>
    <definedName name="AL">#REF!</definedName>
    <definedName name="AL10_">#REF!</definedName>
    <definedName name="AL12_">#REF!</definedName>
    <definedName name="AL14_">#REF!</definedName>
    <definedName name="ALBANIL">#REF!</definedName>
    <definedName name="ALBANIL2">#REF!</definedName>
    <definedName name="ALBANIL3">#REF!</definedName>
    <definedName name="Alimentadores1" hidden="1">[2]A!#REF!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dap_hn_2pulg">[3]ANA!$F$1146</definedName>
    <definedName name="ana_adap_hn_4pulg">[3]ANA!$F$1139</definedName>
    <definedName name="ana_adap_pp_0.5pulg">[3]ANA!$F$234</definedName>
    <definedName name="ana_adap_pp_0.75pulg">[3]ANA!$F$227</definedName>
    <definedName name="ana_adap_pvc_1.5pulg">[3]ANA!$F$1700</definedName>
    <definedName name="ana_adap_pvc_2pulg">[3]ANA!$F$1693</definedName>
    <definedName name="ana_adap_pvc_3pulg">[3]ANA!$F$1686</definedName>
    <definedName name="ana_arrancador_velocidad_variable">[3]ANA!$F$405</definedName>
    <definedName name="ana_aspersor_tipo_1">[3]ANA!$F$1504</definedName>
    <definedName name="ana_aspersor_tipo_2">[3]ANA!$F$1510</definedName>
    <definedName name="ana_aspersor_tipo_3">[3]ANA!$F$1516</definedName>
    <definedName name="ana_bajante_descarga_3pulg">[3]ANA!$F$885</definedName>
    <definedName name="ana_bajante_descarga_4pulg">[3]ANA!$F$872</definedName>
    <definedName name="ana_bajante_pluvial_4pulg">[3]ANA!$F$896</definedName>
    <definedName name="ana_bañera">[3]ANA!$F$510</definedName>
    <definedName name="ana_bidet">[3]ANA!$F$491</definedName>
    <definedName name="ana_bomba_drenaje_sotano">[3]ANA!$F$1000</definedName>
    <definedName name="ana_bomba_fosa_ascensor">[3]ANA!$F$1011</definedName>
    <definedName name="ana_bomba_incendio">[3]ANA!$F$1272</definedName>
    <definedName name="ana_bomba_jokey">[3]ANA!$F$1278</definedName>
    <definedName name="ana_bombas_presion_constante">[3]ANA!$F$393</definedName>
    <definedName name="ana_caja_inspeccion">[3]ANA!$F$932</definedName>
    <definedName name="ana_calentador_electrico">[3]ANA!$F$556</definedName>
    <definedName name="ana_camara_desarenadora">[3]ANA!$F$988</definedName>
    <definedName name="ana_clorinador_para_agua_potable">[3]ANA!$F$381</definedName>
    <definedName name="ana_codo_hn_0.75pulgx90">[3]ANA!$F$1132</definedName>
    <definedName name="ana_codo_hn_1.5pulgx90">[3]ANA!$F$1125</definedName>
    <definedName name="ana_codo_hn_2pulgx90">[3]ANA!$F$1118</definedName>
    <definedName name="ana_codo_hn_4pulgx90">[3]ANA!$F$1111</definedName>
    <definedName name="ana_codo_pe_0.5pulgx90">[3]ANA!$F$1433</definedName>
    <definedName name="ana_codo_pe_0.75pulgx45">[3]ANA!$F$1451</definedName>
    <definedName name="ana_codo_pe_0.75pulgx90">[3]ANA!$F$1427</definedName>
    <definedName name="ana_codo_pe_1.5pulgx45">[3]ANA!$F$1439</definedName>
    <definedName name="ana_codo_pe_1.5pulgx90">[3]ANA!$F$1421</definedName>
    <definedName name="ana_codo_pe_1pulgx45">[3]ANA!$F$1445</definedName>
    <definedName name="ana_codo_pe_2pulgx90">[3]ANA!$F$1415</definedName>
    <definedName name="ana_codo_pp_0.5pulgx90">[3]ANA!$F$173</definedName>
    <definedName name="ana_codo_pp_0.75pulgx90">[3]ANA!$F$166</definedName>
    <definedName name="ana_codo_pp_1.5pulgx90">[3]ANA!$F$152</definedName>
    <definedName name="ana_codo_pp_1pulgx90">[3]ANA!$F$159</definedName>
    <definedName name="ana_codo_pp_4pulgx90">[3]ANA!$F$145</definedName>
    <definedName name="ana_codo_pvc_drenaje_2pulgx45">[3]ANA!$F$760</definedName>
    <definedName name="ana_codo_pvc_drenaje_2pulgx90">[3]ANA!$F$732</definedName>
    <definedName name="ana_codo_pvc_drenaje_3pulgx45">[3]ANA!$F$753</definedName>
    <definedName name="ana_codo_pvc_drenaje_3pulgx90">[3]ANA!$F$725</definedName>
    <definedName name="ana_codo_pvc_drenaje_4pulgx45">[3]ANA!$F$746</definedName>
    <definedName name="ana_codo_pvc_drenaje_4pulgx90">[3]ANA!$F$718</definedName>
    <definedName name="ana_codo_pvc_drenaje_6pulgx45">[3]ANA!$F$739</definedName>
    <definedName name="ana_codo_pvc_drenaje_6pulgx90">[3]ANA!$F$711</definedName>
    <definedName name="ana_codo_pvc_presion_1.5pulgx90">[3]ANA!$F$1636</definedName>
    <definedName name="ana_codo_pvc_presion_2pulgx90">[3]ANA!$F$1629</definedName>
    <definedName name="ana_codo_pvc_presion_3pulgx90">[3]ANA!$F$1622</definedName>
    <definedName name="ana_columna_agua_1.5pulg">[3]ANA!$F$295</definedName>
    <definedName name="ana_columna_agua_1pulg">[3]ANA!$F$307</definedName>
    <definedName name="ana_columna_agua_3pulg">[3]ANA!$F$283</definedName>
    <definedName name="ana_columna_proteccion_incendio_1.5pulg">[3]ANA!$F$1212</definedName>
    <definedName name="ana_columna_proteccion_incendio_2pulg">[3]ANA!$F$1198</definedName>
    <definedName name="ana_columna_proteccion_incendio_3pulg">[3]ANA!$F$1183</definedName>
    <definedName name="ana_columna_proteccion_incendio_4pulg">[3]ANA!$F$1168</definedName>
    <definedName name="ana_columna_ventilacion_3pulg">[3]ANA!$F$920</definedName>
    <definedName name="ana_columna_ventilacion_4pulg">[3]ANA!$F$908</definedName>
    <definedName name="ana_cotrtina_baño">[3]ANA!$F$542</definedName>
    <definedName name="ana_couplig_pvc_1.5pulg">[3]ANA!$F$1728</definedName>
    <definedName name="ana_couplig_pvc_2pulg">[3]ANA!$F$1721</definedName>
    <definedName name="ana_couplig_pvc_3pulg">[3]ANA!$F$1714</definedName>
    <definedName name="ana_couplig_pvc_4pulg">[3]ANA!$F$1707</definedName>
    <definedName name="ana_coupling_pp_0.75pulg">[3]ANA!$F$220</definedName>
    <definedName name="ana_coupling_pvc_drenaje_3pulg">[3]ANA!$F$803</definedName>
    <definedName name="ana_coupling_pvc_drenaje_4pulg">[3]ANA!$F$795</definedName>
    <definedName name="ana_drenaje_piso_2pulg">[3]ANA!$F$843</definedName>
    <definedName name="ana_electrovalvula_1.5pulg">[3]ANA!$F$1536</definedName>
    <definedName name="ana_electrovalvula_2pulg">[3]ANA!$F$1529</definedName>
    <definedName name="ana_filtrante">[3]ANA!$F$953</definedName>
    <definedName name="ana_filtro_150psi_60x60pulg">[3]ANA!$F$375</definedName>
    <definedName name="ana_flotas_agua_potable">[3]ANA!$F$462</definedName>
    <definedName name="ana_fregadero">[3]ANA!$F$528</definedName>
    <definedName name="ana_gabinete_proteccion_incendio">[3]ANA!$F$1230</definedName>
    <definedName name="ana_hidrante">[3]ANA!$F$1245</definedName>
    <definedName name="ana_imbornal">[3]ANA!$F$971</definedName>
    <definedName name="ana_inodoro">[3]ANA!$F$477</definedName>
    <definedName name="ana_juego_accesorios">[3]ANA!$F$535</definedName>
    <definedName name="ana_lavamanos">[3]ANA!$F$503</definedName>
    <definedName name="ana_llave_chorro">[3]ANA!$F$549</definedName>
    <definedName name="ana_manifor_bomba_jokey">[3]ANA!$F$1321</definedName>
    <definedName name="ana_manifor_descarga_bomba_jokey">[3]ANA!$F$1333</definedName>
    <definedName name="ana_maniford_descarga_agua_potable">[3]ANA!$F$435</definedName>
    <definedName name="ana_maniford_incendio">[3]ANA!$F$1290</definedName>
    <definedName name="ana_maniford_succion_agua_potable">[3]ANA!$F$417</definedName>
    <definedName name="ana_niple_hn_1.5pulg">[3]ANA!$F$1153</definedName>
    <definedName name="ana_panel_contro_riego">[3]ANA!$F$1522</definedName>
    <definedName name="ana_panel_control_velocidad_variable">[3]ANA!$F$399</definedName>
    <definedName name="ana_plato_ducha">[3]ANA!$F$517</definedName>
    <definedName name="ana_red_pe_0.75x0.5pulg">[3]ANA!$F$1487</definedName>
    <definedName name="ana_red_pe_1.5x0.5pulg">[3]ANA!$F$1469</definedName>
    <definedName name="ana_red_pe_1.5x1pulg">[3]ANA!$F$1463</definedName>
    <definedName name="ana_red_pe_1x0.5pulg">[3]ANA!$F$1481</definedName>
    <definedName name="ana_red_pe_1x0.75pulg">[3]ANA!$F$1475</definedName>
    <definedName name="ana_red_pe_2x1.5pulg">[3]ANA!$F$1457</definedName>
    <definedName name="ana_red_pp_0.75x0.375pulg">[3]ANA!$F$213</definedName>
    <definedName name="ana_red_pp_0.75x0.5pulg">[3]ANA!$F$205</definedName>
    <definedName name="ana_red_pp_1.5x0.75pulg">[3]ANA!$F$189</definedName>
    <definedName name="ana_red_pp_1.5x1pulg">[3]ANA!$F$181</definedName>
    <definedName name="ana_red_pp_1x0.75pulg">[3]ANA!$F$197</definedName>
    <definedName name="ana_red_pvc_drenaje_3x2pulg">[3]ANA!$F$774</definedName>
    <definedName name="ana_red_pvc_drenaje_4x3pulg">[3]ANA!$F$767</definedName>
    <definedName name="ana_red_pvc_presion_2x1.5pulg">[3]ANA!$F$1679</definedName>
    <definedName name="ana_red_pvc_presion_3x1.5pulg">[3]ANA!$F$1672</definedName>
    <definedName name="ana_red_pvc_presion_3x2pulg">[3]ANA!$F$1664</definedName>
    <definedName name="ana_red_pvc_presion_4x1.5pulg">[3]ANA!$F$1657</definedName>
    <definedName name="ana_red_pvc_presion_4x2pulg">[3]ANA!$F$1650</definedName>
    <definedName name="ana_red_pvc_presion_4x3pulg">[3]ANA!$F$1643</definedName>
    <definedName name="ana_rejilla_piso">[3]ANA!$F$859</definedName>
    <definedName name="ana_rejilla_techo">[3]ANA!$F$851</definedName>
    <definedName name="ana_salida_agua_0.5pulg">[3]ANA!$F$262</definedName>
    <definedName name="ana_salida_agua_0.75pulg">[3]ANA!$F$253</definedName>
    <definedName name="ana_salida_agua_1.5pulg">[3]ANA!$F$243</definedName>
    <definedName name="ana_salida_drenaje_2pulg">[3]ANA!$F$831</definedName>
    <definedName name="ana_salida_drenaje_4pulg">[3]ANA!$F$820</definedName>
    <definedName name="ana_salida_gabinete_1.5pulg">[3]ANA!$F$1223</definedName>
    <definedName name="ana_salida_gas_0.375pulg">[3]ANA!$F$271</definedName>
    <definedName name="ana_salida_riego_0.5pulg">[3]ANA!$F$1498</definedName>
    <definedName name="ana_sensor_lluvia">[3]ANA!$F$1542</definedName>
    <definedName name="ana_siamesa">[3]ANA!$F$1252</definedName>
    <definedName name="ana_sifon_1.5pulg">[3]ANA!$F$810</definedName>
    <definedName name="ana_supresora_golpe_ariete_0.75pulg">[3]ANA!$F$369</definedName>
    <definedName name="ana_supresora_golpe_ariete_2pulg">[3]ANA!$F$1301</definedName>
    <definedName name="ana_supresora_golpe_ariete_3pulg">[3]ANA!$F$446</definedName>
    <definedName name="ana_tanque_hidroneumatico_210gls">[3]ANA!$F$387</definedName>
    <definedName name="ana_tapon_pvc_1.5pulg">[3]ANA!$F$1742</definedName>
    <definedName name="ana_tapon_pvc_3pulg">[3]ANA!$F$1735</definedName>
    <definedName name="ana_tapon_rejistro_pvc_drenaje_2pulg">[3]ANA!$F$788</definedName>
    <definedName name="ana_tapon_rejistro_pvc_drenaje_4pulg">[3]ANA!$F$781</definedName>
    <definedName name="ana_tee_hn_1.5x1.5pulg">[3]ANA!$F$1104</definedName>
    <definedName name="ana_tee_hn_2x1.5pulg">[3]ANA!$F$1097</definedName>
    <definedName name="ana_tee_hn_2x2pulg">[3]ANA!$F$1090</definedName>
    <definedName name="ana_tee_hn_4x4pulg">[3]ANA!$F$1083</definedName>
    <definedName name="ana_tee_pe_0.5x0.5pulg">[3]ANA!$F$1409</definedName>
    <definedName name="ana_tee_pe_0.75x0.75pulg">[3]ANA!$F$1403</definedName>
    <definedName name="ana_tee_pe_1.5x1.5pulg">[3]ANA!$F$1391</definedName>
    <definedName name="ana_tee_pe_1x1pulg">[3]ANA!$F$1397</definedName>
    <definedName name="ana_tee_pe_2x2pulg">[3]ANA!$F$1385</definedName>
    <definedName name="ana_tee_pp_0.5x0.5pulg">[3]ANA!$F$138</definedName>
    <definedName name="ana_tee_pp_0.75x0.5pulg">[3]ANA!$F$131</definedName>
    <definedName name="ana_tee_pp_0.75x0.75pulg">[3]ANA!$F$123</definedName>
    <definedName name="ana_tee_pp_1.5x1.5pulg">[3]ANA!$F$101</definedName>
    <definedName name="ana_tee_pp_1x0.75pulg">[3]ANA!$F$116</definedName>
    <definedName name="ana_tee_pp_1x1pulg">[3]ANA!$F$108</definedName>
    <definedName name="ana_tee_pp_2x1pulg">[3]ANA!$F$94</definedName>
    <definedName name="ana_tee_pp_4x4pulg">[3]ANA!$F$86</definedName>
    <definedName name="ana_tee_pvc_presion_1.5x1.5pulg">[3]ANA!$F$1615</definedName>
    <definedName name="ana_tee_pvc_presion_2x2pulg">[3]ANA!$F$1608</definedName>
    <definedName name="ana_tee_pvc_presion_3x3pulg">[3]ANA!$F$1601</definedName>
    <definedName name="ana_tee_pvc_presion_4x4pulg">[3]ANA!$F$1594</definedName>
    <definedName name="ana_tee_yee_pvc_drenaje_2X2pulg">[3]ANA!$F$663</definedName>
    <definedName name="ana_tee_yee_pvc_drenaje_3X2pulg">[3]ANA!$F$656</definedName>
    <definedName name="ana_tee_yee_pvc_drenaje_3X3pulg">[3]ANA!$F$649</definedName>
    <definedName name="ana_tee_yee_pvc_drenaje_4X3pulg">[3]ANA!$F$642</definedName>
    <definedName name="ana_tee_yee_pvc_drenaje_4X4pulg">[3]ANA!$F$634</definedName>
    <definedName name="ana_tub_escape_motor">[3]ANA!$F$1309</definedName>
    <definedName name="ana_tub_hn_0.75pulg">[3]ANA!$F$1076</definedName>
    <definedName name="ana_tub_hn_1.5pulg">[3]ANA!$F$1066</definedName>
    <definedName name="ana_tub_hn_2pulg">[3]ANA!$F$1056</definedName>
    <definedName name="ana_tub_hn_4pulg">[3]ANA!$F$1046</definedName>
    <definedName name="ana_tub_pe_pn10_0.5pulg">[3]ANA!$F$1379</definedName>
    <definedName name="ana_tub_pe_pn10_0.75pulg">[3]ANA!$F$1370</definedName>
    <definedName name="ana_tub_pe_pn10_1.5pulg">[3]ANA!$F$1352</definedName>
    <definedName name="ana_tub_pe_pn10_1pulg">[3]ANA!$F$1361</definedName>
    <definedName name="ana_tub_pe_pn10_2pulg">[3]ANA!$F$1343</definedName>
    <definedName name="ana_tub_pp_0.375pulg_colg">[3]ANA!$F$79</definedName>
    <definedName name="ana_tub_pp_0.5pulg_colg">[3]ANA!$F$71</definedName>
    <definedName name="ana_tub_pp_0.75pulg_colg">[3]ANA!$F$63</definedName>
    <definedName name="ana_tub_pp_1.5pulg_colg">[3]ANA!$F$47</definedName>
    <definedName name="ana_tub_pp_1pulg_colg">[3]ANA!$F$55</definedName>
    <definedName name="ana_tub_pp_3pulg_colg">[3]ANA!$F$31</definedName>
    <definedName name="ana_tub_pp_4pulg_colg">[3]ANA!$F$23</definedName>
    <definedName name="ana_tub_pvc_sdr26_1.5pulg_sot">[3]ANA!$F$1587</definedName>
    <definedName name="ana_tub_pvc_sdr26_2pulg_sot">[3]ANA!$F$1576</definedName>
    <definedName name="ana_tub_pvc_sdr26_3pulg_sot">[3]ANA!$F$1565</definedName>
    <definedName name="ana_tub_pvc_sdr26_4pulg_sot">[3]ANA!$F$1554</definedName>
    <definedName name="ana_tub_pvc_sdr32.5_2pulg_colg">[3]ANA!$F$581</definedName>
    <definedName name="ana_tub_pvc_sdr32.5_3pulg_colg">[3]ANA!$F$573</definedName>
    <definedName name="ana_tub_pvc_sdr32.5_4pulg_colg">[3]ANA!$F$565</definedName>
    <definedName name="ana_tub_pvc_sdr32.5_4pulg_sot">[3]ANA!$F$614</definedName>
    <definedName name="ana_tub_pvc_sdr32.5_6pulg_dren_frances">[3]ANA!$F$627</definedName>
    <definedName name="ana_tub_pvc_sdr32.5_6pulg_sot">[3]ANA!$F$603</definedName>
    <definedName name="ana_tub_pvc_sdr32.5_8pulg_sot">[3]ANA!$F$592</definedName>
    <definedName name="ana_unidad_tratamiento_tampa_grasa">[3]ANA!$F$1035</definedName>
    <definedName name="ana_valvula_0.5pulg">[3]ANA!$F$339</definedName>
    <definedName name="ana_valvula_0.75pulg">[3]ANA!$F$331</definedName>
    <definedName name="ana_valvula_1.5pulg">[3]ANA!$F$323</definedName>
    <definedName name="ana_valvula_2pulg">[3]ANA!$F$315</definedName>
    <definedName name="ana_valvula_aire_1pulg">[3]ANA!$F$456</definedName>
    <definedName name="ana_valvula_mariposa_2pulg">[3]ANA!$F$1266</definedName>
    <definedName name="ana_valvula_mariposa_4pulg">[3]ANA!$F$1259</definedName>
    <definedName name="ana_valvula_reguladora_1.5pulg">[3]ANA!$F$361</definedName>
    <definedName name="ana_valvula_reguladora_2pulg">[3]ANA!$F$350</definedName>
    <definedName name="ana_yee_pvc_drenaje_2X2pulg">[3]ANA!$F$704</definedName>
    <definedName name="ana_yee_pvc_drenaje_3X2pulg">[3]ANA!$F$697</definedName>
    <definedName name="ana_yee_pvc_drenaje_4X2pulg">[3]ANA!$F$690</definedName>
    <definedName name="ana_yee_pvc_drenaje_4X3pulg">[3]ANA!$F$684</definedName>
    <definedName name="ana_yee_pvc_drenaje_4X4pulg">[3]ANA!$F$677</definedName>
    <definedName name="ana_yee_pvc_drenaje_6X4pulg">[3]ANA!$F$670</definedName>
    <definedName name="ancho">#REF!</definedName>
    <definedName name="ANDAMIOS">#REF!</definedName>
    <definedName name="AQUAPEL">#REF!</definedName>
    <definedName name="ARANDELAPLAS">#REF!</definedName>
    <definedName name="_xlnm.Print_Area" localSheetId="0">'Estación de Bombeo Tamarindo II'!$A$1:$G$463</definedName>
    <definedName name="_xlnm.Print_Area">[2]A!#REF!</definedName>
    <definedName name="ARENA">#REF!</definedName>
    <definedName name="ARENAAZUL">#REF!</definedName>
    <definedName name="ARENAG">#REF!</definedName>
    <definedName name="ARENAMINA">#REF!</definedName>
    <definedName name="AY">#REF!</definedName>
    <definedName name="AYCARP">#REF!</definedName>
    <definedName name="AYUDANTE">#REF!</definedName>
    <definedName name="B">#REF!</definedName>
    <definedName name="BAÑERAHFBCA">#REF!</definedName>
    <definedName name="BAÑERAHFCOL">#REF!</definedName>
    <definedName name="BAÑERALIV">#REF!</definedName>
    <definedName name="_xlnm.Database">#REF!</definedName>
    <definedName name="BIDET">[4]ANA!$F$491</definedName>
    <definedName name="BIDETBCO">#REF!</definedName>
    <definedName name="BIDETCOL">#REF!</definedName>
    <definedName name="BISAGRA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ORNAMENTAL">#REF!</definedName>
    <definedName name="BOMBA">[4]ANA!$F$1000</definedName>
    <definedName name="BOMBAFOSA">[4]ANA!$F$1011</definedName>
    <definedName name="BOMBAINC">[4]ANA!$F$1272</definedName>
    <definedName name="BOQUILLAFREG">#REF!</definedName>
    <definedName name="BOQUILLALAV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TE">#REF!</definedName>
    <definedName name="BOTEEQUIPO">#REF!</definedName>
    <definedName name="BOTONTIMBRE">#REF!</definedName>
    <definedName name="BREAKER15">#REF!</definedName>
    <definedName name="BRIGADATOPOGRAFICA">#REF!</definedName>
    <definedName name="CABALLETEBARRO">#REF!</definedName>
    <definedName name="CABALLETEZ29">#REF!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OQUIN">#REF!</definedName>
    <definedName name="CAJA2412">#REF!</definedName>
    <definedName name="CAJA2434">#REF!</definedName>
    <definedName name="CAJAOCTA12">#REF!</definedName>
    <definedName name="CAL">#REF!</definedName>
    <definedName name="CALADOBARRO66">#REF!</definedName>
    <definedName name="CALADOBARRO88">#REF!</definedName>
    <definedName name="CALICHE">#REF!</definedName>
    <definedName name="CAMARACAL">#REF!</definedName>
    <definedName name="CAMARAROC">#REF!</definedName>
    <definedName name="CAMARATIE">#REF!</definedName>
    <definedName name="CAN">[2]A!#REF!</definedName>
    <definedName name="can.meses">#REF!</definedName>
    <definedName name="CANDADO">#REF!</definedName>
    <definedName name="cant.meses">'[5]EST N. DE OVANDO CENTRAL (MOD. '!$I$5</definedName>
    <definedName name="CANTO">#REF!</definedName>
    <definedName name="CAOBA">#REF!</definedName>
    <definedName name="CARANTEPECHO">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LOSAPLA">#REF!</definedName>
    <definedName name="CARLOSAVARIASAGUAS">#REF!</definedName>
    <definedName name="CARMURO">#REF!</definedName>
    <definedName name="CARMUROCONF">#REF!</definedName>
    <definedName name="CARMUROINST">#REF!</definedName>
    <definedName name="CARP1">#REF!</definedName>
    <definedName name="CARP2">#REF!</definedName>
    <definedName name="CARPDINTEL">#REF!</definedName>
    <definedName name="CARPVIGA2040">#REF!</definedName>
    <definedName name="CARPVIGA3050">#REF!</definedName>
    <definedName name="CARPVIGA3060">#REF!</definedName>
    <definedName name="CARPVIGA4080">#REF!</definedName>
    <definedName name="CARRAMPA">#REF!</definedName>
    <definedName name="CARRAMPALISACONF">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#REF!</definedName>
    <definedName name="CASCAJO">#REF!</definedName>
    <definedName name="CASETA200">#REF!</definedName>
    <definedName name="CASETA500">#REF!</definedName>
    <definedName name="CB">#REF!</definedName>
    <definedName name="CBANERALIV">#REF!</definedName>
    <definedName name="CBANERAPES">#REF!</definedName>
    <definedName name="CBASEBAN">#REF!</definedName>
    <definedName name="CBIDET">#REF!</definedName>
    <definedName name="CBLOCK10">#REF!</definedName>
    <definedName name="CBLOCK12">#REF!</definedName>
    <definedName name="CBLOCK4">#REF!</definedName>
    <definedName name="CBLOCK5">#REF!</definedName>
    <definedName name="CBLOCK6">#REF!</definedName>
    <definedName name="CBLOCK8">#REF!</definedName>
    <definedName name="CBREAKERS">#REF!</definedName>
    <definedName name="CDESAGUE2">#REF!</definedName>
    <definedName name="CDESAGUE3Y4">#REF!</definedName>
    <definedName name="CDESAGUE3Y4CONPARRILLA">#REF!</definedName>
    <definedName name="CDUCHA">#REF!</definedName>
    <definedName name="CEDRO">#REF!</definedName>
    <definedName name="CEMENTOPVCCANOPINTA">#REF!</definedName>
    <definedName name="CFREGADERO1CAMARA">#REF!</definedName>
    <definedName name="CFREGADERO2CAMARAS">#REF!</definedName>
    <definedName name="CG">#REF!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ZOCALO">#REF!</definedName>
    <definedName name="CINODORO">#REF!</definedName>
    <definedName name="CINODOROFLUXOMETRO">#REF!</definedName>
    <definedName name="CINTAPELIGRO">#REF!</definedName>
    <definedName name="CISTERNA4CAL">#REF!</definedName>
    <definedName name="CISTERNA4ROC">#REF!</definedName>
    <definedName name="CLADRILLOS">#REF!</definedName>
    <definedName name="CLAVADERO1">#REF!</definedName>
    <definedName name="CLAVADERO2">#REF!</definedName>
    <definedName name="CLAVAMANOS">#REF!</definedName>
    <definedName name="CLAVO">#REF!</definedName>
    <definedName name="CLAVOA">#REF!</definedName>
    <definedName name="CLAVOGALV">#REF!</definedName>
    <definedName name="CLAVOGALVCARTON">#REF!</definedName>
    <definedName name="CLAVOZINC">#REF!</definedName>
    <definedName name="CLLAVEDUCHA">#REF!</definedName>
    <definedName name="CLUCES">#REF!</definedName>
    <definedName name="CMEZCLADORA">#REF!</definedName>
    <definedName name="CO">#REF!</definedName>
    <definedName name="CODIGO">#REF!</definedName>
    <definedName name="CODO12">#REF!</definedName>
    <definedName name="CODO3">#REF!</definedName>
    <definedName name="CODO34">#REF!</definedName>
    <definedName name="CODO4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LAEXTLAV">#REF!</definedName>
    <definedName name="COLC1">#REF!</definedName>
    <definedName name="COLC2">#REF!</definedName>
    <definedName name="COLC3CIR">#REF!</definedName>
    <definedName name="COLC4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TELFORDM">#REF!</definedName>
    <definedName name="CONTENTELFORDM3">#REF!</definedName>
    <definedName name="CORINAL12FALDA">#REF!</definedName>
    <definedName name="CORINALCEM">#REF!</definedName>
    <definedName name="CORINALFALDA">#REF!</definedName>
    <definedName name="CORINALPEQ">#REF!</definedName>
    <definedName name="CORTEEQUIPO">#REF!</definedName>
    <definedName name="COTIZADO_EN">#REF!</definedName>
    <definedName name="CPVC">#REF!</definedName>
    <definedName name="CSALIDA12Y34">#REF!</definedName>
    <definedName name="CSWITC1">#REF!</definedName>
    <definedName name="CTC">#REF!</definedName>
    <definedName name="CTEJA">#REF!</definedName>
    <definedName name="CTUBHG12Y34">#REF!</definedName>
    <definedName name="CUBREFALTA38">#REF!</definedName>
    <definedName name="CVERTEDERO">#REF!</definedName>
    <definedName name="CZINC">#REF!</definedName>
    <definedName name="DERRETIDOBCO">#REF!</definedName>
    <definedName name="DERRETIDOCOLOR">#REF!</definedName>
    <definedName name="DERRETIDOGRIS">#REF!</definedName>
    <definedName name="DESAGUEBANERA">#REF!</definedName>
    <definedName name="DESAGUEDOBLEFRE">#REF!</definedName>
    <definedName name="DESCRIPCION">#REF!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VIG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LU3">#REF!</definedName>
    <definedName name="DESPLU4">#REF!</definedName>
    <definedName name="DIVISA">#REF!</definedName>
    <definedName name="DUCHAFRIAHG">#REF!</definedName>
    <definedName name="E662a492">#REF!</definedName>
    <definedName name="EMPCOL">#REF!</definedName>
    <definedName name="EMPEXTMA">#REF!</definedName>
    <definedName name="EMPINTMA">#REF!</definedName>
    <definedName name="EMPPULSCOL">#REF!</definedName>
    <definedName name="EMPRUS">#REF!</definedName>
    <definedName name="EMPTECHO">#REF!</definedName>
    <definedName name="EMULSION">#REF!</definedName>
    <definedName name="ENCRP1240">'[6]LISTA DE PRECIOS MATERIALES'!$G$55</definedName>
    <definedName name="ESTOPA">#REF!</definedName>
    <definedName name="ESTRIA">#REF!</definedName>
    <definedName name="EXCCALMANO3">#REF!</definedName>
    <definedName name="EXCCALMANO5">#REF!</definedName>
    <definedName name="EXCCALMANO7">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FALLEBA10">#REF!</definedName>
    <definedName name="FALLEBA6">#REF!</definedName>
    <definedName name="FI">#REF!</definedName>
    <definedName name="FIN">#REF!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[2]A!#REF!</definedName>
    <definedName name="FREG1HG">#REF!</definedName>
    <definedName name="FREG2HG">#REF!</definedName>
    <definedName name="GASOIL">#REF!</definedName>
    <definedName name="GASOLINA">#REF!</definedName>
    <definedName name="GOTEROCOL">#REF!</definedName>
    <definedName name="GRAVA">#REF!</definedName>
    <definedName name="H">[4]ANA!$F$896</definedName>
    <definedName name="HAZM30X20180">#REF!</definedName>
    <definedName name="HAZM45X25180">#REF!</definedName>
    <definedName name="HAZM60X25180">#REF!</definedName>
    <definedName name="HILO">#REF!</definedName>
    <definedName name="hligadora">#REF!</definedName>
    <definedName name="HOJASEGUETA">#REF!</definedName>
    <definedName name="HORM124">#REF!</definedName>
    <definedName name="HORM124LIGADORA">#REF!</definedName>
    <definedName name="HORM124LIGAWINCHE">#REF!</definedName>
    <definedName name="HORM135">#REF!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300">#REF!</definedName>
    <definedName name="HORM350">#REF!</definedName>
    <definedName name="HORMFROT">#REF!</definedName>
    <definedName name="hwinche">#REF!</definedName>
    <definedName name="I701a173">#REF!</definedName>
    <definedName name="INOALARBCO">#REF!</definedName>
    <definedName name="INOALARCOL">#REF!</definedName>
    <definedName name="INOBCOSER">#REF!</definedName>
    <definedName name="INOBCOTAPASER">#REF!</definedName>
    <definedName name="ins_abrasadera_1.5pulg">[3]INS!$E$46</definedName>
    <definedName name="ins_abrasadera_1pulg">[3]INS!$E$47</definedName>
    <definedName name="ins_abrasadera_2pulg">[3]INS!$E$45</definedName>
    <definedName name="ins_abrasadera_3pulg">[3]INS!$E$44</definedName>
    <definedName name="ins_abrasadera_4pulg">[3]INS!$E$43</definedName>
    <definedName name="ins_acero">[3]INS!$E$17</definedName>
    <definedName name="ins_adap_hn_2pulg">[3]INS!$E$216</definedName>
    <definedName name="ins_adap_hn_4pulg">[3]INS!$E$215</definedName>
    <definedName name="ins_adap_pe_0.5pulg">[3]INS!$E$256</definedName>
    <definedName name="ins_adap_pe_1.5pulg">[3]INS!$E$255</definedName>
    <definedName name="ins_adap_pe_2pulg">[3]INS!$E$254</definedName>
    <definedName name="ins_adap_pp_0.5pulg">[3]INS!$E$93</definedName>
    <definedName name="ins_adap_pp_0.75pulg">[3]INS!$E$92</definedName>
    <definedName name="ins_adap_pp_1.5pulg">[3]INS!$E$91</definedName>
    <definedName name="ins_adap_pp_2pulg">[3]INS!$E$90</definedName>
    <definedName name="ins_adap_pp_3pulg">[3]INS!$E$89</definedName>
    <definedName name="ins_adap_pvc_1.5pulg">[3]INS!$E$286</definedName>
    <definedName name="ins_adap_pvc_2pulg">[3]INS!$E$285</definedName>
    <definedName name="ins_adap_pvc_3pulg">[3]INS!$E$284</definedName>
    <definedName name="ins_agua">[3]INS!$E$21</definedName>
    <definedName name="ins_alambre">[3]INS!$E$29</definedName>
    <definedName name="ins_alquiler_compresor">[3]INS!$E$32</definedName>
    <definedName name="ins_arandela_inodoro">[3]INS!$E$140</definedName>
    <definedName name="ins_areana_silica">[3]INS!$E$294</definedName>
    <definedName name="ins_arena_fina">[3]INS!$E$19</definedName>
    <definedName name="ins_arena_gruesa">[3]INS!$E$18</definedName>
    <definedName name="ins_aspersor_tipo_1">[3]INS!$E$257</definedName>
    <definedName name="ins_aspersor_tipo_2">[3]INS!$E$258</definedName>
    <definedName name="ins_aspersor_tipo_3">[3]INS!$E$259</definedName>
    <definedName name="ins_bañera">[3]INS!$E$130</definedName>
    <definedName name="ins_barra_unitrox">[3]INS!$E$54</definedName>
    <definedName name="ins_bidet">[3]INS!$E$128</definedName>
    <definedName name="ins_blocks_6pulg">[3]INS!$E$24</definedName>
    <definedName name="ins_blocks_8pulg">[3]INS!$E$25</definedName>
    <definedName name="ins_bomba_fosa_ascensor">[3]INS!$E$189</definedName>
    <definedName name="ins_bomba_incendio">[3]INS!$E$227</definedName>
    <definedName name="ins_bomba_jokey">[3]INS!$E$228</definedName>
    <definedName name="ins_bomba_piscina">[3]INS!$E$296</definedName>
    <definedName name="ins_bombas_presion_constante">[3]INS!$E$119</definedName>
    <definedName name="ins_boquilla_pp_0.375pulg">[3]INS!$E$103</definedName>
    <definedName name="ins_boquilla_pp_0.5pulg">[3]INS!$E$102</definedName>
    <definedName name="ins_boquilla_pp_0.75pulg">[3]INS!$E$101</definedName>
    <definedName name="ins_boquilla_pp_1.5pulg">[3]INS!$E$99</definedName>
    <definedName name="ins_boquilla_pp_1pulg">[3]INS!$E$100</definedName>
    <definedName name="ins_boquilla_pp_2pulg">[3]INS!$E$98</definedName>
    <definedName name="ins_boquilla_pp_3pulg">[3]INS!$E$97</definedName>
    <definedName name="ins_boquilla_pp_4pulg">[3]INS!$E$96</definedName>
    <definedName name="ins_breaker_90amp">[3]INS!$E$122</definedName>
    <definedName name="ins_calentador_electrico">[3]INS!$E$133</definedName>
    <definedName name="ins_carrito_piscina">[3]INS!$E$303</definedName>
    <definedName name="ins_cemento_blanco">[3]INS!$E$31</definedName>
    <definedName name="ins_cemento_gris">[3]INS!$E$22</definedName>
    <definedName name="ins_cemento_pvc">[3]INS!$E$188</definedName>
    <definedName name="ins_cepillo_piscina">[3]INS!$E$304</definedName>
    <definedName name="ins_check_horizontal_3pulg">[3]INS!$E$113</definedName>
    <definedName name="ins_check_vertical_3pulg">[3]INS!$E$112</definedName>
    <definedName name="ins_clavo_acero">[3]INS!$E$28</definedName>
    <definedName name="ins_clavo_corriente">[3]INS!$E$27</definedName>
    <definedName name="ins_clorinador_para_agua_potable">[3]INS!$E$118</definedName>
    <definedName name="ins_clorinador_piscina">[3]INS!$E$297</definedName>
    <definedName name="ins_codo_hn_0.75pulgx90">[3]INS!$E$210</definedName>
    <definedName name="ins_codo_hn_1.5pulgx90">[3]INS!$E$209</definedName>
    <definedName name="ins_codo_hn_2pulgx90">[3]INS!$E$208</definedName>
    <definedName name="ins_codo_hn_3pulgx90">[3]INS!$E$207</definedName>
    <definedName name="ins_codo_hn_4pulgx90">[3]INS!$E$206</definedName>
    <definedName name="ins_codo_hn_6pulgx90">[3]INS!$E$205</definedName>
    <definedName name="ins_codo_pe_0.5pulgx90">[3]INS!$E$244</definedName>
    <definedName name="ins_codo_pe_0.75pulgx45">[3]INS!$E$247</definedName>
    <definedName name="ins_codo_pe_0.75pulgx90">[3]INS!$E$243</definedName>
    <definedName name="ins_codo_pe_1.5pulgx45">[3]INS!$E$245</definedName>
    <definedName name="ins_codo_pe_1.5pulgx90">[3]INS!$E$242</definedName>
    <definedName name="ins_codo_pe_1pulgx45">[3]INS!$E$246</definedName>
    <definedName name="ins_codo_pe_2pulgx90">[3]INS!$E$241</definedName>
    <definedName name="ins_codo_pp_0.5pulgx90">[3]INS!$E$82</definedName>
    <definedName name="ins_codo_pp_0.75pulgx90">[3]INS!$E$81</definedName>
    <definedName name="ins_codo_pp_1.5pulgx90">[3]INS!$E$79</definedName>
    <definedName name="ins_codo_pp_1pulgx90">[3]INS!$E$80</definedName>
    <definedName name="ins_codo_pp_2pulgx90">[3]INS!$E$78</definedName>
    <definedName name="ins_codo_pp_3pulgx90">[3]INS!$E$77</definedName>
    <definedName name="ins_codo_pp_4pulgx90">[3]INS!$E$76</definedName>
    <definedName name="ins_codo_pvc_drenaje_2pulgx45">[3]INS!$E$170</definedName>
    <definedName name="ins_codo_pvc_drenaje_2pulgx90">[3]INS!$E$174</definedName>
    <definedName name="ins_codo_pvc_drenaje_3pulgx45">[3]INS!$E$169</definedName>
    <definedName name="ins_codo_pvc_drenaje_3pulgx90">[3]INS!$E$173</definedName>
    <definedName name="ins_codo_pvc_drenaje_4pulgx45">[3]INS!$E$168</definedName>
    <definedName name="ins_codo_pvc_drenaje_4pulgx90">[3]INS!$E$172</definedName>
    <definedName name="ins_codo_pvc_drenaje_6pulgx45">[3]INS!$E$167</definedName>
    <definedName name="ins_codo_pvc_drenaje_6pulgx90">[3]INS!$E$171</definedName>
    <definedName name="ins_codo_pvc_presion_1.5pulgx90">[3]INS!$E$277</definedName>
    <definedName name="ins_codo_pvc_presion_2pulgx90">[3]INS!$E$276</definedName>
    <definedName name="ins_codo_pvc_presion_3pulgx90">[3]INS!$E$275</definedName>
    <definedName name="ins_colg_0.5pulg">[3]INS!$E$42</definedName>
    <definedName name="ins_colg_0.75pulg">[3]INS!$E$41</definedName>
    <definedName name="ins_colg_1.5pulg">[3]INS!$E$39</definedName>
    <definedName name="ins_colg_1pulg">[3]INS!$E$40</definedName>
    <definedName name="ins_colg_2pulg">[3]INS!$E$38</definedName>
    <definedName name="ins_colg_3pulg">[3]INS!$E$37</definedName>
    <definedName name="ins_colg_4pulg">[3]INS!$E$36</definedName>
    <definedName name="ins_cotrtina_baño">[3]INS!$E$139</definedName>
    <definedName name="ins_couplig_pvc_1.5pulg">[3]INS!$E$290</definedName>
    <definedName name="ins_couplig_pvc_2pulg">[3]INS!$E$289</definedName>
    <definedName name="ins_couplig_pvc_3pulg">[3]INS!$E$288</definedName>
    <definedName name="ins_couplig_pvc_4pulg">[3]INS!$E$287</definedName>
    <definedName name="ins_coupling_pp_0.75pulg">[3]INS!$E$94</definedName>
    <definedName name="ins_coupling_pvc_drenaje_3pulg">[3]INS!$E$180</definedName>
    <definedName name="ins_coupling_pvc_drenaje_4pulg">[3]INS!$E$179</definedName>
    <definedName name="ins_cubre_falta">[3]INS!$E$141</definedName>
    <definedName name="ins_drenaje_sotano">[3]INS!$E$190</definedName>
    <definedName name="ins_electrovalvula_1.5pulg">[3]INS!$E$262</definedName>
    <definedName name="ins_electrovalvula_2pulg">[3]INS!$E$261</definedName>
    <definedName name="ins_filtro_150psi_60x60pulg">[3]INS!$E$117</definedName>
    <definedName name="Ins_filtro_arean">[3]INS!$E$293</definedName>
    <definedName name="ins_flotas_agua_potable">[3]INS!$E$124</definedName>
    <definedName name="ins_fregadero">[3]INS!$E$132</definedName>
    <definedName name="ins_gabinete_proteccion_incendio">[3]INS!$E$219</definedName>
    <definedName name="ins_grava_combinada">[3]INS!$E$20</definedName>
    <definedName name="ins_hidrante">[3]INS!$E$220</definedName>
    <definedName name="ins_inodoro">[3]INS!$E$127</definedName>
    <definedName name="ins_inyector_piscina">[3]INS!$E$298</definedName>
    <definedName name="ins_juego_accesorios">[3]INS!$E$138</definedName>
    <definedName name="ins_junta_cera">[3]INS!$E$143</definedName>
    <definedName name="ins_lavamanos">[3]INS!$E$129</definedName>
    <definedName name="ins_llave_angular">[3]INS!$E$145</definedName>
    <definedName name="ins_llave_chorro">[3]INS!$E$147</definedName>
    <definedName name="ins_madera">[3]INS!$E$26</definedName>
    <definedName name="ins_manguera_piscina">[3]INS!$E$305</definedName>
    <definedName name="ins_manometro_gliserina_200PSI">[3]INS!$E$123</definedName>
    <definedName name="ins_mezcla_pañete">[3]INS!$E$23</definedName>
    <definedName name="ins_mezcladora_bañera">[3]INS!$E$136</definedName>
    <definedName name="ins_mezcladora_fregadero">[3]INS!$E$137</definedName>
    <definedName name="ins_mezcladora_lavamanos">[3]INS!$E$135</definedName>
    <definedName name="ins_microprocesador_velocidad_variable">[3]INS!$E$121</definedName>
    <definedName name="ins_niple_cromado">[3]INS!$E$144</definedName>
    <definedName name="ins_niple_hn_1.5pulg">[3]INS!$E$218</definedName>
    <definedName name="ins_niple_hn_4pulg">[3]INS!$E$217</definedName>
    <definedName name="ins_panel_contro_riego">[3]INS!$E$260</definedName>
    <definedName name="ins_parrilla_fodo_piscina">[3]INS!$E$300</definedName>
    <definedName name="ins_parrilla_piso">[3]INS!$E$183</definedName>
    <definedName name="ins_pedestal">[3]INS!$E$134</definedName>
    <definedName name="ins_pintura">[3]INS!$E$35</definedName>
    <definedName name="ins_plato_ducha">[3]INS!$E$131</definedName>
    <definedName name="ins_receptaculo_piscina">[3]INS!$E$299</definedName>
    <definedName name="ins_red_hn_2x1.5pulg">[3]INS!$E$214</definedName>
    <definedName name="ins_red_hn_3x1.5pulg">[3]INS!$E$213</definedName>
    <definedName name="ins_red_hn_4x1.5pulg">[3]INS!$E$212</definedName>
    <definedName name="ins_red_hn_6x4pulg">[3]INS!$E$211</definedName>
    <definedName name="ins_red_pe_0.75x0.5pulg">[3]INS!$E$253</definedName>
    <definedName name="ins_red_pe_1.5x0.5pulg">[3]INS!$E$250</definedName>
    <definedName name="ins_red_pe_1.5x1pulg">[3]INS!$E$249</definedName>
    <definedName name="ins_red_pe_1x0.5pulg">[3]INS!$E$252</definedName>
    <definedName name="ins_red_pe_1x0.75pulg">[3]INS!$E$251</definedName>
    <definedName name="ins_red_pe_2x1.5pulg">[3]INS!$E$248</definedName>
    <definedName name="ins_red_pp_0.75x0.375pulg">[3]INS!$E$87</definedName>
    <definedName name="ins_red_pp_0.75x0.5pulg">[3]INS!$E$86</definedName>
    <definedName name="ins_red_pp_1.5x0.75pulg">[3]INS!$E$84</definedName>
    <definedName name="ins_red_pp_1.5x1pulg">[3]INS!$E$83</definedName>
    <definedName name="ins_red_pp_1x0.75pulg">[3]INS!$E$85</definedName>
    <definedName name="ins_red_pvc_drenaje_3x2pulg">[3]INS!$E$176</definedName>
    <definedName name="ins_red_pvc_drenaje_4x3pulg">[3]INS!$E$175</definedName>
    <definedName name="ins_red_pvc_presion_2x1.5pulg">[3]INS!$E$283</definedName>
    <definedName name="ins_red_pvc_presion_3x1.5pulg">[3]INS!$E$282</definedName>
    <definedName name="ins_red_pvc_presion_3x2pulg">[3]INS!$E$281</definedName>
    <definedName name="ins_red_pvc_presion_4x1.5pulg">[3]INS!$E$280</definedName>
    <definedName name="ins_red_pvc_presion_4x2pulg">[3]INS!$E$279</definedName>
    <definedName name="ins_red_pvc_presion_4x3pulg">[3]INS!$E$278</definedName>
    <definedName name="ins_regla">[3]INS!$E$30</definedName>
    <definedName name="ins_rejilla_imbornal_hf">[3]INS!$E$187</definedName>
    <definedName name="ins_rejilla_piso">[3]INS!$E$185</definedName>
    <definedName name="ins_rejilla_techo">[3]INS!$E$184</definedName>
    <definedName name="ins_sensor_lluvia">[3]INS!$E$263</definedName>
    <definedName name="ins_siamesa">[3]INS!$E$221</definedName>
    <definedName name="ins_sifon_1.5pulg">[3]INS!$E$182</definedName>
    <definedName name="ins_sifon_2pulg">[3]INS!$E$181</definedName>
    <definedName name="ins_skimer">[3]INS!$E$295</definedName>
    <definedName name="ins_soldadora_110v">[3]INS!$E$95</definedName>
    <definedName name="ins_supresora_golpe_ariete_0.75pulg">[3]INS!$E$115</definedName>
    <definedName name="ins_supresora_golpe_ariete_3pulg">[3]INS!$E$114</definedName>
    <definedName name="ins_tanque_hidroneumatico_210gls">[3]INS!$E$120</definedName>
    <definedName name="ins_tapa_pesada_hf">[3]INS!$E$186</definedName>
    <definedName name="ins_tapon_pvc_1.5pulg">[3]INS!$E$292</definedName>
    <definedName name="ins_tapon_pvc_3pulg">[3]INS!$E$291</definedName>
    <definedName name="ins_tapon_rejistro_pvc_drenaje_2pulg">[3]INS!$E$178</definedName>
    <definedName name="ins_tapon_rejistro_pvc_drenaje_4pulg">[3]INS!$E$177</definedName>
    <definedName name="ins_tarugo_0.375pulg">[3]INS!$E$51</definedName>
    <definedName name="ins_tarugo_0.5pulg">[3]INS!$E$50</definedName>
    <definedName name="ins_tee_hn_1.5x1.5pulg">[3]INS!$E$204</definedName>
    <definedName name="ins_tee_hn_2x1.5pulg">[3]INS!$E$203</definedName>
    <definedName name="ins_tee_hn_2x2pulg">[3]INS!$E$202</definedName>
    <definedName name="ins_tee_hn_3x3pulg">[3]INS!$E$201</definedName>
    <definedName name="ins_tee_hn_4x4pulg">[3]INS!$E$200</definedName>
    <definedName name="ins_tee_hn_6x6pulg">[3]INS!$E$199</definedName>
    <definedName name="ins_tee_pe_0.5x0.5pulg">[3]INS!$E$240</definedName>
    <definedName name="ins_tee_pe_0.75x0.75pulg">[3]INS!$E$239</definedName>
    <definedName name="ins_tee_pe_1.5x1.5pulg">[3]INS!$E$237</definedName>
    <definedName name="ins_tee_pe_1x1pulg">[3]INS!$E$238</definedName>
    <definedName name="ins_tee_pe_2x2pulg">[3]INS!$E$236</definedName>
    <definedName name="ins_tee_pp_0.5x0.5pulg">[3]INS!$E$75</definedName>
    <definedName name="ins_tee_pp_0.75x0.5pulg">[3]INS!$E$74</definedName>
    <definedName name="ins_tee_pp_0.75x0.75pulg">[3]INS!$E$73</definedName>
    <definedName name="ins_tee_pp_1.5x1.5pulg">[3]INS!$E$70</definedName>
    <definedName name="ins_tee_pp_1x0.75pulg">[3]INS!$E$72</definedName>
    <definedName name="ins_tee_pp_1x1pulg">[3]INS!$E$71</definedName>
    <definedName name="ins_tee_pp_2x1pulg">[3]INS!$E$69</definedName>
    <definedName name="ins_tee_pp_2x2pulg">[3]INS!$E$68</definedName>
    <definedName name="ins_tee_pp_3x3pulg">[3]INS!$E$67</definedName>
    <definedName name="ins_tee_pp_4x4pulg">[3]INS!$E$66</definedName>
    <definedName name="ins_tee_pvc_presion_1.5x1.5pulg">[3]INS!$E$274</definedName>
    <definedName name="ins_tee_pvc_presion_2x2pulg">[3]INS!$E$273</definedName>
    <definedName name="ins_tee_pvc_presion_3x3pulg">[3]INS!$E$272</definedName>
    <definedName name="ins_tee_pvc_presion_4x4pulg">[3]INS!$E$271</definedName>
    <definedName name="ins_tee_yee_pvc_drenaje_2X2pulg">[3]INS!$E$159</definedName>
    <definedName name="ins_tee_yee_pvc_drenaje_3X2pulg">[3]INS!$E$158</definedName>
    <definedName name="ins_tee_yee_pvc_drenaje_3X3pulg">[3]INS!$E$157</definedName>
    <definedName name="ins_tee_yee_pvc_drenaje_4X3pulg">[3]INS!$E$156</definedName>
    <definedName name="ins_tee_yee_pvc_drenaje_4X4pulg">[3]INS!$E$155</definedName>
    <definedName name="ins_tornillo_0.375pulg">[3]INS!$E$55</definedName>
    <definedName name="ins_tornillo_fijacion">[3]INS!$E$142</definedName>
    <definedName name="ins_tub_hn_0.75pulg">[3]INS!$E$198</definedName>
    <definedName name="ins_tub_hn_1.5pulg">[3]INS!$E$197</definedName>
    <definedName name="ins_tub_hn_2pulg">[3]INS!$E$196</definedName>
    <definedName name="ins_tub_hn_3pulg">[3]INS!$E$195</definedName>
    <definedName name="ins_tub_hn_4pulg">[3]INS!$E$194</definedName>
    <definedName name="ins_tub_hn_6pulg">[3]INS!$E$193</definedName>
    <definedName name="ins_tub_pe_pn10_0.5pulg">[3]INS!$E$235</definedName>
    <definedName name="ins_tub_pe_pn10_0.75pulg">[3]INS!$E$234</definedName>
    <definedName name="ins_tub_pe_pn10_1.5pulg">[3]INS!$E$232</definedName>
    <definedName name="ins_tub_pe_pn10_1pulg">[3]INS!$E$233</definedName>
    <definedName name="ins_tub_pe_pn10_2pulg">[3]INS!$E$231</definedName>
    <definedName name="ins_tub_pp_0.375pulg">[3]INS!$E$65</definedName>
    <definedName name="ins_tub_pp_0.5pulg">[3]INS!$E$64</definedName>
    <definedName name="ins_tub_pp_0.75pulg">[3]INS!$E$63</definedName>
    <definedName name="ins_tub_pp_1.5pulg">[3]INS!$E$61</definedName>
    <definedName name="ins_tub_pp_1pulg">[3]INS!$E$62</definedName>
    <definedName name="ins_tub_pp_2pulg">[3]INS!$E$60</definedName>
    <definedName name="ins_tub_pp_3pulg">[3]INS!$E$59</definedName>
    <definedName name="ins_tub_pp_4pulg">[3]INS!$E$58</definedName>
    <definedName name="ins_tub_pvc_sdr26_1.5pulg">[3]INS!$E$270</definedName>
    <definedName name="ins_tub_pvc_sdr26_2pulg">[3]INS!$E$269</definedName>
    <definedName name="ins_tub_pvc_sdr26_3pulg">[3]INS!$E$268</definedName>
    <definedName name="ins_tub_pvc_sdr26_4pulg">[3]INS!$E$267</definedName>
    <definedName name="ins_tub_pvc_sdr32.5_2pulg">[3]INS!$E$154</definedName>
    <definedName name="ins_tub_pvc_sdr32.5_3pulg">[3]INS!$E$153</definedName>
    <definedName name="ins_tub_pvc_sdr32.5_4pulg">[3]INS!$E$152</definedName>
    <definedName name="ins_tub_pvc_sdr32.5_6pulg">[3]INS!$E$151</definedName>
    <definedName name="ins_tub_pvc_sdr32.5_8pulg">[3]INS!$E$150</definedName>
    <definedName name="ins_tubo_flexible">[3]INS!$E$146</definedName>
    <definedName name="ins_tubo_telecopico">[3]INS!$E$301</definedName>
    <definedName name="ins_tuerca_0.375pulg">[3]INS!$E$53</definedName>
    <definedName name="ins_tuerca_0.5pulg">[3]INS!$E$52</definedName>
    <definedName name="ins_vacum">[3]INS!$E$302</definedName>
    <definedName name="ins_valvula_0.5pulg">[3]INS!$E$108</definedName>
    <definedName name="ins_valvula_0.75pulg">[3]INS!$E$107</definedName>
    <definedName name="ins_valvula_1.5pulg">[3]INS!$E$106</definedName>
    <definedName name="ins_valvula_2pulg">[3]INS!$E$105</definedName>
    <definedName name="ins_valvula_3pulg">[3]INS!$E$104</definedName>
    <definedName name="ins_valvula_aire_1pulg">[3]INS!$E$116</definedName>
    <definedName name="ins_valvula_mariposa_1.5pulg">[3]INS!$E$226</definedName>
    <definedName name="ins_valvula_mariposa_2pulg">[3]INS!$E$225</definedName>
    <definedName name="ins_valvula_mariposa_3pulg">[3]INS!$E$224</definedName>
    <definedName name="ins_valvula_mariposa_4pulg">[3]INS!$E$223</definedName>
    <definedName name="ins_valvula_mariposa_6pulg">[3]INS!$E$222</definedName>
    <definedName name="ins_valvula_reguladora_1.5pulg">[3]INS!$E$111</definedName>
    <definedName name="ins_valvula_reguladora_2pulg">[3]INS!$E$110</definedName>
    <definedName name="ins_valvula_reguladora_4pulg">[3]INS!$E$109</definedName>
    <definedName name="ins_varilla_0.375pulg">[3]INS!$E$49</definedName>
    <definedName name="ins_varilla_0.5pulg">[3]INS!$E$48</definedName>
    <definedName name="ins_yee_pvc_drenaje_2X2pulg">[3]INS!$E$166</definedName>
    <definedName name="ins_yee_pvc_drenaje_3X2pulg">[3]INS!$E$165</definedName>
    <definedName name="ins_yee_pvc_drenaje_3X3pulg">[3]INS!$E$164</definedName>
    <definedName name="ins_yee_pvc_drenaje_4X2pulg">[3]INS!$E$163</definedName>
    <definedName name="ins_yee_pvc_drenaje_4X3pulg">[3]INS!$E$162</definedName>
    <definedName name="ins_yee_pvc_drenaje_4X4pulg">[3]INS!$E$161</definedName>
    <definedName name="ins_yee_pvc_drenaje_6X4pulg">[3]INS!$E$160</definedName>
    <definedName name="INSTVENT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TBIS">#REF!</definedName>
    <definedName name="jk">'[7]Partidas OPCION#2'!#REF!</definedName>
    <definedName name="JUNTACERA">#REF!</definedName>
    <definedName name="LATEX">#REF!</definedName>
    <definedName name="LAVGRA1BCO">#REF!</definedName>
    <definedName name="LAVGRA2BCO">#REF!</definedName>
    <definedName name="LAVM1917BCO">#REF!</definedName>
    <definedName name="LAVM1917COL">#REF!</definedName>
    <definedName name="LAVMOVABCO">#REF!</definedName>
    <definedName name="LAVMOVACOL">#REF!</definedName>
    <definedName name="LAVMSERBCO">#REF!</definedName>
    <definedName name="lb" hidden="1">'[7]Partidas OPCION#2'!#REF!</definedName>
    <definedName name="lig.vac">'[8]MANO DE OBRA'!$D$9</definedName>
    <definedName name="LIGADORA">#REF!</definedName>
    <definedName name="ligawinche">#REF!</definedName>
    <definedName name="LLAVEANGULAR">#REF!</definedName>
    <definedName name="LLAVECHORRO">#REF!</definedName>
    <definedName name="LLAVEEMPOTRAR12">#REF!</definedName>
    <definedName name="LLAVEORINALPEQ">#REF!</definedName>
    <definedName name="LLAVESENCCROM">#REF!</definedName>
    <definedName name="LLAVIN">#REF!</definedName>
    <definedName name="LLAVINCOR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ong">#REF!</definedName>
    <definedName name="LOSA12">#REF!</definedName>
    <definedName name="LOSA20">#REF!</definedName>
    <definedName name="LOSA30">#REF!</definedName>
    <definedName name="LUBRICANTE">#REF!</definedName>
    <definedName name="LUZCENITAL">#REF!</definedName>
    <definedName name="MA">#REF!</definedName>
    <definedName name="MAESTROCARP">#REF!</definedName>
    <definedName name="MALLACICL6HG">#REF!</definedName>
    <definedName name="MANTENIMIENTO">#REF!</definedName>
    <definedName name="MARCOCA">#REF!</definedName>
    <definedName name="MARCOPI">#REF!</definedName>
    <definedName name="mat">#REF!</definedName>
    <definedName name="MEZCBAN">#REF!</definedName>
    <definedName name="MEZCBIDET">#REF!</definedName>
    <definedName name="MEZCFREG">#REF!</definedName>
    <definedName name="MEZCLAV">#REF!</definedName>
    <definedName name="MOACERA">#REF!</definedName>
    <definedName name="MOCANTOS">#REF!</definedName>
    <definedName name="MOCAPATER">#REF!</definedName>
    <definedName name="MOCARETEO">#REF!</definedName>
    <definedName name="MOCERCRI1520PARED">#REF!</definedName>
    <definedName name="MOCERIMP1520PARED">#REF!</definedName>
    <definedName name="MOEMPANETEEXT">#REF!</definedName>
    <definedName name="MOEMPANETEINT">#REF!</definedName>
    <definedName name="MOEMPANETETECHO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AGUA">#REF!</definedName>
    <definedName name="MOPINTURAMANT">#REF!</definedName>
    <definedName name="MOPISOCERAMICA">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TERO110">#REF!</definedName>
    <definedName name="MORTERO12">#REF!</definedName>
    <definedName name="MORTERO13">#REF!</definedName>
    <definedName name="MORTERO14">#REF!</definedName>
    <definedName name="MOTRAMPA">#REF!</definedName>
    <definedName name="MOZABALETAPISO">#REF!</definedName>
    <definedName name="MOZABALETATECHO">#REF!</definedName>
    <definedName name="MULTI">[2]A!#REF!</definedName>
    <definedName name="MURO30">#REF!</definedName>
    <definedName name="MUROBOVEDA12A10X2AD">#REF!</definedName>
    <definedName name="NEW.MESES">'[9]EST N. DE OVANDO CENTRAL (MOD. '!$I$5</definedName>
    <definedName name="NIPLE12X4HG">#REF!</definedName>
    <definedName name="NIPLE34X4HG">#REF!</definedName>
    <definedName name="NIPLECROM38X212">#REF!</definedName>
    <definedName name="ORI12FBCO">#REF!</definedName>
    <definedName name="ORI12FBCOFLUX">#REF!</definedName>
    <definedName name="ORI1FBCO">#REF!</definedName>
    <definedName name="ORI1FBCOFLUX">#REF!</definedName>
    <definedName name="ORINAL12">#REF!</definedName>
    <definedName name="ORINALFALDA">#REF!</definedName>
    <definedName name="ORINALPEQ">#REF!</definedName>
    <definedName name="ORIPEQBCO">#REF!</definedName>
    <definedName name="OXIDOROJO">#REF!</definedName>
    <definedName name="P">[4]ANA!$F$510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CIR">#REF!</definedName>
    <definedName name="PANEL8CIR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yment_Needed">"Pago necesario"</definedName>
    <definedName name="PBANERAHFBCA">#REF!</definedName>
    <definedName name="PBANERAHFCOL">#REF!</definedName>
    <definedName name="PBANERALIVBCA">#REF!</definedName>
    <definedName name="PBIDETBCO">#REF!</definedName>
    <definedName name="PBIDETCOL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RRETILLA">#REF!</definedName>
    <definedName name="PCER185">#REF!</definedName>
    <definedName name="PCER190">#REF!</definedName>
    <definedName name="PCER200">#REF!</definedName>
    <definedName name="PCER250">#REF!</definedName>
    <definedName name="PCER300">#REF!</definedName>
    <definedName name="PCER350">#REF!</definedName>
    <definedName name="PCER400">#REF!</definedName>
    <definedName name="PCER450">#REF!</definedName>
    <definedName name="PCER500">#REF!</definedName>
    <definedName name="PCER550">#REF!</definedName>
    <definedName name="PCER600">#REF!</definedName>
    <definedName name="PCER650">#REF!</definedName>
    <definedName name="PCUBO10">#REF!</definedName>
    <definedName name="PCUBO8">#REF!</definedName>
    <definedName name="PDUCHA">#REF!</definedName>
    <definedName name="PEON">#REF!</definedName>
    <definedName name="PEONCARP">#REF!</definedName>
    <definedName name="PESCOBAPLASTICA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INO">#REF!</definedName>
    <definedName name="PINOBRUTOTRAT">#REF!</definedName>
    <definedName name="PINOCEPTRAT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MAN">#REF!</definedName>
    <definedName name="PINTMANAND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LADRILLO2X2X8">#REF!</definedName>
    <definedName name="PLADRILLO2X4X8">#REF!</definedName>
    <definedName name="PLAMPARAFLUORES24">#REF!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IGADORA2">#REF!</definedName>
    <definedName name="PLOMERO">#REF!</definedName>
    <definedName name="PLOMEROAYUDANTE">#REF!</definedName>
    <definedName name="PLOMEROOFICIAL">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TACANDADO">#REF!</definedName>
    <definedName name="POZO10">#REF!</definedName>
    <definedName name="POZO8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UERTAENR">#REF!</definedName>
    <definedName name="PRASTRILLO">#REF!</definedName>
    <definedName name="pre_abrasadera_1.5pulg">[3]PRE!$F$213</definedName>
    <definedName name="pre_abrasadera_1pulg">[3]PRE!$F$220</definedName>
    <definedName name="pre_abrasadera_2pulg">[3]PRE!$F$206</definedName>
    <definedName name="pre_abrasadera_3pulg">[3]PRE!$F$199</definedName>
    <definedName name="pre_abrasadera_4pulg">[3]PRE!$F$192</definedName>
    <definedName name="pre_asiento_arena">[3]PRE!$F$28</definedName>
    <definedName name="pre_blocks_6pulg">[3]PRE!$F$112</definedName>
    <definedName name="pre_blocks_8pulg">[3]PRE!$F$122</definedName>
    <definedName name="pre_bote">[3]PRE!$F$42</definedName>
    <definedName name="pre_colg_0.5pulg">[3]PRE!$F$185</definedName>
    <definedName name="pre_colg_0.75pulg">[3]PRE!$F$178</definedName>
    <definedName name="pre_colg_1.5pulg">[3]PRE!$F$164</definedName>
    <definedName name="pre_colg_1pulg">[3]PRE!$F$171</definedName>
    <definedName name="pre_colg_2pulg">[3]PRE!$F$157</definedName>
    <definedName name="pre_colg_3pulg">[3]PRE!$F$150</definedName>
    <definedName name="pre_colg_4pulg">[3]PRE!$F$143</definedName>
    <definedName name="pre_excavacion">[3]PRE!$F$22</definedName>
    <definedName name="pre_fino_fondo">[3]PRE!$F$135</definedName>
    <definedName name="pre_hormigon_124">[3]PRE!$F$51</definedName>
    <definedName name="pre_losa_fondo">[3]PRE!$F$71</definedName>
    <definedName name="pre_losa_techo">[3]PRE!$F$78</definedName>
    <definedName name="pre_mortero_13">[3]PRE!$F$58</definedName>
    <definedName name="pre_mortero_14">[3]PRE!$F$65</definedName>
    <definedName name="pre_muro_ha">[3]PRE!$F$102</definedName>
    <definedName name="pre_pañete">[3]PRE!$F$129</definedName>
    <definedName name="pre_relleno">[3]PRE!$F$36</definedName>
    <definedName name="pre_sold_pp_0.375pulg">[3]PRE!$F$269</definedName>
    <definedName name="pre_sold_pp_0.5pulg">[3]PRE!$F$263</definedName>
    <definedName name="pre_sold_pp_0.75pulg">[3]PRE!$F$257</definedName>
    <definedName name="pre_sold_pp_1.5pulg">[3]PRE!$F$245</definedName>
    <definedName name="pre_sold_pp_1pulg">[3]PRE!$F$251</definedName>
    <definedName name="pre_sold_pp_2pulg">[3]PRE!$F$239</definedName>
    <definedName name="pre_sold_pp_3pulg">[3]PRE!$F$233</definedName>
    <definedName name="pre_sold_pp_4pulg">[3]PRE!$F$227</definedName>
    <definedName name="pre_viga_ha">[3]PRE!$F$90</definedName>
    <definedName name="PRECIO">#REF!</definedName>
    <definedName name="PREPARARPISO">#REF!</definedName>
    <definedName name="Presupuesto_Maternidad">#REF!</definedName>
    <definedName name="PRINT_AREA_MI">#REF!</definedName>
    <definedName name="Prof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IMBRECORRIENTE">#REF!</definedName>
    <definedName name="PTINA">#REF!</definedName>
    <definedName name="PUERTACA">#REF!</definedName>
    <definedName name="PUERTACAESP">#REF!</definedName>
    <definedName name="PUERTACAFRAN">#REF!</definedName>
    <definedName name="PUERTAPI">#REF!</definedName>
    <definedName name="PUERTAPLY">#REF!</definedName>
    <definedName name="PULYCRISTAL">#REF!</definedName>
    <definedName name="PULYSAL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REDBUSHG12X38">#REF!</definedName>
    <definedName name="REGLA">#REF!</definedName>
    <definedName name="Reimbursement">"Reembolso"</definedName>
    <definedName name="REJILLAPISO">#REF!</definedName>
    <definedName name="REJILLAPISOALUM">#REF!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REP">#REF!</definedName>
    <definedName name="RELLENOREPEQ">#REF!</definedName>
    <definedName name="REMOCIONCVMANO">#REF!</definedName>
    <definedName name="REPELLOTECHO">#REF!</definedName>
    <definedName name="REPLANTEOM">#REF!</definedName>
    <definedName name="REPLANTEOM2">#REF!</definedName>
    <definedName name="RESANE">#REF!</definedName>
    <definedName name="ROBLEBRA">#REF!</definedName>
    <definedName name="ROSETA">#REF!</definedName>
    <definedName name="RUSTICO">#REF!</definedName>
    <definedName name="S">[2]A!#REF!</definedName>
    <definedName name="SALARIO">#REF!</definedName>
    <definedName name="SALCAL">#REF!</definedName>
    <definedName name="SALTEL">#REF!</definedName>
    <definedName name="sd">'[7]Partidas OPCION#2'!#REF!</definedName>
    <definedName name="SEPTICOCAL">#REF!</definedName>
    <definedName name="SEPTICOROC">#REF!</definedName>
    <definedName name="SEPTICOTIE">#REF!</definedName>
    <definedName name="SIFONFREGPVC">#REF!</definedName>
    <definedName name="SIFONLAVCROM">#REF!</definedName>
    <definedName name="SIFONLAVPVC">#REF!</definedName>
    <definedName name="SIFONPVC2">#REF!</definedName>
    <definedName name="SIFONPVC3">#REF!</definedName>
    <definedName name="SIFONPVC4">#REF!</definedName>
    <definedName name="SILICONE">#REF!</definedName>
    <definedName name="TAPE">#REF!</definedName>
    <definedName name="TARUGO">#REF!</definedName>
    <definedName name="TC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FLON">#REF!</definedName>
    <definedName name="TEJAASFINST">#REF!</definedName>
    <definedName name="THINNER">#REF!</definedName>
    <definedName name="TIMBRE">#REF!</definedName>
    <definedName name="_xlnm.Print_Titles" localSheetId="0">'Estación de Bombeo Tamarindo II'!$1:$8</definedName>
    <definedName name="_xlnm.Print_Titles">#REF!</definedName>
    <definedName name="TNC">#REF!</definedName>
    <definedName name="TO">[2]A!#REF!</definedName>
    <definedName name="TORN3X38">#REF!</definedName>
    <definedName name="TORNILLO">#REF!</definedName>
    <definedName name="TORNILLOSFIJARARAN">#REF!</definedName>
    <definedName name="TRAGRACAL">#REF!</definedName>
    <definedName name="TRAGRAROC">#REF!</definedName>
    <definedName name="TRAGRATIE">#REF!</definedName>
    <definedName name="TRANINSTVENTYPTA">#REF!</definedName>
    <definedName name="TRANSMINBARRO">#REF!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IPLESEAL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PVCDREN112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41X2">#REF!</definedName>
    <definedName name="TUBOPVCSDR41X3">#REF!</definedName>
    <definedName name="TUBOPVCSDR41X4">#REF!</definedName>
    <definedName name="UNIDAD">#REF!</definedName>
    <definedName name="UNIONUNI12HG">#REF!</definedName>
    <definedName name="VACIADO">#REF!</definedName>
    <definedName name="VACIADOAMANO">[10]Ana!$F$3213</definedName>
    <definedName name="VAIVEN">#REF!</definedName>
    <definedName name="VCOLGANTE1590">#REF!</definedName>
    <definedName name="VERGRAGRI">#REF!</definedName>
    <definedName name="VIOLINAR1CARA">#REF!</definedName>
    <definedName name="VUELO10">#REF!</definedName>
    <definedName name="YEEPVCDREN4X2">#REF!</definedName>
    <definedName name="YEEPVCDREN4X3">#REF!</definedName>
    <definedName name="YEEPVCDREN4X4">#REF!</definedName>
    <definedName name="YEEPVCDREN6X4">#REF!</definedName>
    <definedName name="ZABALETAPISO">#REF!</definedName>
    <definedName name="ZABALETATECHO">#REF!</definedName>
    <definedName name="ZINC24">#REF!</definedName>
    <definedName name="ZINC26">#REF!</definedName>
    <definedName name="ZINC27">#REF!</definedName>
    <definedName name="ZINC29">#REF!</definedName>
    <definedName name="ZINC3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4" i="1" l="1"/>
  <c r="G437" i="1" s="1"/>
  <c r="G423" i="1"/>
  <c r="F410" i="1"/>
  <c r="F420" i="1"/>
  <c r="F419" i="1"/>
  <c r="F418" i="1"/>
  <c r="F417" i="1"/>
  <c r="F416" i="1"/>
  <c r="F415" i="1"/>
  <c r="F414" i="1"/>
  <c r="F412" i="1"/>
  <c r="F411" i="1"/>
  <c r="G420" i="1" l="1"/>
  <c r="F175" i="1"/>
  <c r="F174" i="1"/>
  <c r="F173" i="1"/>
  <c r="F172" i="1"/>
  <c r="F171" i="1"/>
  <c r="F170" i="1"/>
  <c r="F168" i="1"/>
  <c r="F167" i="1"/>
  <c r="F166" i="1"/>
  <c r="F165" i="1"/>
  <c r="F164" i="1"/>
  <c r="F162" i="1"/>
  <c r="F161" i="1"/>
  <c r="F160" i="1"/>
  <c r="F159" i="1"/>
  <c r="F158" i="1"/>
  <c r="F156" i="1"/>
  <c r="F155" i="1"/>
  <c r="F154" i="1"/>
  <c r="F153" i="1"/>
  <c r="F152" i="1"/>
  <c r="F150" i="1"/>
  <c r="F149" i="1"/>
  <c r="F148" i="1"/>
  <c r="F147" i="1"/>
  <c r="F146" i="1"/>
  <c r="F144" i="1"/>
  <c r="F143" i="1"/>
  <c r="F142" i="1"/>
  <c r="F141" i="1"/>
  <c r="F140" i="1"/>
  <c r="F138" i="1"/>
  <c r="F137" i="1"/>
  <c r="F136" i="1"/>
  <c r="F135" i="1"/>
  <c r="F134" i="1"/>
  <c r="F132" i="1"/>
  <c r="F131" i="1"/>
  <c r="F130" i="1"/>
  <c r="F129" i="1"/>
  <c r="F128" i="1"/>
  <c r="F126" i="1"/>
  <c r="F125" i="1"/>
  <c r="F124" i="1"/>
  <c r="F123" i="1"/>
  <c r="F121" i="1"/>
  <c r="F120" i="1"/>
  <c r="F119" i="1"/>
  <c r="F118" i="1"/>
  <c r="F116" i="1"/>
  <c r="F115" i="1"/>
  <c r="F114" i="1"/>
  <c r="F113" i="1"/>
  <c r="F111" i="1"/>
  <c r="F110" i="1"/>
  <c r="F109" i="1"/>
  <c r="F108" i="1"/>
  <c r="F106" i="1"/>
  <c r="F105" i="1"/>
  <c r="F104" i="1"/>
  <c r="F103" i="1"/>
  <c r="F101" i="1"/>
  <c r="F100" i="1"/>
  <c r="F99" i="1"/>
  <c r="F98" i="1"/>
  <c r="F96" i="1"/>
  <c r="F95" i="1"/>
  <c r="F94" i="1"/>
  <c r="F93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A178" i="1"/>
  <c r="F178" i="1"/>
  <c r="G175" i="1" l="1"/>
  <c r="I251" i="1" l="1"/>
  <c r="J309" i="1" l="1"/>
  <c r="A179" i="1" l="1"/>
  <c r="A180" i="1" s="1"/>
  <c r="A181" i="1" s="1"/>
  <c r="A182" i="1" s="1"/>
  <c r="A183" i="1" s="1"/>
  <c r="A184" i="1" s="1"/>
  <c r="A185" i="1" s="1"/>
  <c r="A186" i="1" s="1"/>
  <c r="A187" i="1" s="1"/>
  <c r="A188" i="1" s="1"/>
  <c r="F32" i="1" l="1"/>
  <c r="F11" i="1" l="1"/>
  <c r="F12" i="1"/>
  <c r="F13" i="1"/>
  <c r="F14" i="1"/>
  <c r="F15" i="1"/>
  <c r="A11" i="1"/>
  <c r="A12" i="1" s="1"/>
  <c r="A13" i="1" s="1"/>
  <c r="A14" i="1" s="1"/>
  <c r="A15" i="1" s="1"/>
  <c r="A16" i="1" s="1"/>
  <c r="A17" i="1" s="1"/>
  <c r="A18" i="1" s="1"/>
  <c r="A19" i="1" s="1"/>
  <c r="A23" i="1" s="1"/>
  <c r="A24" i="1" s="1"/>
  <c r="F196" i="1"/>
  <c r="F316" i="1"/>
  <c r="F295" i="1"/>
  <c r="F179" i="1"/>
  <c r="F271" i="1"/>
  <c r="F380" i="1"/>
  <c r="F186" i="1"/>
  <c r="F184" i="1"/>
  <c r="F185" i="1"/>
  <c r="F302" i="1"/>
  <c r="F383" i="1"/>
  <c r="F390" i="1"/>
  <c r="F388" i="1"/>
  <c r="F389" i="1"/>
  <c r="F387" i="1"/>
  <c r="F386" i="1"/>
  <c r="F385" i="1"/>
  <c r="F384" i="1"/>
  <c r="F393" i="1"/>
  <c r="F392" i="1"/>
  <c r="F391" i="1"/>
  <c r="F382" i="1"/>
  <c r="F381" i="1"/>
  <c r="F379" i="1"/>
  <c r="F378" i="1"/>
  <c r="F377" i="1"/>
  <c r="F376" i="1"/>
  <c r="F375" i="1"/>
  <c r="F374" i="1"/>
  <c r="F373" i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F371" i="1"/>
  <c r="F370" i="1"/>
  <c r="F355" i="1"/>
  <c r="F363" i="1"/>
  <c r="F365" i="1"/>
  <c r="F364" i="1"/>
  <c r="F362" i="1"/>
  <c r="F366" i="1"/>
  <c r="F361" i="1"/>
  <c r="F358" i="1"/>
  <c r="A358" i="1"/>
  <c r="A359" i="1" s="1"/>
  <c r="A360" i="1" s="1"/>
  <c r="A361" i="1" s="1"/>
  <c r="A362" i="1" s="1"/>
  <c r="A363" i="1" s="1"/>
  <c r="A364" i="1" s="1"/>
  <c r="A365" i="1" s="1"/>
  <c r="A366" i="1" s="1"/>
  <c r="A367" i="1" s="1"/>
  <c r="F345" i="1"/>
  <c r="F344" i="1"/>
  <c r="F394" i="1"/>
  <c r="F315" i="1"/>
  <c r="F314" i="1"/>
  <c r="F313" i="1"/>
  <c r="F312" i="1"/>
  <c r="F311" i="1"/>
  <c r="F310" i="1"/>
  <c r="F343" i="1"/>
  <c r="F342" i="1"/>
  <c r="F232" i="1"/>
  <c r="F53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7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F54" i="1"/>
  <c r="F301" i="1"/>
  <c r="F320" i="1"/>
  <c r="F300" i="1"/>
  <c r="F281" i="1"/>
  <c r="F296" i="1"/>
  <c r="F293" i="1"/>
  <c r="F292" i="1"/>
  <c r="F289" i="1"/>
  <c r="F277" i="1"/>
  <c r="F270" i="1"/>
  <c r="F262" i="1"/>
  <c r="F261" i="1"/>
  <c r="F259" i="1"/>
  <c r="F319" i="1"/>
  <c r="F285" i="1"/>
  <c r="A399" i="1"/>
  <c r="A400" i="1" s="1"/>
  <c r="A401" i="1" s="1"/>
  <c r="A402" i="1" s="1"/>
  <c r="A403" i="1" s="1"/>
  <c r="A404" i="1" s="1"/>
  <c r="A405" i="1" s="1"/>
  <c r="A406" i="1" s="1"/>
  <c r="A407" i="1" s="1"/>
  <c r="F403" i="1"/>
  <c r="F404" i="1"/>
  <c r="F405" i="1"/>
  <c r="F406" i="1"/>
  <c r="F407" i="1"/>
  <c r="F399" i="1"/>
  <c r="F306" i="1"/>
  <c r="F264" i="1"/>
  <c r="F288" i="1"/>
  <c r="F248" i="1"/>
  <c r="F250" i="1"/>
  <c r="F246" i="1"/>
  <c r="F309" i="1"/>
  <c r="F317" i="1"/>
  <c r="F249" i="1"/>
  <c r="F359" i="1"/>
  <c r="F286" i="1"/>
  <c r="F284" i="1"/>
  <c r="F291" i="1"/>
  <c r="F339" i="1"/>
  <c r="F290" i="1"/>
  <c r="F400" i="1"/>
  <c r="F401" i="1"/>
  <c r="F335" i="1"/>
  <c r="F245" i="1"/>
  <c r="F324" i="1"/>
  <c r="F372" i="1"/>
  <c r="F338" i="1"/>
  <c r="F336" i="1"/>
  <c r="F330" i="1"/>
  <c r="F341" i="1"/>
  <c r="F337" i="1"/>
  <c r="F329" i="1"/>
  <c r="F340" i="1"/>
  <c r="F332" i="1"/>
  <c r="F333" i="1"/>
  <c r="F331" i="1"/>
  <c r="F334" i="1"/>
  <c r="F325" i="1"/>
  <c r="F326" i="1"/>
  <c r="F327" i="1"/>
  <c r="F328" i="1"/>
  <c r="F346" i="1"/>
  <c r="F347" i="1"/>
  <c r="F348" i="1"/>
  <c r="F349" i="1"/>
  <c r="F350" i="1"/>
  <c r="F351" i="1"/>
  <c r="F352" i="1"/>
  <c r="F353" i="1"/>
  <c r="F354" i="1"/>
  <c r="F395" i="1"/>
  <c r="F323" i="1"/>
  <c r="A323" i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F242" i="1"/>
  <c r="F241" i="1"/>
  <c r="F273" i="1"/>
  <c r="F252" i="1"/>
  <c r="F253" i="1"/>
  <c r="F251" i="1"/>
  <c r="F247" i="1"/>
  <c r="F260" i="1"/>
  <c r="F256" i="1"/>
  <c r="F255" i="1"/>
  <c r="F272" i="1"/>
  <c r="F268" i="1"/>
  <c r="F263" i="1"/>
  <c r="F266" i="1"/>
  <c r="F265" i="1"/>
  <c r="F237" i="1"/>
  <c r="F236" i="1"/>
  <c r="F240" i="1"/>
  <c r="F238" i="1"/>
  <c r="F307" i="1"/>
  <c r="F282" i="1"/>
  <c r="F280" i="1"/>
  <c r="F278" i="1"/>
  <c r="F303" i="1"/>
  <c r="F222" i="1"/>
  <c r="F224" i="1"/>
  <c r="F225" i="1"/>
  <c r="F223" i="1"/>
  <c r="F228" i="1"/>
  <c r="F227" i="1"/>
  <c r="F226" i="1"/>
  <c r="F231" i="1"/>
  <c r="F230" i="1"/>
  <c r="F229" i="1"/>
  <c r="F267" i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F305" i="1"/>
  <c r="F360" i="1"/>
  <c r="F205" i="1"/>
  <c r="F203" i="1"/>
  <c r="F367" i="1"/>
  <c r="F396" i="1"/>
  <c r="F202" i="1"/>
  <c r="F200" i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F201" i="1"/>
  <c r="F207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04" i="1"/>
  <c r="F219" i="1"/>
  <c r="F195" i="1"/>
  <c r="F18" i="1"/>
  <c r="F23" i="1"/>
  <c r="F187" i="1"/>
  <c r="F183" i="1"/>
  <c r="F182" i="1"/>
  <c r="F181" i="1"/>
  <c r="F180" i="1"/>
  <c r="F19" i="1"/>
  <c r="F188" i="1"/>
  <c r="F194" i="1"/>
  <c r="F17" i="1"/>
  <c r="F16" i="1"/>
  <c r="F192" i="1"/>
  <c r="F193" i="1"/>
  <c r="A191" i="1"/>
  <c r="A192" i="1" s="1"/>
  <c r="A193" i="1" s="1"/>
  <c r="A194" i="1" s="1"/>
  <c r="A195" i="1" s="1"/>
  <c r="A196" i="1" s="1"/>
  <c r="A197" i="1" s="1"/>
  <c r="F24" i="1"/>
  <c r="F191" i="1"/>
  <c r="F197" i="1"/>
  <c r="G54" i="1" l="1"/>
  <c r="G197" i="1"/>
  <c r="G320" i="1"/>
  <c r="G396" i="1"/>
  <c r="G232" i="1"/>
  <c r="G296" i="1"/>
  <c r="G188" i="1"/>
  <c r="G219" i="1"/>
  <c r="G355" i="1"/>
  <c r="G367" i="1"/>
  <c r="G407" i="1"/>
  <c r="G24" i="1"/>
  <c r="F258" i="1"/>
  <c r="G273" i="1" s="1"/>
  <c r="G443" i="1" l="1"/>
  <c r="F431" i="1" l="1"/>
  <c r="F427" i="1"/>
  <c r="F428" i="1"/>
  <c r="F430" i="1"/>
  <c r="F426" i="1"/>
  <c r="F429" i="1"/>
  <c r="G441" i="1"/>
  <c r="G433" i="1" l="1"/>
  <c r="G439" i="1" s="1"/>
  <c r="G435" i="1"/>
  <c r="G447" i="1" l="1"/>
</calcChain>
</file>

<file path=xl/sharedStrings.xml><?xml version="1.0" encoding="utf-8"?>
<sst xmlns="http://schemas.openxmlformats.org/spreadsheetml/2006/main" count="924" uniqueCount="482">
  <si>
    <t>EQUIPOS Y PANELES</t>
  </si>
  <si>
    <t>SUMINISTRO E INSTALACION TRANSFORMADOR TIPO PAD-MOUNTED DE 2500 KVA, 12,47 / 7200KV - 480 / 277V CONEXION ESTRELLA - ESTRELLA, SUMERGIDO EN ACEITE MINERAL, REGULACION +/- 2.5%</t>
  </si>
  <si>
    <t>UD</t>
  </si>
  <si>
    <t>TRANSFORMADOR TIPO PAD MOUNTED 480/120-240V, 25KVA</t>
  </si>
  <si>
    <t xml:space="preserve">ENCLOSED BREAKER 1600A/3, 3F, 4H, 480/277V, 60Hz, EN GABINETE  METALICO NEMA 3R CONTENIENDO:
1-BREAKER 1200A/3 </t>
  </si>
  <si>
    <t>ENCLOSED BREAKER 125A/2, 1F, 4H, 120/240V, 60Hz, EN GABINETE  METALICO NEMA 1CONTENIENDO:
1-BREAKER 125A/2</t>
  </si>
  <si>
    <t>PANEL CONTROL ILUMINACION 3F, 4H,120/240V,60Hz, EN GABINETE NEMA 1, CONTENIENDO:
1-CONTACTOR MAGNETICO 100A
1-SELECTOR SW. 3POS. (MAN-OFF-AUTO)
1-LUZ INDICADORA ROJAS
1-JUEGO DE PORTAFUSIBLES DE CONTROL
1-RELE PROGRAMADO POR HORARIO (LECHUZA)</t>
  </si>
  <si>
    <t>PANEL 12-24 CIRCUITOS 200AMPS, 1F, 120/240V (NEMA-1) GE INCLUYENDO:</t>
  </si>
  <si>
    <t>1- BREAKER 80/2</t>
  </si>
  <si>
    <t>2- BREAKER 30/2</t>
  </si>
  <si>
    <t>2- BREAKER 20/1</t>
  </si>
  <si>
    <t xml:space="preserve">UNIDAD DE A/A 2 TONS TIPO MANEJADORA ALTA EFICIENCIA </t>
  </si>
  <si>
    <t>MANO DE OBRA INSTALACION</t>
  </si>
  <si>
    <t>PA</t>
  </si>
  <si>
    <t>ALIMENTADORES DE MEDIA TENSION</t>
  </si>
  <si>
    <t>CRUCETA SIMPLE DE ACERO PARA MEDIA TENSION (CSA-MT-8')</t>
  </si>
  <si>
    <t>ESTRUCTURA SS1</t>
  </si>
  <si>
    <t>TUBERÍA PVC 4" SDR26</t>
  </si>
  <si>
    <t>CURVA PVC 4" REFORZADA</t>
  </si>
  <si>
    <t>CONDULET 4"Ø</t>
  </si>
  <si>
    <t>RIEL UNISTRUT GRUESO</t>
  </si>
  <si>
    <t>ABRAZADERA UNISTRUT 4"</t>
  </si>
  <si>
    <t>ADAPTADOR PVC HEMBRA 4"</t>
  </si>
  <si>
    <t>CABLE URD # 1/0 - 33%</t>
  </si>
  <si>
    <t>PIES</t>
  </si>
  <si>
    <t>CABLE DE COBRE , CLASE 1 DESNUDO (AWG 1/0) TEJIDO TIPO CANASTA, SOFT DRAWN, 32 HILOS, 7/16" DE DIAMETRO APROXIMADO ESPECIAL PARA SISTEMAS DE TIERRA Y PARARRAYOS</t>
  </si>
  <si>
    <t>CONECTOR DE CUÑA 4/0-1/0</t>
  </si>
  <si>
    <t>SOPORTE DOBLE UNIDAD</t>
  </si>
  <si>
    <t>SOPORTE PARA CABLE URD 3F (INCLUYE TORNILLERIA)</t>
  </si>
  <si>
    <t xml:space="preserve">FLEJE </t>
  </si>
  <si>
    <t>CONECTOR DE OJO #2</t>
  </si>
  <si>
    <t>CONECTOR PERNO PARTIDO #1/0</t>
  </si>
  <si>
    <t>VARILLA TIERRA 5/8" X 8´ COMP.</t>
  </si>
  <si>
    <t>PUNTOS DE SOLDADURA EXOTERMICA</t>
  </si>
  <si>
    <t xml:space="preserve">PARARRAYOS 9KV </t>
  </si>
  <si>
    <t>CUT-OUT 200 AMP</t>
  </si>
  <si>
    <t>LAMINA FUSIBLE P/CUT-OUT 100 AMP</t>
  </si>
  <si>
    <t>TERMINACIONES PARA EXTERIOR URD #1/0 (CONO DE ALIVIO)</t>
  </si>
  <si>
    <t>ELBOW CONECTOR</t>
  </si>
  <si>
    <t>USO DE GRUA</t>
  </si>
  <si>
    <t>P.A</t>
  </si>
  <si>
    <t>EXCAVACION DE MATERIAL, SUMINISTRO Y COLOCACION DE RELLENO COMPACTADO Y ARENA LIMPIA, BOTE DE MATERIAL, BLOCKS, CINTA DE PRECAUCION.</t>
  </si>
  <si>
    <t>M3</t>
  </si>
  <si>
    <t>MISCELANEO</t>
  </si>
  <si>
    <t>MANO DE OBRA</t>
  </si>
  <si>
    <t>ALIMENTADORES BAJA TENSION</t>
  </si>
  <si>
    <t>Pies</t>
  </si>
  <si>
    <t>9- CABLE #3/0 THHN (P/F)</t>
  </si>
  <si>
    <t>4- CABLE #2/0 THHN (N)</t>
  </si>
  <si>
    <t>2- CABLE #1/0 THHN (T)</t>
  </si>
  <si>
    <t>2- CABLE #2/0 THHN (P/F)</t>
  </si>
  <si>
    <t>1- CABLE #2 THHN (T)</t>
  </si>
  <si>
    <t>1- CABLE 1x70mm2 RVK-1KV (P/F)</t>
  </si>
  <si>
    <t>1- CABLE 1x25mm2 750V (T)</t>
  </si>
  <si>
    <t>CANALETAS  Y SOPORTERIA</t>
  </si>
  <si>
    <t>CANALETAS DE CONCRETO 0.45MTS X 0.40MTS X 8MTS</t>
  </si>
  <si>
    <t>TUBOS EMT 3"</t>
  </si>
  <si>
    <t>CONECTORES EMT 3"</t>
  </si>
  <si>
    <t>TUBERIA LT 3"</t>
  </si>
  <si>
    <t>CONECTORES LT RECTO 3"</t>
  </si>
  <si>
    <t>CONECTORES LT CURVO 3"</t>
  </si>
  <si>
    <t>TUBOS PVC SDR-26  3"</t>
  </si>
  <si>
    <t>ADACTADOR HEMBRA DE 3"</t>
  </si>
  <si>
    <t xml:space="preserve">PINTURA </t>
  </si>
  <si>
    <t>SALIDAS ELECTRICAS CASETA</t>
  </si>
  <si>
    <t xml:space="preserve">SALIDA DE ILUMINACION </t>
  </si>
  <si>
    <t xml:space="preserve">SALIDA DE INTERRUPTOR SENCILLO </t>
  </si>
  <si>
    <t xml:space="preserve">SALIDA DE TOMACORRIENTE 120V </t>
  </si>
  <si>
    <t xml:space="preserve">SALIDA DE TOMACORRIENTE 220V </t>
  </si>
  <si>
    <t>SALIDA DE A/A 2 TONS</t>
  </si>
  <si>
    <t>LAMPARAS TIPO ESTANCA 2 X 18Watts</t>
  </si>
  <si>
    <t>ILUMINACION PERIMETRAL</t>
  </si>
  <si>
    <t>LAMPARA LED PARA POSTE 90WATTS 240V.</t>
  </si>
  <si>
    <t>LAMPARA METAL HALIDE 1500 WATTS 240V.</t>
  </si>
  <si>
    <t>CRUCETA SIMPLE DE ACERO PARA MEDIA TENSION (CSA-MT-6')</t>
  </si>
  <si>
    <t>ESTRUCTURA HA-100A</t>
  </si>
  <si>
    <t>POSTE HAV-30' 300DAN</t>
  </si>
  <si>
    <t>POSTE HAV-35' 500DAN</t>
  </si>
  <si>
    <t>EXCAVACION PARA POSTES</t>
  </si>
  <si>
    <t>CIMENTACION DE POSTES</t>
  </si>
  <si>
    <t>USO DE GRUA PARA POSTES</t>
  </si>
  <si>
    <t>TRANSPORTE DE POSTES</t>
  </si>
  <si>
    <t>ALAMBRE TRIPLEX NO 2</t>
  </si>
  <si>
    <t>Pl</t>
  </si>
  <si>
    <t>GRAPA TERMINAL #1/0</t>
  </si>
  <si>
    <t>TUERCA DE OJO Ф5/8" GALVANIZADA AMERICANO</t>
  </si>
  <si>
    <t>TORNILLO PASANTE CON TUERCA Ф5/8"X12"</t>
  </si>
  <si>
    <t>TORNILLO ROSCA CORRIDA CON 4 TUERCA Ф5/8"X12"</t>
  </si>
  <si>
    <t>CONECTOR PARA CABLE TRIPLEX NO 2</t>
  </si>
  <si>
    <t>TAPE DE GOMA</t>
  </si>
  <si>
    <t>TAPE DE VINYL</t>
  </si>
  <si>
    <t>ALAMBRE VINYL 12/2</t>
  </si>
  <si>
    <t>LOSA PARA SOPORTE EQUIPOS DE BOMBEO</t>
  </si>
  <si>
    <t>DEMOLICIÓN Y BOTES DE ESCOMBROS DE EDIFICIO EXISTENTE</t>
  </si>
  <si>
    <t>M2</t>
  </si>
  <si>
    <t>FRAGUACHE</t>
  </si>
  <si>
    <t>GOTEROS COLGANTES</t>
  </si>
  <si>
    <t>ML</t>
  </si>
  <si>
    <t>CANTOS</t>
  </si>
  <si>
    <t xml:space="preserve">FINO DE TECHO </t>
  </si>
  <si>
    <t>CONSTRUCCION DE CASETA DE CONTROL</t>
  </si>
  <si>
    <t>PRELIMINARES</t>
  </si>
  <si>
    <t>8.01-1</t>
  </si>
  <si>
    <t>REPLANTEO</t>
  </si>
  <si>
    <t>8.01-2</t>
  </si>
  <si>
    <t>DEMOLICIÓN DE EXTRUCTURA EXISTENTE</t>
  </si>
  <si>
    <t>8.01-3</t>
  </si>
  <si>
    <t>REMOCION DE CAPA VEGETAL</t>
  </si>
  <si>
    <t>MOVIMIENTO DE TIERRA</t>
  </si>
  <si>
    <t>8.02-1</t>
  </si>
  <si>
    <t xml:space="preserve">EXCAVACIÓN </t>
  </si>
  <si>
    <t>8.02-2</t>
  </si>
  <si>
    <t xml:space="preserve">RELLENO COMPACTADO CON COMPACTADOR MANUAL  GRANZOTE (SUMINISTRO, COLOCACION Y COMPACTADO) </t>
  </si>
  <si>
    <t>8.02-3</t>
  </si>
  <si>
    <t>HORMIGON ARMADO EN :</t>
  </si>
  <si>
    <t>8.03-1</t>
  </si>
  <si>
    <t>8.03-2</t>
  </si>
  <si>
    <t>8.03-3</t>
  </si>
  <si>
    <t>8.03-4</t>
  </si>
  <si>
    <t>8.03-5</t>
  </si>
  <si>
    <t>8.03-6</t>
  </si>
  <si>
    <t>8.03-7</t>
  </si>
  <si>
    <t>8.03-8</t>
  </si>
  <si>
    <t>8.03-9</t>
  </si>
  <si>
    <t>MURO DE BLOQUES:</t>
  </si>
  <si>
    <t>8.04-1</t>
  </si>
  <si>
    <t>DE 6" BNP</t>
  </si>
  <si>
    <t>8.04-2</t>
  </si>
  <si>
    <t>DE 6" SNP</t>
  </si>
  <si>
    <t>TERMINACION DE SUPERFICIE</t>
  </si>
  <si>
    <t>8.05-1</t>
  </si>
  <si>
    <t xml:space="preserve">FRAGUACHE </t>
  </si>
  <si>
    <t>8.05-2</t>
  </si>
  <si>
    <t xml:space="preserve">PAÑETE </t>
  </si>
  <si>
    <t>8.05-3</t>
  </si>
  <si>
    <t>FINO LOSA DE TECHO</t>
  </si>
  <si>
    <t>8.05-4</t>
  </si>
  <si>
    <t xml:space="preserve">CANTOS </t>
  </si>
  <si>
    <t>M</t>
  </si>
  <si>
    <t>8.05-5</t>
  </si>
  <si>
    <t>MOCHETAS</t>
  </si>
  <si>
    <t>8.05-6</t>
  </si>
  <si>
    <t>ZABALETA</t>
  </si>
  <si>
    <t>8.05-7</t>
  </si>
  <si>
    <t>PISO H.S. PULIDO</t>
  </si>
  <si>
    <t>8.05-8</t>
  </si>
  <si>
    <t>PINTURA BASE BLANCA</t>
  </si>
  <si>
    <t>8.05-9</t>
  </si>
  <si>
    <t>PINTURA ACRILICA</t>
  </si>
  <si>
    <t>8.05-10</t>
  </si>
  <si>
    <t xml:space="preserve">IMPERMEABILIZACION DE TECHO </t>
  </si>
  <si>
    <t>ACERA EXT. DE 1.10 DE ANCHO</t>
  </si>
  <si>
    <t>PORTAJE</t>
  </si>
  <si>
    <t>8.07-1</t>
  </si>
  <si>
    <t>PUERTAS DE TOLA 2 (1.50 X 2.50)M</t>
  </si>
  <si>
    <t>8.07-2</t>
  </si>
  <si>
    <t xml:space="preserve">VENTANA </t>
  </si>
  <si>
    <t>8.07-3</t>
  </si>
  <si>
    <t>ESCALERA METÁLICA CON PERFIL 2´´ X 4´´, TOLA CORRUGADA 1/8´´ PARA ESCALONES, BARANDAS, (INCLUYE M.O. DE FABRICACIÓN E INSTALACIÓN)</t>
  </si>
  <si>
    <t>PL</t>
  </si>
  <si>
    <t>LIMPIEZA FINAL</t>
  </si>
  <si>
    <t>U</t>
  </si>
  <si>
    <t>BASE EN HORMIGON ARMADO PARA TRANSFORMADOR DE 2250 KVA TIPO PAD MOUNTED (3.00 X 3.00 X 01.70)M</t>
  </si>
  <si>
    <t>9.01-1</t>
  </si>
  <si>
    <t>9.01-2</t>
  </si>
  <si>
    <t>9.02-1</t>
  </si>
  <si>
    <t>9.02-2</t>
  </si>
  <si>
    <t>9.02-3</t>
  </si>
  <si>
    <t>9.03-1</t>
  </si>
  <si>
    <t>9.03-2</t>
  </si>
  <si>
    <t>9.03-3</t>
  </si>
  <si>
    <t>9.04-1</t>
  </si>
  <si>
    <t>9.04-2</t>
  </si>
  <si>
    <t>9.04-3</t>
  </si>
  <si>
    <t>9.04-4</t>
  </si>
  <si>
    <t>9.04-5</t>
  </si>
  <si>
    <t>9.04-6</t>
  </si>
  <si>
    <t>ESCALERA</t>
  </si>
  <si>
    <t>9.05-1</t>
  </si>
  <si>
    <t xml:space="preserve">CONSTRUCCION DE MANIFOLD Y ANCLAJE </t>
  </si>
  <si>
    <t>10.01-1</t>
  </si>
  <si>
    <t>10.01-2</t>
  </si>
  <si>
    <t>PREPARACION DEL AREA DE TRABAJO</t>
  </si>
  <si>
    <t>10.01-3</t>
  </si>
  <si>
    <t>10.01-4</t>
  </si>
  <si>
    <t>DIAS</t>
  </si>
  <si>
    <t>10.02-1</t>
  </si>
  <si>
    <t>10.02-2</t>
  </si>
  <si>
    <t>RELLENO DE REPOSICION</t>
  </si>
  <si>
    <t>10.02-3</t>
  </si>
  <si>
    <t>CONSTRUCCION DE MANIFOLD</t>
  </si>
  <si>
    <t>10.03-1</t>
  </si>
  <si>
    <t>TUBERÍA DE ACERO DE 36" X 3/8 DE ESPESOR</t>
  </si>
  <si>
    <t>PIE</t>
  </si>
  <si>
    <t>10.03-2</t>
  </si>
  <si>
    <t>CODO 36" X 45º H.G</t>
  </si>
  <si>
    <t>10.03-3</t>
  </si>
  <si>
    <t>JUNTA DRESSER 36" CRIOLLA</t>
  </si>
  <si>
    <t>10.03-4</t>
  </si>
  <si>
    <t>CAJA ELECTRODO  60-13   DE 1/8</t>
  </si>
  <si>
    <t>10.03-5</t>
  </si>
  <si>
    <t>CAJA ELECTRODO 70-18   DE 1/8</t>
  </si>
  <si>
    <t>10.03-6</t>
  </si>
  <si>
    <t>MICELANEO</t>
  </si>
  <si>
    <t>P.A.</t>
  </si>
  <si>
    <t>10.03-7</t>
  </si>
  <si>
    <t xml:space="preserve">PINTURA DE TUBERIA </t>
  </si>
  <si>
    <t>10.03-8</t>
  </si>
  <si>
    <t>TRASLADO Y LLENADO DE CAMIONES</t>
  </si>
  <si>
    <t>10.03-9</t>
  </si>
  <si>
    <t xml:space="preserve">MANO DE OBRA INSTALACIÓN </t>
  </si>
  <si>
    <t>10.04-1</t>
  </si>
  <si>
    <t>ANCLAJE</t>
  </si>
  <si>
    <t xml:space="preserve"> CONSTRUCCION DE DESCARGA Y TRABAJOS MECANICOS 10"</t>
  </si>
  <si>
    <t xml:space="preserve">INSTALACIÓN DE ELECTROBOMBA DE 3310 GPM VS 102 TDH A 1785 RPM, ACOPLADA A BOMBA  SUMERGIBLE DE 125 HP A 460 V, 3 FASES Y 1800 RPM </t>
  </si>
  <si>
    <t>TUBERÍA PARA COLUMNA 12" Ø 9´ CON SU COUPLING</t>
  </si>
  <si>
    <t xml:space="preserve">GUIA DE 12 PARA EJE DE 1 ½ </t>
  </si>
  <si>
    <t>EJE DE 1 ½ X 9 ACERO INOX.  CON SU COUPLING</t>
  </si>
  <si>
    <t>EJE DE ACERO INOX. DE 1 ½ X 33 CON SU COUPLING</t>
  </si>
  <si>
    <t xml:space="preserve">EJE DE CABEZAL DE 1 ½ X 51 PARA MOTOR CON SU CUÑERO, ROSCA, TUERCA DE GRADUACION  Y TORNILLO DE SEGURIDAD CON SU COUPLING </t>
  </si>
  <si>
    <t>NIPLE 10" X 48" H.G PLATILLADO EN UN EXTREMO</t>
  </si>
  <si>
    <t xml:space="preserve">JUNTA DRESSER 10" </t>
  </si>
  <si>
    <t>TUBERÍA DE ACERO DE 3"</t>
  </si>
  <si>
    <t xml:space="preserve">VÁLVULA DE CUÑA PLATILLADA, HF V/A 125 PSI DE 3" </t>
  </si>
  <si>
    <t>VENTOSA TIPO COMBINADA</t>
  </si>
  <si>
    <t>VÁLVULA DE BOLA 1/2" ROSCADA</t>
  </si>
  <si>
    <t xml:space="preserve"> MANOMETRO SUMERGIBLE EN GLICERINA</t>
  </si>
  <si>
    <t xml:space="preserve">VALVULA CHECK Y SOSTENEDORA PRESION DE 10" </t>
  </si>
  <si>
    <t>NIPLE 10" X 33" H.G  DOBLE PLATILLO</t>
  </si>
  <si>
    <t>VÁLVULA DE COMPUERTA 10" H.F. PLATILLADA COMPLETA</t>
  </si>
  <si>
    <t xml:space="preserve">MEDIDOR DE CAUDAL PLATILLADO 10" </t>
  </si>
  <si>
    <t>CODO 10" X 45º H.G</t>
  </si>
  <si>
    <t>TUBO DE ACERO DE 10" X 6.35 MM DE ESPESOR X 20 PIE</t>
  </si>
  <si>
    <t xml:space="preserve">DESMANTELAMIENTO DE DESCARGAS EXISTENTE 10" </t>
  </si>
  <si>
    <t>TOLA DE 4X8 DE 3 /8</t>
  </si>
  <si>
    <t>BARRA ROSCADA ACERO INOX. 7/8</t>
  </si>
  <si>
    <t>TUERCA ACERO INOX. DE 7/8</t>
  </si>
  <si>
    <t>ARANDELA PLANA  DE 7/8 ACERO INOX.</t>
  </si>
  <si>
    <t>TUBO DE 20" X 1/4" X 20' ACERO HN</t>
  </si>
  <si>
    <t>ANGULAR DE 1 ½ X ¼</t>
  </si>
  <si>
    <t>COUPLING PARA EJE DE1 ½     SEGÚN MUESTRA</t>
  </si>
  <si>
    <t>PLATILLO DE 12 CON SU JUNTA DE GOMA Y SU TORNILLO</t>
  </si>
  <si>
    <t>REDUCCION COPA SOLDABLE  DE 12" X 10"</t>
  </si>
  <si>
    <t>APOYO EN HORMIGÓN ARMADO</t>
  </si>
  <si>
    <t xml:space="preserve">INSTALACION DE VALVULA Ø 36" </t>
  </si>
  <si>
    <t xml:space="preserve">VÁLVULA DE TIPO MARIPOSA 36" H.F. PLATILLADA </t>
  </si>
  <si>
    <t xml:space="preserve">DEMOLICION DE REGISTRO </t>
  </si>
  <si>
    <t>CONSTRUCCION DE REGISTRO</t>
  </si>
  <si>
    <t>CODO 36" X 90º H.G</t>
  </si>
  <si>
    <t>PLATILLOS DE ACERO DE 36" CON JUNTAS Y TORNILLOS</t>
  </si>
  <si>
    <t>CONSTRUCCION DE DESCARGA Y TRABAJOS MECANICOS 6"</t>
  </si>
  <si>
    <t xml:space="preserve">BOMBA SUMERGIBLE NO ATASCABLE DE 100HP, 107AMP.  </t>
  </si>
  <si>
    <t>TUBERÍA PARA COLUMNA 6" Ø 10´ CON SU COUPLING</t>
  </si>
  <si>
    <t>CABEZAL DE DESCARGA TIPO CUELLO GANZO 6"</t>
  </si>
  <si>
    <t>NIPLE 6" X 48" H.G PLATILLADO EN UN EXTREMO</t>
  </si>
  <si>
    <t xml:space="preserve">JUNTA DRESSER 6" </t>
  </si>
  <si>
    <t>INSTALACIÓN MANOMETRICA COMPLETA CON MANOMETRO MANOMETRO SUMERGIBLE EN GLICERINA</t>
  </si>
  <si>
    <t xml:space="preserve">CHECK  HORIZONTAL DE 6" </t>
  </si>
  <si>
    <t>NIPLE  6" X 33" H.G  DOBLE PLATILLO</t>
  </si>
  <si>
    <t xml:space="preserve">VÁLVULA DE COMPUERTA 6" H.F. PLATILLADA </t>
  </si>
  <si>
    <t xml:space="preserve">MEDIDOR DE CAUDAL PLATILLADO 6" </t>
  </si>
  <si>
    <t>VENTOSA DE 1"</t>
  </si>
  <si>
    <t>CODO 6" X 45º H.G</t>
  </si>
  <si>
    <t>TUBO DE ACERO DE 8" X 20 PIE</t>
  </si>
  <si>
    <t>REDUCCION COPA SOLDABLE  DE 8" X 6"</t>
  </si>
  <si>
    <t>REDUCCION COPA SOLDABLE  DE 16" X 8"</t>
  </si>
  <si>
    <t>CODO 8" X 45º H.G</t>
  </si>
  <si>
    <t>CODO 8" X 90º H.G</t>
  </si>
  <si>
    <t>PLATILLOS DE ACERO DE 6" CON JUNTAS Y TORNILLOS</t>
  </si>
  <si>
    <t>TORNILLO 3/4" X 3"</t>
  </si>
  <si>
    <t>TENSORES PARA DESCARGA</t>
  </si>
  <si>
    <t>TUBO DE ACERO DE 6" X 20 PIE</t>
  </si>
  <si>
    <t>CAJA ELECTRODO 60-13 DE 1/8</t>
  </si>
  <si>
    <t>CAJA ELECTRODO 70-18 DE 1/8</t>
  </si>
  <si>
    <t>JUNTA DRESSER 16" CRIOLLA</t>
  </si>
  <si>
    <t>PINTURA PARA DESCARGA</t>
  </si>
  <si>
    <t>REPARACIONES EN CISTERNA</t>
  </si>
  <si>
    <t>DEMOLICIÓN DE FINO EXISTENTE</t>
  </si>
  <si>
    <t>CONSTRUCCIÓN FINO NUEVO</t>
  </si>
  <si>
    <t>COLOCACIÓN DE PASAMANO PERIMETRAL Y DESMANTELAMIENTO DEL EXISTENTE (EN HIERRO)</t>
  </si>
  <si>
    <t>SUMINISTRO Y COLOCACIÓN DE:</t>
  </si>
  <si>
    <t>TAPA 1.37 X 1.30</t>
  </si>
  <si>
    <t>TAPA 1.05 X 1.52</t>
  </si>
  <si>
    <t>TAPA 1.08 X 1.50</t>
  </si>
  <si>
    <t>TAPA 0.60 X 0.60</t>
  </si>
  <si>
    <t>PINTURA ACRÍLICA EN CISTERNA</t>
  </si>
  <si>
    <t>DIRECCIÓN TÉCNICA</t>
  </si>
  <si>
    <t>GASTOS ADMINISTRATIVOS</t>
  </si>
  <si>
    <t>SEGURO Y FIANZAS</t>
  </si>
  <si>
    <t>TRANSPORTE</t>
  </si>
  <si>
    <t>LEY # 6/86</t>
  </si>
  <si>
    <t>SUPERVISIÓN</t>
  </si>
  <si>
    <t>SUB-TOTAL GENERAL EN RD$</t>
  </si>
  <si>
    <t>CUENCA HIDROGRAFICA</t>
  </si>
  <si>
    <t>EQUIPAMIENTO CAASD</t>
  </si>
  <si>
    <t>IMPREVISTOS</t>
  </si>
  <si>
    <t>USO DE GRUA Y CANASTO</t>
  </si>
  <si>
    <t>TUBERÍA IMC 4" X 10´, IMC</t>
  </si>
  <si>
    <t xml:space="preserve">CORPORACION DEL ACUEDUCTO Y ALCANTARILLADO DE SANTO DOMINGO </t>
  </si>
  <si>
    <t>***C.A.A.S.D.***</t>
  </si>
  <si>
    <t>Unidad Ejecutora de Proyectos</t>
  </si>
  <si>
    <t>No.</t>
  </si>
  <si>
    <t>DESCRIPCIÓN</t>
  </si>
  <si>
    <t>CANTIDAD</t>
  </si>
  <si>
    <t>P.U. (RD$)</t>
  </si>
  <si>
    <t xml:space="preserve">SUB-TOTAL </t>
  </si>
  <si>
    <t>COSTO 
(RD$)</t>
  </si>
  <si>
    <t>SUB-TOTAL 
(RD$)</t>
  </si>
  <si>
    <t xml:space="preserve">2017-114 UEP   </t>
  </si>
  <si>
    <t>SUB-TOTAL GENERAL</t>
  </si>
  <si>
    <t>TOTAL DE GASTOS INDIRECTOS</t>
  </si>
  <si>
    <t>TOTAL GENERAL A CONTRATAR</t>
  </si>
  <si>
    <t>PAÑETE MAESTREADO TECHO</t>
  </si>
  <si>
    <t>ARRANCADOR SOFT STARTER 125HP, 480V EN GABINETE METALICO NEMA 1, CONTENIENDO: 1-BREAKER DE PROT. 350A/3 1-CONTACTOR DE BYPASS  1-SOFT STARTER DE 125HP, 480V, QUE INCLUYE:
. -POWER  SUPPLY
. -TERMINALES DE CONEXION
1-SENSOR DE PERDIDA Y SECUENCIA DE FASE 480V 
2-LUCES INDICADORAS (ROJA-VERDE) 
1-SELECTOR SW. 3POS. (M-O-A)
2-PULSADORES MARCHA-PARO
1-PULSADOR DE RESET
1-JUEGO DE BREAKERS DE PROT. TIPO RIEL DIN  
1- SUPRESOR DE PICO TVSS  1- CONTROL DE NIVEL 
  1- BANCO DE CAPACITORES PARA COMPESAR REACTIVOS
1-ANALIZADOR DE REDES DIGITAL PARA MEDICION  DE PARAMETROS ELECTRICOS:
  3-C.T.'S DE CABLES  350:5A 
  1-JUEGO DE BORNAS CORTOCIRCUITABLES
  1-TRANSFORMADOR DE 500VA
  1-VENTILADOR HD.</t>
  </si>
  <si>
    <t xml:space="preserve">PANELBOARD, BARRAS 1600A, 3F, 4H, 277/480V,  60Hz, EN GABINETE  METALICO NEMA 1, CONTENIENDO: 
1- MAIN  BREAKER 1600A/3   
1- SUPRESOR DE PICO   
 1- ANALIZADOR DE RED 6- BREAKERS 350A/3  2- BREAKERS 300A/3  1- BREAKERS 60A/3    1- BREAKERS 70A/2  - PREVISIONES  </t>
  </si>
  <si>
    <t>ARRANCADOR SOFT STARTER 100HP, 480V EN GABINETE METALICO NEMA 1, CONTENIENDO: 1-BREAKER DE PROT. 300A/3 
1-CONTACTOR DE BYPASS                                                                          
 1-SOFT STARTER DE 100HP, 480V, QUE INCLUYE
. -POWER  SUPPLY
. -TERMINALES DE CONEXION
1-SENSOR DE PERDIDA Y SECUENCIA DE FASE 480V 
2-LUCES INDICADORAS (ROJA-VERDE) 
1-SELECTOR SW. 3POS. (M-O-A)
2-PULSADORES MARCHA-PARO
1-PULSADOR DE RESET
1-JUEGO DE BREAKERS DE PROT. TIPO RIEL DIN                                                 1- SUPRESOR DE PICO TVSS                                                                           
 1- CONTROL DE NIVEL                                                                                           
  1- BANCO DE CAPACITORES PARA COMPESAR REACTIVOS
1-ANALIZADOR DE REDES DIGITAL PARA MEDICION  DE PARAMETROS ELECTRICOS:
  3-C.T.'S DE CABLES  300:5A 
  1-JUEGO DE BORNAS CORTOCIRCUITABLES
  1-TRANSFORMADOR DE 500VA
  1-VENTILADOR HD.</t>
  </si>
  <si>
    <t>ESTUDIOS Y RADIOGRAFIAS DE VIGAS EXISTENTES (INCLUYE INFORME) (PRESENTAR FACTURA)</t>
  </si>
  <si>
    <t>BOTE DE MATERIAL EXCAVADO (A 15 KMS)</t>
  </si>
  <si>
    <t>ALQUILER BOMBA DE ACHIQUE  DE 3"</t>
  </si>
  <si>
    <t>H. A. LOSA H=0.30 ( HORMIGÓN INDUSTRIAL 280 KG/CM2) 3.19 QQ/M3</t>
  </si>
  <si>
    <t>H. A. VIGA V1 (0.40 X 0.30 ;  HORMIGÓN INDUSTRIAL 280 KG/CM2) 3.48 QQ/M3</t>
  </si>
  <si>
    <t>H. A. VIGA V2E (0.50 X 0.80 ; HORMIGÓN INDUSTRIAL 280 KG/CM2) 5.22QQ/M3</t>
  </si>
  <si>
    <t>H. A. VIGA V3E (0.30 X 0.30 ;  HORMIGÓN INDUSTRIAL 280 KG/CM2) 6.07  QQ/M3</t>
  </si>
  <si>
    <t>ZAPATA DE MURO DE CONTENCIÓN  1.85 QQ/M3</t>
  </si>
  <si>
    <t>ZAPATA DE MURO DE 6¨ 0.43 QQ/M3</t>
  </si>
  <si>
    <t>ZAPATA DE COLUMNA  1.46 QQ/M3</t>
  </si>
  <si>
    <t>MURO DE CONTENCION  2.13 QQ/M3</t>
  </si>
  <si>
    <t>COLUMNAS C1   0.25 x 0.25  3.15 QQ/M3</t>
  </si>
  <si>
    <t>LOSA DE TECHO e=0.15 (9.70 x 4.70 x 0.15) 1.66 QQ/M3</t>
  </si>
  <si>
    <t>VIGA V1   A NIVEL DE TECHO   0.25  X 0.40 x 8.00  1.95 QQ/M3</t>
  </si>
  <si>
    <t>VIGA V2   A NIVEL DE TECHO   0.25  X 0.40 x 3.00 2.66 QQ/M3</t>
  </si>
  <si>
    <t>DINTEL 0.15 X 0.20   2.00 QQ/M3</t>
  </si>
  <si>
    <t>ZAPATA DE MURO DE CONTENCIÓN 1.42 QQ/M3</t>
  </si>
  <si>
    <t>MURO DE CONTENCION 4.31 QQ/M3</t>
  </si>
  <si>
    <t>LOSA DE TECHO e=0.15 (9.70 x 4.70 x 0.15) 1.34 QQ/M3</t>
  </si>
  <si>
    <t>Tubería IMC 3"</t>
  </si>
  <si>
    <t>Uds</t>
  </si>
  <si>
    <t>Coupling IMC 3"</t>
  </si>
  <si>
    <t>Conector IMC 3"</t>
  </si>
  <si>
    <t>Curva IMC 3"</t>
  </si>
  <si>
    <t>Letra LB  IMC 3"</t>
  </si>
  <si>
    <t>Tuerca bushing plastica de 3"</t>
  </si>
  <si>
    <t>Grapa unistrut de 3"</t>
  </si>
  <si>
    <t>Conector Doble Ojo 3/0</t>
  </si>
  <si>
    <t>Conector Doble Ojo 2/0</t>
  </si>
  <si>
    <t>Conector Doble Ojo 1/0</t>
  </si>
  <si>
    <t>Tape Super 3+</t>
  </si>
  <si>
    <t>Materiales Miscelaneos</t>
  </si>
  <si>
    <t>Alambre 1x95mm2 RVK-1KV (P)</t>
  </si>
  <si>
    <t xml:space="preserve">Alambre 1X25MM 750V Verde </t>
  </si>
  <si>
    <t>Alambre vini 12/3</t>
  </si>
  <si>
    <t xml:space="preserve">ALIMENTADOR "A1" DESDE TRANSFORMADOR 2250KVA (PROPUESTO)  HASTA ECB 1600AMPS (PROPUESTO) FORMADOR POR:                                      </t>
  </si>
  <si>
    <t xml:space="preserve">ALIMENTADOR "A2" DESDE ECB 1600AMPS (PROPUESTO) HASTA PANEL BOARD PRINCIPAL PBP 1600AMPS (PROPUESTO) FORMADOR POR:                                      </t>
  </si>
  <si>
    <t xml:space="preserve">ALIMENTADOR "A3" DESDE PANEL BOARD PRINCIPAL 1600AMPS (PROPUESTO) HASTA ARRANCADOR #1 125HP FORMADOR POR:                                      </t>
  </si>
  <si>
    <t xml:space="preserve">ALIMENTADOR "A4" DESDE PANEL BOARD PRINCIPAL 1600AMPS (PROPUESTO) HASTA ARRANCADOR #2 125HP FORMADOR POR:                                      </t>
  </si>
  <si>
    <t xml:space="preserve">ALIMENTADOR "A5" DESDE PANEL BOARD PRINCIPAL 1600AMPS (PROPUESTO) HASTA ARRANCADOR #3 125HP FORMADOR POR:                                      </t>
  </si>
  <si>
    <t xml:space="preserve">ALIMENTADOR "A6" DESDE PANEL BOARD PRINCIPAL 1600AMPS (PROPUESTO) HASTA ARRANCADOR #4 125HP FORMADOR POR:                                      </t>
  </si>
  <si>
    <t xml:space="preserve">ALIMENTADOR "A7" DESDE PANEL BOARD PRINCIPAL 1600AMPS (PROPUESTO) HASTA ARRANCADOR #5 125HP FORMADOR POR:                                      </t>
  </si>
  <si>
    <t xml:space="preserve">ALIMENTADOR "A8" DESDE PANEL BOARD PRINCIPAL 1600AMPS (PROPUESTO) HASTA ARRANCADOR #6 125HP FORMADOR POR:                                      </t>
  </si>
  <si>
    <t xml:space="preserve">ALIMENTADOR "A9" DESDE PANEL BOARD PRINCIPAL 1600AMPS (PROPUESTO) HASTA ARRANCADOR #7 100HP FORMADOR POR:                                      </t>
  </si>
  <si>
    <t xml:space="preserve">ALIMENTADOR "A10" DESDE PANEL BOARD PRINCIPAL 1200AMPS (PROPUESTO) HASTA ARRANCADOR #8 100HP FORMADOR POR:                                      </t>
  </si>
  <si>
    <t xml:space="preserve">ALIMENTADOR "A11" DESDE  ARRANCADOR #1 125HP HASTA MOTOR #1 FORMADOR POR:                                      </t>
  </si>
  <si>
    <t xml:space="preserve">ALIMENTADOR "A12" DESDE  ARRANCADOR #2 125HP HASTA MOTOR #2 FORMADOR POR:                                      </t>
  </si>
  <si>
    <t xml:space="preserve">ALIMENTADOR "A13" DESDE  ARRANCADOR #3 125HP HASTA MOTOR #3 FORMADOR POR:                                      </t>
  </si>
  <si>
    <t xml:space="preserve">ALIMENTADOR "A14" DESDE  ARRANCADOR #4 125HP HASTA MOTOR #4 FORMADOR POR:                                      </t>
  </si>
  <si>
    <t xml:space="preserve">ALIMENTADOR "A15" DESDE  ARRANCADOR #5 125HP HASTA MOTOR #5 FORMADOR POR:                                      </t>
  </si>
  <si>
    <t xml:space="preserve">ALIMENTADOR "A16" DESDE  ARRANCADOR #6 125HP HASTA MOTOR #6 FORMADOR POR:                                      </t>
  </si>
  <si>
    <t xml:space="preserve">ALIMENTADOR "A17" DESDE  ARRANCADOR #7 100HP HASTA MOTOR #7 FORMADOR POR:                                      </t>
  </si>
  <si>
    <t xml:space="preserve">ALIMENTADOR "A18" DESDE  ARRANCADOR #8 100HP HASTA MOTOR #8 FORMADOR POR:                                      </t>
  </si>
  <si>
    <t>3.01.1</t>
  </si>
  <si>
    <t>3.01.2</t>
  </si>
  <si>
    <t>3.01.3</t>
  </si>
  <si>
    <t>3.01.4</t>
  </si>
  <si>
    <t>3.01.5</t>
  </si>
  <si>
    <t>3.01.6</t>
  </si>
  <si>
    <t>3.01.7</t>
  </si>
  <si>
    <t>3.01.8</t>
  </si>
  <si>
    <t>3.01.9</t>
  </si>
  <si>
    <t>3.01.10</t>
  </si>
  <si>
    <t>3.01.11</t>
  </si>
  <si>
    <t>3.01.12</t>
  </si>
  <si>
    <t>3.01.13</t>
  </si>
  <si>
    <t>3.01.14</t>
  </si>
  <si>
    <t>3.01.15</t>
  </si>
  <si>
    <t>3.02.1</t>
  </si>
  <si>
    <t>3.02.2</t>
  </si>
  <si>
    <t>3.02.3</t>
  </si>
  <si>
    <t>3.02.4</t>
  </si>
  <si>
    <t>3.02.5</t>
  </si>
  <si>
    <t>3.02.6</t>
  </si>
  <si>
    <t>3.02.7</t>
  </si>
  <si>
    <t>3.02.8</t>
  </si>
  <si>
    <t>3.02.9</t>
  </si>
  <si>
    <t>3.02.10</t>
  </si>
  <si>
    <t>3.02.11</t>
  </si>
  <si>
    <t>3.02.12</t>
  </si>
  <si>
    <t>3.03.1</t>
  </si>
  <si>
    <t>3.03.2</t>
  </si>
  <si>
    <t>3.03.3</t>
  </si>
  <si>
    <t>3.03.4</t>
  </si>
  <si>
    <t>3.04.1</t>
  </si>
  <si>
    <t>3.04.2</t>
  </si>
  <si>
    <t>3.04.3</t>
  </si>
  <si>
    <t>3.04.4</t>
  </si>
  <si>
    <t>3.05.1</t>
  </si>
  <si>
    <t>3.05.2</t>
  </si>
  <si>
    <t>3.05.3</t>
  </si>
  <si>
    <t>3.05.4</t>
  </si>
  <si>
    <t>3.06.1</t>
  </si>
  <si>
    <t>3.06.2</t>
  </si>
  <si>
    <t>3.06.3</t>
  </si>
  <si>
    <t>3.06.4</t>
  </si>
  <si>
    <t>3.07.1</t>
  </si>
  <si>
    <t>3.07.2</t>
  </si>
  <si>
    <t>3.07.3</t>
  </si>
  <si>
    <t>3.07.4</t>
  </si>
  <si>
    <t>3.08.1</t>
  </si>
  <si>
    <t>3.08.2</t>
  </si>
  <si>
    <t>3.08.3</t>
  </si>
  <si>
    <t>3.08.4</t>
  </si>
  <si>
    <t>3.09.1</t>
  </si>
  <si>
    <t>3.09.2</t>
  </si>
  <si>
    <t>3.09.3</t>
  </si>
  <si>
    <t>3.09.4</t>
  </si>
  <si>
    <t>3.10.1</t>
  </si>
  <si>
    <t>3.10.2</t>
  </si>
  <si>
    <t>3.10.3</t>
  </si>
  <si>
    <t>3.10.4</t>
  </si>
  <si>
    <t>3.11.1</t>
  </si>
  <si>
    <t>3.11.2</t>
  </si>
  <si>
    <t>3.11.3</t>
  </si>
  <si>
    <t>3.11.4</t>
  </si>
  <si>
    <t>3.11.5</t>
  </si>
  <si>
    <t>3.12.1</t>
  </si>
  <si>
    <t>3.12.2</t>
  </si>
  <si>
    <t>3.12.3</t>
  </si>
  <si>
    <t>3.12.4</t>
  </si>
  <si>
    <t>3.12.5</t>
  </si>
  <si>
    <t>3.13.1</t>
  </si>
  <si>
    <t>3.13.2</t>
  </si>
  <si>
    <t>3.13.3</t>
  </si>
  <si>
    <t>3.13.4</t>
  </si>
  <si>
    <t>3.13.5</t>
  </si>
  <si>
    <t>3.14.1</t>
  </si>
  <si>
    <t>3.14.2</t>
  </si>
  <si>
    <t>3.14.3</t>
  </si>
  <si>
    <t>3.14.4</t>
  </si>
  <si>
    <t>3.14.5</t>
  </si>
  <si>
    <t>3.15.1</t>
  </si>
  <si>
    <t>3.15.2</t>
  </si>
  <si>
    <t>3.15.3</t>
  </si>
  <si>
    <t>3.15.4</t>
  </si>
  <si>
    <t>3.15.5</t>
  </si>
  <si>
    <t>3.16.1</t>
  </si>
  <si>
    <t>3.16.2</t>
  </si>
  <si>
    <t>3.16.3</t>
  </si>
  <si>
    <t>3.16.4</t>
  </si>
  <si>
    <t>3.16.5</t>
  </si>
  <si>
    <t>3.17.1</t>
  </si>
  <si>
    <t>3.17.2</t>
  </si>
  <si>
    <t>3.17.3</t>
  </si>
  <si>
    <t>3.17.4</t>
  </si>
  <si>
    <t>3.17.5</t>
  </si>
  <si>
    <t>3.18.1</t>
  </si>
  <si>
    <t>3.18.2</t>
  </si>
  <si>
    <t>3.18.3</t>
  </si>
  <si>
    <t>3.18.4</t>
  </si>
  <si>
    <t>3.18.5</t>
  </si>
  <si>
    <t>Suministro e Instalación de Centro de Control para 6 bombas de 250 HP en caja para exterior tipo NEMA 3R, 480V, 3 fases, 60Hz. (cubicar contra factura)</t>
  </si>
  <si>
    <t>Suministro e Instalación de Encloused Breaker de protección 2000 A, 3 fases en caja tipo NEMA 3R (cubicar contra factura)</t>
  </si>
  <si>
    <t>Alimentadores Eléctricos:</t>
  </si>
  <si>
    <t>Suministro e Instalación de Alimentador desde Sub-Estación EL TAMARINDO hasta Centro de Control de Motores:</t>
  </si>
  <si>
    <t>Conductores</t>
  </si>
  <si>
    <t>Pie</t>
  </si>
  <si>
    <t>Canalización</t>
  </si>
  <si>
    <t>Suministro e Instalación de Alimentador desde Centro de Control de Motores a Electrobomba:</t>
  </si>
  <si>
    <t>Tuberías</t>
  </si>
  <si>
    <t xml:space="preserve">Materiales Misceláneos </t>
  </si>
  <si>
    <t>EQUIPOS DE BOMBEO</t>
  </si>
  <si>
    <t>REHABILITACION ELECTROMECANICA DE  ESTACION DE BOMBEOS EN EL GRAN SANTO DOMINGO</t>
  </si>
  <si>
    <t>Suministro e Instalación de Electrobomba de 350 HP, 3,170 GPM, 214' TDH, 1800 RPM, Succión 3.00 Mts. (cubicar contra factura)</t>
  </si>
  <si>
    <t>CODIA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</si>
</sst>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&quot;$&quot;#,##0.00_);\(&quot;$&quot;#,##0.0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-&quot;RD$&quot;* #,##0.00_-;\-&quot;RD$&quot;* #,##0.00_-;_-&quot;RD$&quot;* &quot;-&quot;??_-;_-@_-"/>
    <numFmt numFmtId="170" formatCode="_-* #,##0.00\ _€_-;\-* #,##0.00\ _€_-;_-* &quot;-&quot;??\ _€_-;_-@_-"/>
    <numFmt numFmtId="171" formatCode="_(* #,##0.0_);_(* \(#,##0.0\);_(* &quot;-&quot;??_);_(@_)"/>
    <numFmt numFmtId="172" formatCode="0.0"/>
    <numFmt numFmtId="173" formatCode="0000#"/>
    <numFmt numFmtId="174" formatCode="0.00_)"/>
    <numFmt numFmtId="175" formatCode="_(* #,##0\ &quot;pta&quot;_);_(* \(#,##0\ &quot;pta&quot;\);_(* &quot;-&quot;??\ &quot;pta&quot;_);_(@_)"/>
    <numFmt numFmtId="176" formatCode="_-* #,##0.00\ &quot;€&quot;_-;\-* #,##0.00\ &quot;€&quot;_-;_-* &quot;-&quot;??\ &quot;€&quot;_-;_-@_-"/>
    <numFmt numFmtId="177" formatCode="_-* #,##0.00\ &quot;Pts&quot;_-;\-* #,##0.00\ &quot;Pts&quot;_-;_-* &quot;-&quot;??\ &quot;Pts&quot;_-;_-@_-"/>
    <numFmt numFmtId="178" formatCode="_([$€]* #,##0.00_);_([$€]* \(#,##0.00\);_([$€]* &quot;-&quot;??_);_(@_)"/>
    <numFmt numFmtId="179" formatCode="_-* #,##0.00\ _p_t_a_-;\-* #,##0.00\ _p_t_a_-;_-* &quot;-&quot;??\ _p_t_a_-;_-@_-"/>
    <numFmt numFmtId="180" formatCode="&quot;RD$&quot;#,##0.00_);\(&quot;RD$&quot;#,##0.00\)"/>
    <numFmt numFmtId="181" formatCode="#,##0.00_ ;\-#,##0.00\ "/>
    <numFmt numFmtId="182" formatCode="0.0%"/>
    <numFmt numFmtId="183" formatCode="#,##0.0_);\(#,##0.0\)"/>
    <numFmt numFmtId="184" formatCode="_(* #,##0_);_(* \(#,##0\);_(* &quot;-&quot;??_);_(@_)"/>
    <numFmt numFmtId="185" formatCode="#,##0.00_);\(#,##0.00\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Helv"/>
    </font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Futura Medium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17"/>
      <name val="Arial"/>
      <family val="2"/>
    </font>
    <font>
      <sz val="12"/>
      <color rgb="FFFF0000"/>
      <name val="Arial"/>
      <family val="2"/>
    </font>
    <font>
      <sz val="14"/>
      <color theme="4" tint="-0.249977111117893"/>
      <name val="Arial"/>
      <family val="2"/>
    </font>
    <font>
      <sz val="14"/>
      <color rgb="FF92D050"/>
      <name val="Arial"/>
      <family val="2"/>
    </font>
    <font>
      <sz val="14"/>
      <color rgb="FF00B0F0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tted">
        <color indexed="8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8"/>
      </left>
      <right style="double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</borders>
  <cellStyleXfs count="599">
    <xf numFmtId="0" fontId="0" fillId="0" borderId="0"/>
    <xf numFmtId="170" fontId="1" fillId="0" borderId="0" applyFont="0" applyFill="0" applyBorder="0" applyAlignment="0" applyProtection="0"/>
    <xf numFmtId="4" fontId="4" fillId="0" borderId="0" applyFill="0">
      <alignment horizontal="center"/>
    </xf>
    <xf numFmtId="171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12" fillId="23" borderId="0" applyNumberFormat="0" applyBorder="0" applyAlignment="0" applyProtection="0">
      <alignment horizontal="center"/>
    </xf>
    <xf numFmtId="4" fontId="12" fillId="24" borderId="0" applyNumberFormat="0" applyBorder="0" applyAlignment="0" applyProtection="0">
      <alignment horizontal="center"/>
    </xf>
    <xf numFmtId="4" fontId="12" fillId="24" borderId="0" applyNumberFormat="0" applyBorder="0" applyAlignment="0" applyProtection="0">
      <alignment horizontal="center"/>
    </xf>
    <xf numFmtId="164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40" fontId="20" fillId="0" borderId="0" applyFont="0" applyFill="0" applyBorder="0" applyAlignment="0" applyProtection="0"/>
    <xf numFmtId="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/>
    <xf numFmtId="174" fontId="2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4" fontId="4" fillId="0" borderId="0" applyFill="0">
      <alignment horizontal="center"/>
    </xf>
    <xf numFmtId="0" fontId="23" fillId="0" borderId="0"/>
    <xf numFmtId="0" fontId="5" fillId="25" borderId="8" applyNumberFormat="0" applyFont="0" applyAlignment="0" applyProtection="0"/>
    <xf numFmtId="0" fontId="24" fillId="21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5" fillId="0" borderId="0" applyNumberFormat="0" applyFill="0" applyBorder="0" applyAlignment="0" applyProtection="0">
      <alignment horizontal="center"/>
    </xf>
    <xf numFmtId="0" fontId="26" fillId="0" borderId="0" applyNumberFormat="0" applyFill="0" applyBorder="0" applyAlignment="0" applyProtection="0"/>
    <xf numFmtId="17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27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8" fillId="4" borderId="0" applyNumberFormat="0" applyBorder="0" applyAlignment="0" applyProtection="0"/>
    <xf numFmtId="0" fontId="10" fillId="26" borderId="2" applyNumberFormat="0" applyAlignment="0" applyProtection="0"/>
    <xf numFmtId="0" fontId="11" fillId="22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29" fillId="0" borderId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5" applyNumberFormat="0" applyFill="0" applyAlignment="0" applyProtection="0"/>
    <xf numFmtId="0" fontId="2" fillId="0" borderId="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3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25" borderId="8" applyNumberFormat="0" applyFont="0" applyAlignment="0" applyProtection="0"/>
    <xf numFmtId="0" fontId="24" fillId="26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" fontId="35" fillId="30" borderId="12" applyFill="0" applyBorder="0">
      <alignment horizontal="right" wrapText="1"/>
    </xf>
    <xf numFmtId="0" fontId="27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" fontId="5" fillId="0" borderId="0"/>
    <xf numFmtId="0" fontId="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169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33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1" fillId="22" borderId="3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8" borderId="2" applyNumberFormat="0" applyAlignment="0" applyProtection="0"/>
    <xf numFmtId="0" fontId="18" fillId="8" borderId="2" applyNumberFormat="0" applyAlignment="0" applyProtection="0"/>
    <xf numFmtId="0" fontId="18" fillId="8" borderId="2" applyNumberFormat="0" applyAlignment="0" applyProtection="0"/>
    <xf numFmtId="0" fontId="18" fillId="8" borderId="2" applyNumberFormat="0" applyAlignment="0" applyProtection="0"/>
    <xf numFmtId="178" fontId="33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7" fillId="25" borderId="8" applyNumberFormat="0" applyFon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43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9">
    <xf numFmtId="0" fontId="0" fillId="0" borderId="0" xfId="0"/>
    <xf numFmtId="174" fontId="42" fillId="0" borderId="0" xfId="0" applyNumberFormat="1" applyFont="1"/>
    <xf numFmtId="174" fontId="40" fillId="32" borderId="14" xfId="0" applyNumberFormat="1" applyFont="1" applyFill="1" applyBorder="1" applyAlignment="1">
      <alignment horizontal="center" vertical="center"/>
    </xf>
    <xf numFmtId="174" fontId="40" fillId="32" borderId="15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74" fontId="48" fillId="0" borderId="0" xfId="0" applyNumberFormat="1" applyFont="1"/>
    <xf numFmtId="170" fontId="42" fillId="0" borderId="0" xfId="1" applyFont="1" applyAlignment="1" applyProtection="1">
      <alignment horizontal="center"/>
    </xf>
    <xf numFmtId="170" fontId="42" fillId="0" borderId="0" xfId="1" applyFont="1" applyProtection="1"/>
    <xf numFmtId="170" fontId="48" fillId="0" borderId="0" xfId="1" applyFont="1" applyProtection="1"/>
    <xf numFmtId="170" fontId="42" fillId="0" borderId="0" xfId="1" applyFont="1" applyAlignment="1" applyProtection="1">
      <alignment horizontal="right"/>
    </xf>
    <xf numFmtId="181" fontId="50" fillId="0" borderId="0" xfId="0" applyNumberFormat="1" applyFont="1" applyAlignment="1">
      <alignment horizontal="center" vertical="center" wrapText="1"/>
    </xf>
    <xf numFmtId="181" fontId="33" fillId="0" borderId="0" xfId="0" applyNumberFormat="1" applyFont="1" applyAlignment="1">
      <alignment horizontal="left" vertical="center" wrapText="1"/>
    </xf>
    <xf numFmtId="174" fontId="42" fillId="32" borderId="14" xfId="0" applyNumberFormat="1" applyFont="1" applyFill="1" applyBorder="1" applyAlignment="1">
      <alignment horizontal="center" vertical="center"/>
    </xf>
    <xf numFmtId="174" fontId="42" fillId="32" borderId="15" xfId="0" applyNumberFormat="1" applyFont="1" applyFill="1" applyBorder="1" applyAlignment="1">
      <alignment horizontal="center" vertical="center"/>
    </xf>
    <xf numFmtId="170" fontId="42" fillId="32" borderId="15" xfId="1" applyFont="1" applyFill="1" applyBorder="1" applyAlignment="1" applyProtection="1">
      <alignment horizontal="center" vertical="center"/>
    </xf>
    <xf numFmtId="170" fontId="42" fillId="32" borderId="15" xfId="1" applyFont="1" applyFill="1" applyBorder="1" applyAlignment="1" applyProtection="1">
      <alignment horizontal="center" vertical="center" wrapText="1"/>
    </xf>
    <xf numFmtId="170" fontId="42" fillId="32" borderId="16" xfId="1" applyFont="1" applyFill="1" applyBorder="1" applyAlignment="1" applyProtection="1">
      <alignment horizontal="center" vertical="center" wrapText="1"/>
    </xf>
    <xf numFmtId="0" fontId="33" fillId="0" borderId="0" xfId="8" applyFont="1" applyAlignment="1">
      <alignment vertical="center"/>
    </xf>
    <xf numFmtId="0" fontId="51" fillId="0" borderId="0" xfId="0" applyFont="1" applyAlignment="1">
      <alignment vertical="center"/>
    </xf>
    <xf numFmtId="165" fontId="51" fillId="0" borderId="0" xfId="0" applyNumberFormat="1" applyFont="1" applyAlignment="1">
      <alignment vertical="center"/>
    </xf>
    <xf numFmtId="0" fontId="51" fillId="31" borderId="0" xfId="0" applyFont="1" applyFill="1" applyAlignment="1">
      <alignment vertical="center"/>
    </xf>
    <xf numFmtId="0" fontId="47" fillId="31" borderId="0" xfId="0" applyFont="1" applyFill="1" applyAlignment="1">
      <alignment vertical="center"/>
    </xf>
    <xf numFmtId="0" fontId="51" fillId="2" borderId="0" xfId="0" applyFont="1" applyFill="1" applyAlignment="1">
      <alignment vertical="center"/>
    </xf>
    <xf numFmtId="0" fontId="47" fillId="2" borderId="0" xfId="0" applyFont="1" applyFill="1" applyAlignment="1">
      <alignment vertical="center"/>
    </xf>
    <xf numFmtId="165" fontId="47" fillId="31" borderId="0" xfId="0" applyNumberFormat="1" applyFont="1" applyFill="1" applyAlignment="1">
      <alignment vertical="center"/>
    </xf>
    <xf numFmtId="43" fontId="47" fillId="31" borderId="0" xfId="0" applyNumberFormat="1" applyFont="1" applyFill="1" applyAlignment="1">
      <alignment vertical="center"/>
    </xf>
    <xf numFmtId="165" fontId="33" fillId="0" borderId="0" xfId="1" applyNumberFormat="1" applyFont="1" applyAlignment="1">
      <alignment vertical="center"/>
    </xf>
    <xf numFmtId="0" fontId="33" fillId="0" borderId="0" xfId="1" applyNumberFormat="1" applyFont="1" applyAlignment="1">
      <alignment vertical="center"/>
    </xf>
    <xf numFmtId="165" fontId="33" fillId="0" borderId="0" xfId="1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174" fontId="40" fillId="32" borderId="15" xfId="0" applyNumberFormat="1" applyFont="1" applyFill="1" applyBorder="1" applyAlignment="1">
      <alignment horizontal="left" vertical="center"/>
    </xf>
    <xf numFmtId="165" fontId="40" fillId="32" borderId="15" xfId="128" applyFont="1" applyFill="1" applyBorder="1" applyAlignment="1" applyProtection="1">
      <alignment horizontal="center" vertical="center"/>
    </xf>
    <xf numFmtId="165" fontId="40" fillId="32" borderId="16" xfId="128" applyFont="1" applyFill="1" applyBorder="1" applyAlignment="1" applyProtection="1">
      <alignment horizontal="center" vertical="center"/>
    </xf>
    <xf numFmtId="174" fontId="41" fillId="0" borderId="23" xfId="0" applyNumberFormat="1" applyFont="1" applyBorder="1"/>
    <xf numFmtId="174" fontId="41" fillId="0" borderId="24" xfId="0" applyNumberFormat="1" applyFont="1" applyBorder="1"/>
    <xf numFmtId="165" fontId="41" fillId="0" borderId="24" xfId="128" applyFont="1" applyBorder="1" applyAlignment="1" applyProtection="1">
      <alignment horizontal="center"/>
    </xf>
    <xf numFmtId="39" fontId="41" fillId="0" borderId="24" xfId="0" applyNumberFormat="1" applyFont="1" applyBorder="1"/>
    <xf numFmtId="165" fontId="41" fillId="0" borderId="24" xfId="128" applyFont="1" applyBorder="1" applyProtection="1"/>
    <xf numFmtId="165" fontId="40" fillId="0" borderId="25" xfId="128" applyFont="1" applyBorder="1" applyProtection="1"/>
    <xf numFmtId="172" fontId="44" fillId="0" borderId="26" xfId="0" applyNumberFormat="1" applyFont="1" applyBorder="1" applyAlignment="1">
      <alignment vertical="center"/>
    </xf>
    <xf numFmtId="174" fontId="44" fillId="0" borderId="27" xfId="0" applyNumberFormat="1" applyFont="1" applyBorder="1" applyAlignment="1">
      <alignment horizontal="left" vertical="center" indent="1"/>
    </xf>
    <xf numFmtId="165" fontId="44" fillId="0" borderId="27" xfId="128" applyFont="1" applyFill="1" applyBorder="1" applyAlignment="1" applyProtection="1">
      <alignment horizontal="center" vertical="center"/>
    </xf>
    <xf numFmtId="10" fontId="44" fillId="0" borderId="27" xfId="188" applyNumberFormat="1" applyFont="1" applyFill="1" applyBorder="1" applyAlignment="1" applyProtection="1">
      <alignment horizontal="center" vertical="center"/>
    </xf>
    <xf numFmtId="165" fontId="44" fillId="0" borderId="27" xfId="128" applyFont="1" applyFill="1" applyBorder="1" applyAlignment="1" applyProtection="1">
      <alignment vertical="center"/>
    </xf>
    <xf numFmtId="165" fontId="44" fillId="0" borderId="28" xfId="128" applyFont="1" applyFill="1" applyBorder="1" applyAlignment="1" applyProtection="1">
      <alignment vertical="center"/>
    </xf>
    <xf numFmtId="182" fontId="44" fillId="0" borderId="27" xfId="188" applyNumberFormat="1" applyFont="1" applyFill="1" applyBorder="1" applyAlignment="1" applyProtection="1">
      <alignment horizontal="center" vertical="center"/>
    </xf>
    <xf numFmtId="43" fontId="44" fillId="0" borderId="27" xfId="161" applyFont="1" applyFill="1" applyBorder="1" applyAlignment="1" applyProtection="1">
      <alignment vertical="center"/>
    </xf>
    <xf numFmtId="174" fontId="41" fillId="32" borderId="14" xfId="0" applyNumberFormat="1" applyFont="1" applyFill="1" applyBorder="1"/>
    <xf numFmtId="174" fontId="40" fillId="32" borderId="15" xfId="0" applyNumberFormat="1" applyFont="1" applyFill="1" applyBorder="1"/>
    <xf numFmtId="165" fontId="40" fillId="32" borderId="15" xfId="128" applyFont="1" applyFill="1" applyBorder="1" applyAlignment="1" applyProtection="1">
      <alignment horizontal="center"/>
    </xf>
    <xf numFmtId="174" fontId="41" fillId="32" borderId="15" xfId="0" applyNumberFormat="1" applyFont="1" applyFill="1" applyBorder="1"/>
    <xf numFmtId="165" fontId="41" fillId="32" borderId="15" xfId="128" applyFont="1" applyFill="1" applyBorder="1" applyProtection="1"/>
    <xf numFmtId="165" fontId="40" fillId="32" borderId="16" xfId="128" applyFont="1" applyFill="1" applyBorder="1" applyProtection="1"/>
    <xf numFmtId="174" fontId="41" fillId="0" borderId="14" xfId="0" applyNumberFormat="1" applyFont="1" applyBorder="1"/>
    <xf numFmtId="174" fontId="40" fillId="0" borderId="15" xfId="0" applyNumberFormat="1" applyFont="1" applyBorder="1"/>
    <xf numFmtId="165" fontId="40" fillId="0" borderId="15" xfId="128" applyFont="1" applyFill="1" applyBorder="1" applyAlignment="1" applyProtection="1">
      <alignment horizontal="center"/>
    </xf>
    <xf numFmtId="174" fontId="41" fillId="0" borderId="15" xfId="0" applyNumberFormat="1" applyFont="1" applyBorder="1"/>
    <xf numFmtId="165" fontId="41" fillId="0" borderId="15" xfId="128" applyFont="1" applyFill="1" applyBorder="1" applyProtection="1"/>
    <xf numFmtId="165" fontId="40" fillId="0" borderId="16" xfId="128" applyFont="1" applyFill="1" applyBorder="1" applyProtection="1"/>
    <xf numFmtId="10" fontId="41" fillId="32" borderId="15" xfId="0" applyNumberFormat="1" applyFont="1" applyFill="1" applyBorder="1" applyAlignment="1">
      <alignment horizontal="center"/>
    </xf>
    <xf numFmtId="10" fontId="41" fillId="0" borderId="15" xfId="0" applyNumberFormat="1" applyFont="1" applyBorder="1"/>
    <xf numFmtId="174" fontId="41" fillId="0" borderId="0" xfId="0" applyNumberFormat="1" applyFont="1"/>
    <xf numFmtId="165" fontId="41" fillId="0" borderId="0" xfId="128" applyFont="1" applyBorder="1" applyAlignment="1" applyProtection="1">
      <alignment horizontal="center"/>
    </xf>
    <xf numFmtId="165" fontId="41" fillId="0" borderId="0" xfId="128" applyFont="1" applyBorder="1" applyProtection="1"/>
    <xf numFmtId="165" fontId="44" fillId="0" borderId="0" xfId="128" applyFont="1" applyAlignment="1">
      <alignment vertical="center"/>
    </xf>
    <xf numFmtId="174" fontId="52" fillId="0" borderId="0" xfId="0" applyNumberFormat="1" applyFont="1"/>
    <xf numFmtId="174" fontId="44" fillId="0" borderId="0" xfId="0" applyNumberFormat="1" applyFont="1"/>
    <xf numFmtId="165" fontId="44" fillId="0" borderId="0" xfId="128" applyFont="1" applyBorder="1" applyAlignment="1" applyProtection="1">
      <alignment horizontal="center"/>
    </xf>
    <xf numFmtId="174" fontId="53" fillId="0" borderId="0" xfId="0" applyNumberFormat="1" applyFont="1"/>
    <xf numFmtId="165" fontId="44" fillId="0" borderId="0" xfId="128" applyFont="1" applyBorder="1" applyProtection="1"/>
    <xf numFmtId="165" fontId="52" fillId="0" borderId="0" xfId="128" applyFont="1" applyAlignment="1">
      <alignment vertical="center"/>
    </xf>
    <xf numFmtId="165" fontId="52" fillId="0" borderId="0" xfId="128" applyFont="1" applyBorder="1" applyProtection="1"/>
    <xf numFmtId="174" fontId="40" fillId="0" borderId="0" xfId="0" applyNumberFormat="1" applyFont="1"/>
    <xf numFmtId="165" fontId="40" fillId="0" borderId="0" xfId="128" applyFont="1" applyBorder="1" applyAlignment="1" applyProtection="1">
      <alignment horizontal="center"/>
    </xf>
    <xf numFmtId="172" fontId="44" fillId="0" borderId="0" xfId="0" applyNumberFormat="1" applyFont="1" applyAlignment="1">
      <alignment vertical="center"/>
    </xf>
    <xf numFmtId="174" fontId="54" fillId="0" borderId="0" xfId="0" applyNumberFormat="1" applyFont="1"/>
    <xf numFmtId="165" fontId="54" fillId="0" borderId="0" xfId="128" applyFont="1" applyBorder="1" applyAlignment="1" applyProtection="1">
      <alignment horizontal="center"/>
    </xf>
    <xf numFmtId="165" fontId="54" fillId="0" borderId="0" xfId="128" applyFont="1" applyBorder="1" applyAlignment="1" applyProtection="1"/>
    <xf numFmtId="165" fontId="54" fillId="0" borderId="0" xfId="128" applyFont="1" applyAlignment="1">
      <alignment vertical="center"/>
    </xf>
    <xf numFmtId="165" fontId="41" fillId="0" borderId="0" xfId="128" applyFont="1" applyBorder="1" applyAlignment="1" applyProtection="1"/>
    <xf numFmtId="165" fontId="44" fillId="0" borderId="0" xfId="128" applyFont="1" applyBorder="1" applyAlignment="1" applyProtection="1"/>
    <xf numFmtId="183" fontId="44" fillId="0" borderId="0" xfId="0" applyNumberFormat="1" applyFont="1"/>
    <xf numFmtId="165" fontId="40" fillId="0" borderId="0" xfId="128" applyFont="1" applyBorder="1" applyAlignment="1" applyProtection="1"/>
    <xf numFmtId="174" fontId="41" fillId="0" borderId="0" xfId="0" applyNumberFormat="1" applyFont="1" applyAlignment="1">
      <alignment vertical="center"/>
    </xf>
    <xf numFmtId="165" fontId="41" fillId="0" borderId="0" xfId="128" applyFont="1" applyBorder="1" applyAlignment="1" applyProtection="1">
      <alignment horizontal="center" vertical="center"/>
    </xf>
    <xf numFmtId="165" fontId="41" fillId="0" borderId="0" xfId="128" applyFont="1" applyBorder="1" applyAlignment="1" applyProtection="1">
      <alignment vertical="center"/>
    </xf>
    <xf numFmtId="181" fontId="33" fillId="32" borderId="14" xfId="0" applyNumberFormat="1" applyFont="1" applyFill="1" applyBorder="1" applyAlignment="1">
      <alignment horizontal="right" vertical="center" wrapText="1"/>
    </xf>
    <xf numFmtId="165" fontId="33" fillId="0" borderId="0" xfId="128" applyFont="1" applyAlignment="1">
      <alignment vertical="center"/>
    </xf>
    <xf numFmtId="172" fontId="33" fillId="0" borderId="0" xfId="0" applyNumberFormat="1" applyFont="1" applyAlignment="1">
      <alignment vertical="center"/>
    </xf>
    <xf numFmtId="174" fontId="33" fillId="0" borderId="0" xfId="0" applyNumberFormat="1" applyFont="1" applyAlignment="1">
      <alignment vertical="center"/>
    </xf>
    <xf numFmtId="165" fontId="33" fillId="0" borderId="0" xfId="128" applyFont="1" applyAlignment="1" applyProtection="1">
      <alignment horizontal="center" vertical="center"/>
    </xf>
    <xf numFmtId="43" fontId="33" fillId="0" borderId="0" xfId="161" applyFont="1" applyAlignment="1">
      <alignment horizontal="right" vertical="center"/>
    </xf>
    <xf numFmtId="165" fontId="33" fillId="0" borderId="0" xfId="128" applyFont="1" applyFill="1" applyAlignment="1" applyProtection="1">
      <alignment vertical="center"/>
    </xf>
    <xf numFmtId="165" fontId="33" fillId="0" borderId="0" xfId="128" applyFont="1" applyAlignment="1" applyProtection="1">
      <alignment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4" fontId="33" fillId="0" borderId="0" xfId="0" applyNumberFormat="1" applyFont="1"/>
    <xf numFmtId="184" fontId="49" fillId="0" borderId="29" xfId="1" applyNumberFormat="1" applyFont="1" applyFill="1" applyBorder="1" applyAlignment="1" applyProtection="1">
      <alignment horizontal="center" vertical="center"/>
      <protection locked="0"/>
    </xf>
    <xf numFmtId="0" fontId="45" fillId="0" borderId="30" xfId="1" applyNumberFormat="1" applyFont="1" applyFill="1" applyBorder="1" applyAlignment="1" applyProtection="1">
      <alignment horizontal="left" vertical="center"/>
      <protection locked="0"/>
    </xf>
    <xf numFmtId="165" fontId="33" fillId="0" borderId="30" xfId="1" applyNumberFormat="1" applyFont="1" applyFill="1" applyBorder="1" applyAlignment="1" applyProtection="1">
      <alignment horizontal="center" vertical="center"/>
      <protection locked="0"/>
    </xf>
    <xf numFmtId="165" fontId="33" fillId="0" borderId="30" xfId="1" applyNumberFormat="1" applyFont="1" applyFill="1" applyBorder="1" applyAlignment="1" applyProtection="1">
      <alignment vertical="center"/>
      <protection locked="0"/>
    </xf>
    <xf numFmtId="0" fontId="51" fillId="0" borderId="31" xfId="0" applyFont="1" applyBorder="1" applyAlignment="1">
      <alignment vertical="center"/>
    </xf>
    <xf numFmtId="4" fontId="33" fillId="0" borderId="17" xfId="2" applyFont="1" applyFill="1" applyBorder="1" applyAlignment="1" applyProtection="1">
      <alignment horizontal="right" vertical="center"/>
      <protection locked="0"/>
    </xf>
    <xf numFmtId="4" fontId="5" fillId="0" borderId="18" xfId="2" applyFont="1" applyFill="1" applyBorder="1" applyAlignment="1" applyProtection="1">
      <alignment vertical="center"/>
      <protection locked="0"/>
    </xf>
    <xf numFmtId="165" fontId="33" fillId="0" borderId="18" xfId="1" applyNumberFormat="1" applyFont="1" applyFill="1" applyBorder="1" applyAlignment="1" applyProtection="1">
      <alignment horizontal="center" vertical="center"/>
      <protection locked="0"/>
    </xf>
    <xf numFmtId="165" fontId="33" fillId="0" borderId="18" xfId="1" applyNumberFormat="1" applyFont="1" applyFill="1" applyBorder="1" applyAlignment="1" applyProtection="1">
      <alignment vertical="center"/>
      <protection locked="0"/>
    </xf>
    <xf numFmtId="0" fontId="51" fillId="0" borderId="19" xfId="0" applyFont="1" applyBorder="1" applyAlignment="1">
      <alignment vertical="center"/>
    </xf>
    <xf numFmtId="4" fontId="5" fillId="0" borderId="18" xfId="2" applyFont="1" applyFill="1" applyBorder="1" applyAlignment="1" applyProtection="1">
      <alignment vertical="center" wrapText="1"/>
      <protection locked="0"/>
    </xf>
    <xf numFmtId="165" fontId="49" fillId="0" borderId="19" xfId="0" applyNumberFormat="1" applyFont="1" applyBorder="1" applyAlignment="1">
      <alignment vertical="center"/>
    </xf>
    <xf numFmtId="184" fontId="49" fillId="0" borderId="17" xfId="1" applyNumberFormat="1" applyFont="1" applyFill="1" applyBorder="1" applyAlignment="1" applyProtection="1">
      <alignment horizontal="center" vertical="center"/>
      <protection locked="0"/>
    </xf>
    <xf numFmtId="0" fontId="45" fillId="0" borderId="18" xfId="1" applyNumberFormat="1" applyFont="1" applyFill="1" applyBorder="1" applyAlignment="1" applyProtection="1">
      <alignment horizontal="left" vertical="center"/>
      <protection locked="0"/>
    </xf>
    <xf numFmtId="2" fontId="33" fillId="0" borderId="18" xfId="0" applyNumberFormat="1" applyFont="1" applyBorder="1" applyAlignment="1">
      <alignment horizontal="center" vertical="center"/>
    </xf>
    <xf numFmtId="4" fontId="5" fillId="0" borderId="18" xfId="2" applyFont="1" applyFill="1" applyBorder="1" applyAlignment="1" applyProtection="1">
      <alignment horizontal="left" vertical="center" wrapText="1"/>
      <protection locked="0"/>
    </xf>
    <xf numFmtId="165" fontId="33" fillId="0" borderId="18" xfId="1" applyNumberFormat="1" applyFont="1" applyFill="1" applyBorder="1" applyAlignment="1" applyProtection="1">
      <alignment horizontal="left" vertical="center"/>
      <protection locked="0"/>
    </xf>
    <xf numFmtId="4" fontId="49" fillId="0" borderId="17" xfId="2" applyFont="1" applyFill="1" applyBorder="1" applyAlignment="1" applyProtection="1">
      <alignment horizontal="right" vertical="center"/>
      <protection locked="0"/>
    </xf>
    <xf numFmtId="4" fontId="33" fillId="0" borderId="20" xfId="2" applyFont="1" applyFill="1" applyBorder="1" applyAlignment="1" applyProtection="1">
      <alignment horizontal="right" vertical="center"/>
      <protection locked="0"/>
    </xf>
    <xf numFmtId="4" fontId="5" fillId="0" borderId="21" xfId="2" applyFont="1" applyFill="1" applyBorder="1" applyAlignment="1" applyProtection="1">
      <alignment vertical="center" wrapText="1"/>
      <protection locked="0"/>
    </xf>
    <xf numFmtId="165" fontId="33" fillId="0" borderId="21" xfId="1" applyNumberFormat="1" applyFont="1" applyFill="1" applyBorder="1" applyAlignment="1" applyProtection="1">
      <alignment horizontal="center" vertical="center"/>
      <protection locked="0"/>
    </xf>
    <xf numFmtId="165" fontId="33" fillId="0" borderId="21" xfId="1" applyNumberFormat="1" applyFont="1" applyFill="1" applyBorder="1" applyAlignment="1" applyProtection="1">
      <alignment vertical="center"/>
      <protection locked="0"/>
    </xf>
    <xf numFmtId="0" fontId="51" fillId="0" borderId="22" xfId="0" applyFont="1" applyBorder="1" applyAlignment="1">
      <alignment vertical="center"/>
    </xf>
    <xf numFmtId="4" fontId="33" fillId="0" borderId="29" xfId="2" applyFont="1" applyFill="1" applyBorder="1" applyAlignment="1" applyProtection="1">
      <alignment horizontal="right" vertical="center"/>
      <protection locked="0"/>
    </xf>
    <xf numFmtId="4" fontId="5" fillId="0" borderId="30" xfId="2" applyFont="1" applyFill="1" applyBorder="1" applyAlignment="1" applyProtection="1">
      <alignment vertical="center" wrapText="1"/>
      <protection locked="0"/>
    </xf>
    <xf numFmtId="0" fontId="45" fillId="0" borderId="18" xfId="1" applyNumberFormat="1" applyFont="1" applyFill="1" applyBorder="1" applyAlignment="1" applyProtection="1">
      <alignment vertical="center" wrapText="1"/>
      <protection locked="0"/>
    </xf>
    <xf numFmtId="0" fontId="49" fillId="0" borderId="18" xfId="1" applyNumberFormat="1" applyFont="1" applyFill="1" applyBorder="1" applyAlignment="1" applyProtection="1">
      <alignment horizontal="center" vertical="center"/>
      <protection locked="0"/>
    </xf>
    <xf numFmtId="0" fontId="47" fillId="0" borderId="19" xfId="0" applyFont="1" applyBorder="1" applyAlignment="1">
      <alignment vertical="center"/>
    </xf>
    <xf numFmtId="43" fontId="51" fillId="0" borderId="0" xfId="0" applyNumberFormat="1" applyFont="1" applyAlignment="1">
      <alignment vertical="center"/>
    </xf>
    <xf numFmtId="165" fontId="49" fillId="0" borderId="18" xfId="1" applyNumberFormat="1" applyFont="1" applyFill="1" applyBorder="1" applyAlignment="1" applyProtection="1">
      <alignment horizontal="right" vertical="center"/>
      <protection locked="0"/>
    </xf>
    <xf numFmtId="181" fontId="43" fillId="32" borderId="15" xfId="0" applyNumberFormat="1" applyFont="1" applyFill="1" applyBorder="1" applyAlignment="1">
      <alignment vertical="center" wrapText="1"/>
    </xf>
    <xf numFmtId="181" fontId="44" fillId="32" borderId="15" xfId="0" applyNumberFormat="1" applyFont="1" applyFill="1" applyBorder="1" applyAlignment="1">
      <alignment vertical="center" wrapText="1"/>
    </xf>
    <xf numFmtId="181" fontId="44" fillId="32" borderId="15" xfId="0" applyNumberFormat="1" applyFont="1" applyFill="1" applyBorder="1" applyAlignment="1">
      <alignment horizontal="center" vertical="center" wrapText="1"/>
    </xf>
    <xf numFmtId="181" fontId="43" fillId="32" borderId="16" xfId="0" applyNumberFormat="1" applyFont="1" applyFill="1" applyBorder="1" applyAlignment="1">
      <alignment vertical="center" wrapText="1"/>
    </xf>
    <xf numFmtId="4" fontId="46" fillId="0" borderId="18" xfId="2" applyFont="1" applyFill="1" applyBorder="1" applyAlignment="1" applyProtection="1">
      <alignment vertical="center" wrapText="1"/>
      <protection locked="0"/>
    </xf>
    <xf numFmtId="4" fontId="46" fillId="0" borderId="30" xfId="2" applyFont="1" applyFill="1" applyBorder="1" applyAlignment="1" applyProtection="1">
      <alignment vertical="center" wrapText="1"/>
      <protection locked="0"/>
    </xf>
    <xf numFmtId="4" fontId="33" fillId="0" borderId="20" xfId="2" applyFont="1" applyFill="1" applyBorder="1" applyAlignment="1" applyProtection="1">
      <alignment horizontal="center" vertical="center"/>
      <protection locked="0"/>
    </xf>
    <xf numFmtId="4" fontId="49" fillId="0" borderId="21" xfId="2" applyFont="1" applyFill="1" applyBorder="1" applyAlignment="1" applyProtection="1">
      <alignment horizontal="right" vertical="center" wrapText="1"/>
      <protection locked="0"/>
    </xf>
    <xf numFmtId="165" fontId="49" fillId="0" borderId="21" xfId="1" applyNumberFormat="1" applyFont="1" applyFill="1" applyBorder="1" applyAlignment="1" applyProtection="1">
      <alignment horizontal="right" vertical="center"/>
      <protection locked="0"/>
    </xf>
    <xf numFmtId="0" fontId="47" fillId="0" borderId="22" xfId="0" applyFont="1" applyBorder="1" applyAlignment="1">
      <alignment vertical="center"/>
    </xf>
    <xf numFmtId="43" fontId="49" fillId="0" borderId="19" xfId="0" applyNumberFormat="1" applyFont="1" applyBorder="1" applyAlignment="1">
      <alignment vertical="center"/>
    </xf>
    <xf numFmtId="4" fontId="49" fillId="0" borderId="18" xfId="2" applyFont="1" applyFill="1" applyBorder="1" applyAlignment="1" applyProtection="1">
      <alignment horizontal="right" vertical="center" wrapText="1"/>
      <protection locked="0"/>
    </xf>
    <xf numFmtId="165" fontId="55" fillId="0" borderId="19" xfId="0" applyNumberFormat="1" applyFont="1" applyBorder="1" applyAlignment="1">
      <alignment vertical="center"/>
    </xf>
    <xf numFmtId="4" fontId="33" fillId="0" borderId="21" xfId="2" applyFont="1" applyFill="1" applyBorder="1" applyAlignment="1" applyProtection="1">
      <alignment vertical="center" wrapText="1"/>
      <protection locked="0"/>
    </xf>
    <xf numFmtId="4" fontId="45" fillId="0" borderId="18" xfId="2" applyFont="1" applyFill="1" applyBorder="1" applyAlignment="1" applyProtection="1">
      <alignment vertical="center" wrapText="1"/>
      <protection locked="0"/>
    </xf>
    <xf numFmtId="0" fontId="5" fillId="0" borderId="18" xfId="1" applyNumberFormat="1" applyFont="1" applyFill="1" applyBorder="1" applyAlignment="1" applyProtection="1">
      <alignment horizontal="left" vertical="center"/>
      <protection locked="0"/>
    </xf>
    <xf numFmtId="0" fontId="33" fillId="0" borderId="33" xfId="0" applyFont="1" applyBorder="1"/>
    <xf numFmtId="0" fontId="33" fillId="0" borderId="34" xfId="0" applyFont="1" applyBorder="1"/>
    <xf numFmtId="0" fontId="33" fillId="0" borderId="34" xfId="0" applyFont="1" applyBorder="1" applyAlignment="1">
      <alignment horizontal="left"/>
    </xf>
    <xf numFmtId="4" fontId="33" fillId="0" borderId="34" xfId="2" applyFont="1" applyFill="1" applyBorder="1" applyAlignment="1" applyProtection="1">
      <alignment horizontal="center" vertical="center"/>
      <protection locked="0"/>
    </xf>
    <xf numFmtId="171" fontId="49" fillId="0" borderId="34" xfId="0" applyNumberFormat="1" applyFont="1" applyBorder="1" applyAlignment="1">
      <alignment horizontal="center"/>
    </xf>
    <xf numFmtId="171" fontId="49" fillId="0" borderId="35" xfId="0" applyNumberFormat="1" applyFont="1" applyBorder="1" applyAlignment="1">
      <alignment horizontal="center"/>
    </xf>
    <xf numFmtId="37" fontId="43" fillId="0" borderId="36" xfId="4" applyNumberFormat="1" applyFont="1" applyBorder="1" applyAlignment="1">
      <alignment horizontal="right" vertical="center"/>
    </xf>
    <xf numFmtId="0" fontId="44" fillId="0" borderId="32" xfId="4" applyFont="1" applyBorder="1" applyAlignment="1">
      <alignment horizontal="right" vertical="center"/>
    </xf>
    <xf numFmtId="0" fontId="44" fillId="0" borderId="32" xfId="4" applyFont="1" applyBorder="1" applyAlignment="1">
      <alignment horizontal="center" vertical="center"/>
    </xf>
    <xf numFmtId="4" fontId="44" fillId="0" borderId="32" xfId="51" applyFont="1" applyFill="1" applyBorder="1" applyAlignment="1" applyProtection="1">
      <alignment vertical="center"/>
    </xf>
    <xf numFmtId="4" fontId="44" fillId="0" borderId="37" xfId="51" applyFont="1" applyBorder="1" applyAlignment="1" applyProtection="1">
      <alignment horizontal="right" vertical="center"/>
    </xf>
    <xf numFmtId="0" fontId="43" fillId="0" borderId="0" xfId="4" applyFont="1"/>
    <xf numFmtId="0" fontId="44" fillId="0" borderId="0" xfId="4" applyFont="1"/>
    <xf numFmtId="4" fontId="45" fillId="0" borderId="37" xfId="51" applyFont="1" applyBorder="1" applyAlignment="1" applyProtection="1">
      <alignment horizontal="right" vertical="center"/>
    </xf>
    <xf numFmtId="4" fontId="5" fillId="0" borderId="37" xfId="51" applyFont="1" applyBorder="1" applyAlignment="1" applyProtection="1">
      <alignment horizontal="right" vertical="center"/>
    </xf>
    <xf numFmtId="4" fontId="45" fillId="0" borderId="37" xfId="51" applyFont="1" applyFill="1" applyBorder="1" applyAlignment="1" applyProtection="1">
      <alignment horizontal="right" vertical="center"/>
    </xf>
    <xf numFmtId="183" fontId="45" fillId="0" borderId="38" xfId="4" applyNumberFormat="1" applyFont="1" applyBorder="1" applyAlignment="1">
      <alignment horizontal="right" vertical="center"/>
    </xf>
    <xf numFmtId="0" fontId="45" fillId="0" borderId="39" xfId="4" applyFont="1" applyBorder="1" applyAlignment="1">
      <alignment vertical="center" wrapText="1"/>
    </xf>
    <xf numFmtId="0" fontId="5" fillId="0" borderId="39" xfId="4" applyBorder="1" applyAlignment="1">
      <alignment horizontal="right" vertical="center"/>
    </xf>
    <xf numFmtId="0" fontId="5" fillId="0" borderId="39" xfId="4" applyBorder="1" applyAlignment="1">
      <alignment horizontal="center" vertical="center"/>
    </xf>
    <xf numFmtId="4" fontId="5" fillId="0" borderId="39" xfId="51" applyFont="1" applyFill="1" applyBorder="1" applyAlignment="1" applyProtection="1">
      <alignment vertical="center"/>
    </xf>
    <xf numFmtId="4" fontId="5" fillId="0" borderId="40" xfId="51" applyFont="1" applyBorder="1" applyAlignment="1" applyProtection="1">
      <alignment horizontal="right" vertical="center"/>
    </xf>
    <xf numFmtId="4" fontId="33" fillId="0" borderId="0" xfId="2" applyFont="1" applyFill="1" applyAlignment="1" applyProtection="1">
      <alignment horizontal="right" vertical="center"/>
      <protection locked="0"/>
    </xf>
    <xf numFmtId="4" fontId="5" fillId="0" borderId="0" xfId="2" applyFont="1" applyFill="1" applyAlignment="1" applyProtection="1">
      <alignment vertical="center" wrapText="1"/>
      <protection locked="0"/>
    </xf>
    <xf numFmtId="165" fontId="49" fillId="0" borderId="0" xfId="0" applyNumberFormat="1" applyFont="1" applyAlignment="1">
      <alignment vertical="center"/>
    </xf>
    <xf numFmtId="165" fontId="33" fillId="0" borderId="41" xfId="1" applyNumberFormat="1" applyFont="1" applyFill="1" applyBorder="1" applyAlignment="1" applyProtection="1">
      <alignment vertical="center"/>
      <protection locked="0"/>
    </xf>
    <xf numFmtId="4" fontId="45" fillId="0" borderId="42" xfId="51" applyFont="1" applyBorder="1" applyAlignment="1" applyProtection="1">
      <alignment horizontal="right" vertical="center"/>
    </xf>
    <xf numFmtId="4" fontId="5" fillId="0" borderId="43" xfId="51" applyFont="1" applyBorder="1" applyAlignment="1" applyProtection="1">
      <alignment horizontal="right" vertical="center"/>
    </xf>
    <xf numFmtId="165" fontId="33" fillId="0" borderId="44" xfId="1" applyNumberFormat="1" applyFont="1" applyFill="1" applyBorder="1" applyAlignment="1" applyProtection="1">
      <alignment horizontal="center" vertical="center"/>
      <protection locked="0"/>
    </xf>
    <xf numFmtId="165" fontId="33" fillId="0" borderId="44" xfId="1" applyNumberFormat="1" applyFont="1" applyFill="1" applyBorder="1" applyAlignment="1" applyProtection="1">
      <alignment vertical="center"/>
      <protection locked="0"/>
    </xf>
    <xf numFmtId="185" fontId="5" fillId="0" borderId="36" xfId="4" applyNumberFormat="1" applyBorder="1" applyAlignment="1">
      <alignment horizontal="right" vertical="center"/>
    </xf>
    <xf numFmtId="44" fontId="47" fillId="31" borderId="0" xfId="598" applyFont="1" applyFill="1" applyAlignment="1">
      <alignment vertical="center"/>
    </xf>
    <xf numFmtId="180" fontId="40" fillId="0" borderId="0" xfId="0" applyNumberFormat="1" applyFont="1" applyAlignment="1">
      <alignment horizontal="center"/>
    </xf>
    <xf numFmtId="174" fontId="40" fillId="0" borderId="0" xfId="0" applyNumberFormat="1" applyFont="1" applyAlignment="1">
      <alignment horizontal="center"/>
    </xf>
    <xf numFmtId="0" fontId="43" fillId="0" borderId="0" xfId="0" applyFont="1" applyAlignment="1">
      <alignment horizontal="center" vertical="center" wrapText="1"/>
    </xf>
  </cellXfs>
  <cellStyles count="599">
    <cellStyle name="20% - Accent1" xfId="9" xr:uid="{00000000-0005-0000-0000-000000000000}"/>
    <cellStyle name="20% - Accent1 2" xfId="80" xr:uid="{00000000-0005-0000-0000-000001000000}"/>
    <cellStyle name="20% - Accent2" xfId="10" xr:uid="{00000000-0005-0000-0000-000002000000}"/>
    <cellStyle name="20% - Accent2 2" xfId="81" xr:uid="{00000000-0005-0000-0000-000003000000}"/>
    <cellStyle name="20% - Accent3" xfId="11" xr:uid="{00000000-0005-0000-0000-000004000000}"/>
    <cellStyle name="20% - Accent3 2" xfId="82" xr:uid="{00000000-0005-0000-0000-000005000000}"/>
    <cellStyle name="20% - Accent4" xfId="12" xr:uid="{00000000-0005-0000-0000-000006000000}"/>
    <cellStyle name="20% - Accent4 2" xfId="83" xr:uid="{00000000-0005-0000-0000-000007000000}"/>
    <cellStyle name="20% - Accent5" xfId="13" xr:uid="{00000000-0005-0000-0000-000008000000}"/>
    <cellStyle name="20% - Accent5 2" xfId="84" xr:uid="{00000000-0005-0000-0000-000009000000}"/>
    <cellStyle name="20% - Accent6" xfId="14" xr:uid="{00000000-0005-0000-0000-00000A000000}"/>
    <cellStyle name="20% - Accent6 2" xfId="85" xr:uid="{00000000-0005-0000-0000-00000B000000}"/>
    <cellStyle name="20% - Énfasis1 2" xfId="191" xr:uid="{00000000-0005-0000-0000-00000C000000}"/>
    <cellStyle name="20% - Énfasis1 2 2" xfId="192" xr:uid="{00000000-0005-0000-0000-00000D000000}"/>
    <cellStyle name="20% - Énfasis1 3" xfId="193" xr:uid="{00000000-0005-0000-0000-00000E000000}"/>
    <cellStyle name="20% - Énfasis2 2" xfId="194" xr:uid="{00000000-0005-0000-0000-00000F000000}"/>
    <cellStyle name="20% - Énfasis2 2 2" xfId="195" xr:uid="{00000000-0005-0000-0000-000010000000}"/>
    <cellStyle name="20% - Énfasis2 3" xfId="196" xr:uid="{00000000-0005-0000-0000-000011000000}"/>
    <cellStyle name="20% - Énfasis3 2" xfId="197" xr:uid="{00000000-0005-0000-0000-000012000000}"/>
    <cellStyle name="20% - Énfasis3 2 2" xfId="198" xr:uid="{00000000-0005-0000-0000-000013000000}"/>
    <cellStyle name="20% - Énfasis3 3" xfId="199" xr:uid="{00000000-0005-0000-0000-000014000000}"/>
    <cellStyle name="20% - Énfasis4 2" xfId="200" xr:uid="{00000000-0005-0000-0000-000015000000}"/>
    <cellStyle name="20% - Énfasis4 2 2" xfId="201" xr:uid="{00000000-0005-0000-0000-000016000000}"/>
    <cellStyle name="20% - Énfasis4 3" xfId="202" xr:uid="{00000000-0005-0000-0000-000017000000}"/>
    <cellStyle name="20% - Énfasis5 2" xfId="203" xr:uid="{00000000-0005-0000-0000-000018000000}"/>
    <cellStyle name="20% - Énfasis5 2 2" xfId="204" xr:uid="{00000000-0005-0000-0000-000019000000}"/>
    <cellStyle name="20% - Énfasis5 3" xfId="205" xr:uid="{00000000-0005-0000-0000-00001A000000}"/>
    <cellStyle name="20% - Énfasis6 2" xfId="206" xr:uid="{00000000-0005-0000-0000-00001B000000}"/>
    <cellStyle name="20% - Énfasis6 2 2" xfId="207" xr:uid="{00000000-0005-0000-0000-00001C000000}"/>
    <cellStyle name="20% - Énfasis6 3" xfId="208" xr:uid="{00000000-0005-0000-0000-00001D000000}"/>
    <cellStyle name="40% - Accent1" xfId="15" xr:uid="{00000000-0005-0000-0000-00001E000000}"/>
    <cellStyle name="40% - Accent1 2" xfId="86" xr:uid="{00000000-0005-0000-0000-00001F000000}"/>
    <cellStyle name="40% - Accent2" xfId="16" xr:uid="{00000000-0005-0000-0000-000020000000}"/>
    <cellStyle name="40% - Accent2 2" xfId="87" xr:uid="{00000000-0005-0000-0000-000021000000}"/>
    <cellStyle name="40% - Accent3" xfId="17" xr:uid="{00000000-0005-0000-0000-000022000000}"/>
    <cellStyle name="40% - Accent3 2" xfId="88" xr:uid="{00000000-0005-0000-0000-000023000000}"/>
    <cellStyle name="40% - Accent4" xfId="18" xr:uid="{00000000-0005-0000-0000-000024000000}"/>
    <cellStyle name="40% - Accent4 2" xfId="89" xr:uid="{00000000-0005-0000-0000-000025000000}"/>
    <cellStyle name="40% - Accent5" xfId="19" xr:uid="{00000000-0005-0000-0000-000026000000}"/>
    <cellStyle name="40% - Accent5 2" xfId="90" xr:uid="{00000000-0005-0000-0000-000027000000}"/>
    <cellStyle name="40% - Accent6" xfId="20" xr:uid="{00000000-0005-0000-0000-000028000000}"/>
    <cellStyle name="40% - Accent6 2" xfId="91" xr:uid="{00000000-0005-0000-0000-000029000000}"/>
    <cellStyle name="40% - Énfasis1 2" xfId="209" xr:uid="{00000000-0005-0000-0000-00002A000000}"/>
    <cellStyle name="40% - Énfasis1 2 2" xfId="210" xr:uid="{00000000-0005-0000-0000-00002B000000}"/>
    <cellStyle name="40% - Énfasis1 3" xfId="211" xr:uid="{00000000-0005-0000-0000-00002C000000}"/>
    <cellStyle name="40% - Énfasis2 2" xfId="212" xr:uid="{00000000-0005-0000-0000-00002D000000}"/>
    <cellStyle name="40% - Énfasis2 2 2" xfId="213" xr:uid="{00000000-0005-0000-0000-00002E000000}"/>
    <cellStyle name="40% - Énfasis2 3" xfId="214" xr:uid="{00000000-0005-0000-0000-00002F000000}"/>
    <cellStyle name="40% - Énfasis3 2" xfId="215" xr:uid="{00000000-0005-0000-0000-000030000000}"/>
    <cellStyle name="40% - Énfasis3 2 2" xfId="216" xr:uid="{00000000-0005-0000-0000-000031000000}"/>
    <cellStyle name="40% - Énfasis3 3" xfId="217" xr:uid="{00000000-0005-0000-0000-000032000000}"/>
    <cellStyle name="40% - Énfasis4 2" xfId="218" xr:uid="{00000000-0005-0000-0000-000033000000}"/>
    <cellStyle name="40% - Énfasis4 2 2" xfId="219" xr:uid="{00000000-0005-0000-0000-000034000000}"/>
    <cellStyle name="40% - Énfasis4 3" xfId="220" xr:uid="{00000000-0005-0000-0000-000035000000}"/>
    <cellStyle name="40% - Énfasis5 2" xfId="221" xr:uid="{00000000-0005-0000-0000-000036000000}"/>
    <cellStyle name="40% - Énfasis5 2 2" xfId="222" xr:uid="{00000000-0005-0000-0000-000037000000}"/>
    <cellStyle name="40% - Énfasis5 3" xfId="223" xr:uid="{00000000-0005-0000-0000-000038000000}"/>
    <cellStyle name="40% - Énfasis6 2" xfId="224" xr:uid="{00000000-0005-0000-0000-000039000000}"/>
    <cellStyle name="40% - Énfasis6 2 2" xfId="225" xr:uid="{00000000-0005-0000-0000-00003A000000}"/>
    <cellStyle name="40% - Énfasis6 3" xfId="226" xr:uid="{00000000-0005-0000-0000-00003B000000}"/>
    <cellStyle name="60% - Accent1" xfId="21" xr:uid="{00000000-0005-0000-0000-00003C000000}"/>
    <cellStyle name="60% - Accent1 2" xfId="92" xr:uid="{00000000-0005-0000-0000-00003D000000}"/>
    <cellStyle name="60% - Accent2" xfId="22" xr:uid="{00000000-0005-0000-0000-00003E000000}"/>
    <cellStyle name="60% - Accent2 2" xfId="93" xr:uid="{00000000-0005-0000-0000-00003F000000}"/>
    <cellStyle name="60% - Accent3" xfId="23" xr:uid="{00000000-0005-0000-0000-000040000000}"/>
    <cellStyle name="60% - Accent3 2" xfId="94" xr:uid="{00000000-0005-0000-0000-000041000000}"/>
    <cellStyle name="60% - Accent4" xfId="24" xr:uid="{00000000-0005-0000-0000-000042000000}"/>
    <cellStyle name="60% - Accent4 2" xfId="95" xr:uid="{00000000-0005-0000-0000-000043000000}"/>
    <cellStyle name="60% - Accent5" xfId="25" xr:uid="{00000000-0005-0000-0000-000044000000}"/>
    <cellStyle name="60% - Accent5 2" xfId="96" xr:uid="{00000000-0005-0000-0000-000045000000}"/>
    <cellStyle name="60% - Accent6" xfId="26" xr:uid="{00000000-0005-0000-0000-000046000000}"/>
    <cellStyle name="60% - Accent6 2" xfId="97" xr:uid="{00000000-0005-0000-0000-000047000000}"/>
    <cellStyle name="60% - Énfasis1 2" xfId="227" xr:uid="{00000000-0005-0000-0000-000048000000}"/>
    <cellStyle name="60% - Énfasis1 2 2" xfId="228" xr:uid="{00000000-0005-0000-0000-000049000000}"/>
    <cellStyle name="60% - Énfasis1 3" xfId="229" xr:uid="{00000000-0005-0000-0000-00004A000000}"/>
    <cellStyle name="60% - Énfasis2 2" xfId="230" xr:uid="{00000000-0005-0000-0000-00004B000000}"/>
    <cellStyle name="60% - Énfasis2 2 2" xfId="231" xr:uid="{00000000-0005-0000-0000-00004C000000}"/>
    <cellStyle name="60% - Énfasis2 3" xfId="232" xr:uid="{00000000-0005-0000-0000-00004D000000}"/>
    <cellStyle name="60% - Énfasis3 2" xfId="233" xr:uid="{00000000-0005-0000-0000-00004E000000}"/>
    <cellStyle name="60% - Énfasis3 2 2" xfId="234" xr:uid="{00000000-0005-0000-0000-00004F000000}"/>
    <cellStyle name="60% - Énfasis3 3" xfId="235" xr:uid="{00000000-0005-0000-0000-000050000000}"/>
    <cellStyle name="60% - Énfasis4 2" xfId="236" xr:uid="{00000000-0005-0000-0000-000051000000}"/>
    <cellStyle name="60% - Énfasis4 2 2" xfId="237" xr:uid="{00000000-0005-0000-0000-000052000000}"/>
    <cellStyle name="60% - Énfasis4 3" xfId="238" xr:uid="{00000000-0005-0000-0000-000053000000}"/>
    <cellStyle name="60% - Énfasis5 2" xfId="239" xr:uid="{00000000-0005-0000-0000-000054000000}"/>
    <cellStyle name="60% - Énfasis5 2 2" xfId="240" xr:uid="{00000000-0005-0000-0000-000055000000}"/>
    <cellStyle name="60% - Énfasis5 3" xfId="241" xr:uid="{00000000-0005-0000-0000-000056000000}"/>
    <cellStyle name="60% - Énfasis6 2" xfId="242" xr:uid="{00000000-0005-0000-0000-000057000000}"/>
    <cellStyle name="60% - Énfasis6 2 2" xfId="243" xr:uid="{00000000-0005-0000-0000-000058000000}"/>
    <cellStyle name="60% - Énfasis6 3" xfId="244" xr:uid="{00000000-0005-0000-0000-000059000000}"/>
    <cellStyle name="Accent1" xfId="27" xr:uid="{00000000-0005-0000-0000-00005A000000}"/>
    <cellStyle name="Accent1 2" xfId="98" xr:uid="{00000000-0005-0000-0000-00005B000000}"/>
    <cellStyle name="Accent2" xfId="28" xr:uid="{00000000-0005-0000-0000-00005C000000}"/>
    <cellStyle name="Accent2 2" xfId="99" xr:uid="{00000000-0005-0000-0000-00005D000000}"/>
    <cellStyle name="Accent3" xfId="29" xr:uid="{00000000-0005-0000-0000-00005E000000}"/>
    <cellStyle name="Accent3 2" xfId="100" xr:uid="{00000000-0005-0000-0000-00005F000000}"/>
    <cellStyle name="Accent4" xfId="30" xr:uid="{00000000-0005-0000-0000-000060000000}"/>
    <cellStyle name="Accent4 2" xfId="101" xr:uid="{00000000-0005-0000-0000-000061000000}"/>
    <cellStyle name="Accent5" xfId="31" xr:uid="{00000000-0005-0000-0000-000062000000}"/>
    <cellStyle name="Accent5 2" xfId="102" xr:uid="{00000000-0005-0000-0000-000063000000}"/>
    <cellStyle name="Accent6" xfId="32" xr:uid="{00000000-0005-0000-0000-000064000000}"/>
    <cellStyle name="Accent6 2" xfId="103" xr:uid="{00000000-0005-0000-0000-000065000000}"/>
    <cellStyle name="Bad" xfId="33" xr:uid="{00000000-0005-0000-0000-000066000000}"/>
    <cellStyle name="Bad 2" xfId="104" xr:uid="{00000000-0005-0000-0000-000067000000}"/>
    <cellStyle name="Buena 2" xfId="245" xr:uid="{00000000-0005-0000-0000-000068000000}"/>
    <cellStyle name="Buena 2 2" xfId="246" xr:uid="{00000000-0005-0000-0000-000069000000}"/>
    <cellStyle name="Buena 3" xfId="247" xr:uid="{00000000-0005-0000-0000-00006A000000}"/>
    <cellStyle name="Calculation" xfId="34" xr:uid="{00000000-0005-0000-0000-00006B000000}"/>
    <cellStyle name="Calculation 2" xfId="105" xr:uid="{00000000-0005-0000-0000-00006C000000}"/>
    <cellStyle name="Cálculo 2" xfId="248" xr:uid="{00000000-0005-0000-0000-00006D000000}"/>
    <cellStyle name="Cálculo 2 2" xfId="249" xr:uid="{00000000-0005-0000-0000-00006E000000}"/>
    <cellStyle name="Cálculo 2_Copia de Xl0000021.xls INGRID" xfId="250" xr:uid="{00000000-0005-0000-0000-00006F000000}"/>
    <cellStyle name="Cálculo 3" xfId="251" xr:uid="{00000000-0005-0000-0000-000070000000}"/>
    <cellStyle name="Celda de comprobación 2" xfId="252" xr:uid="{00000000-0005-0000-0000-000071000000}"/>
    <cellStyle name="Celda de comprobación 2 2" xfId="253" xr:uid="{00000000-0005-0000-0000-000072000000}"/>
    <cellStyle name="Celda de comprobación 2_Copia de Xl0000021.xls INGRID" xfId="254" xr:uid="{00000000-0005-0000-0000-000073000000}"/>
    <cellStyle name="Celda de comprobación 3" xfId="255" xr:uid="{00000000-0005-0000-0000-000074000000}"/>
    <cellStyle name="Celda vinculada 2" xfId="256" xr:uid="{00000000-0005-0000-0000-000075000000}"/>
    <cellStyle name="Celda vinculada 2 2" xfId="257" xr:uid="{00000000-0005-0000-0000-000076000000}"/>
    <cellStyle name="Celda vinculada 2_2013-68" xfId="258" xr:uid="{00000000-0005-0000-0000-000077000000}"/>
    <cellStyle name="Celda vinculada 3" xfId="259" xr:uid="{00000000-0005-0000-0000-000078000000}"/>
    <cellStyle name="Check Cell" xfId="35" xr:uid="{00000000-0005-0000-0000-000079000000}"/>
    <cellStyle name="Check Cell 2" xfId="106" xr:uid="{00000000-0005-0000-0000-00007A000000}"/>
    <cellStyle name="Comma 2" xfId="36" xr:uid="{00000000-0005-0000-0000-00007B000000}"/>
    <cellStyle name="Comma 2 2" xfId="107" xr:uid="{00000000-0005-0000-0000-00007C000000}"/>
    <cellStyle name="Comma 2 2 2" xfId="108" xr:uid="{00000000-0005-0000-0000-00007D000000}"/>
    <cellStyle name="Comma 2 2 2 2" xfId="514" xr:uid="{00000000-0005-0000-0000-00007E000000}"/>
    <cellStyle name="Comma 2 2 3" xfId="513" xr:uid="{00000000-0005-0000-0000-00007F000000}"/>
    <cellStyle name="Comma 2 3" xfId="505" xr:uid="{00000000-0005-0000-0000-000080000000}"/>
    <cellStyle name="Comma 3" xfId="109" xr:uid="{00000000-0005-0000-0000-000081000000}"/>
    <cellStyle name="Comma 3 2" xfId="110" xr:uid="{00000000-0005-0000-0000-000082000000}"/>
    <cellStyle name="Comma 3 2 2" xfId="516" xr:uid="{00000000-0005-0000-0000-000083000000}"/>
    <cellStyle name="Comma 3 3" xfId="515" xr:uid="{00000000-0005-0000-0000-000084000000}"/>
    <cellStyle name="Comma 4" xfId="111" xr:uid="{00000000-0005-0000-0000-000085000000}"/>
    <cellStyle name="Comma 4 2" xfId="517" xr:uid="{00000000-0005-0000-0000-000086000000}"/>
    <cellStyle name="Comma 5" xfId="112" xr:uid="{00000000-0005-0000-0000-000087000000}"/>
    <cellStyle name="Comma 5 2" xfId="518" xr:uid="{00000000-0005-0000-0000-000088000000}"/>
    <cellStyle name="Currency 2" xfId="37" xr:uid="{00000000-0005-0000-0000-000089000000}"/>
    <cellStyle name="Currency 2 2" xfId="113" xr:uid="{00000000-0005-0000-0000-00008A000000}"/>
    <cellStyle name="Currency 2 3" xfId="506" xr:uid="{00000000-0005-0000-0000-00008B000000}"/>
    <cellStyle name="Currency 3" xfId="114" xr:uid="{00000000-0005-0000-0000-00008C000000}"/>
    <cellStyle name="Diseño" xfId="115" xr:uid="{00000000-0005-0000-0000-00008D000000}"/>
    <cellStyle name="Emphasis 1" xfId="38" xr:uid="{00000000-0005-0000-0000-00008E000000}"/>
    <cellStyle name="Emphasis 2" xfId="39" xr:uid="{00000000-0005-0000-0000-00008F000000}"/>
    <cellStyle name="Emphasis 3" xfId="40" xr:uid="{00000000-0005-0000-0000-000090000000}"/>
    <cellStyle name="Encabezado 4 2" xfId="260" xr:uid="{00000000-0005-0000-0000-000091000000}"/>
    <cellStyle name="Encabezado 4 2 2" xfId="261" xr:uid="{00000000-0005-0000-0000-000092000000}"/>
    <cellStyle name="Encabezado 4 3" xfId="262" xr:uid="{00000000-0005-0000-0000-000093000000}"/>
    <cellStyle name="Énfasis1 2" xfId="263" xr:uid="{00000000-0005-0000-0000-000094000000}"/>
    <cellStyle name="Énfasis1 2 2" xfId="264" xr:uid="{00000000-0005-0000-0000-000095000000}"/>
    <cellStyle name="Énfasis1 3" xfId="265" xr:uid="{00000000-0005-0000-0000-000096000000}"/>
    <cellStyle name="Énfasis2 2" xfId="266" xr:uid="{00000000-0005-0000-0000-000097000000}"/>
    <cellStyle name="Énfasis2 2 2" xfId="267" xr:uid="{00000000-0005-0000-0000-000098000000}"/>
    <cellStyle name="Énfasis2 3" xfId="268" xr:uid="{00000000-0005-0000-0000-000099000000}"/>
    <cellStyle name="Énfasis3 2" xfId="269" xr:uid="{00000000-0005-0000-0000-00009A000000}"/>
    <cellStyle name="Énfasis3 2 2" xfId="270" xr:uid="{00000000-0005-0000-0000-00009B000000}"/>
    <cellStyle name="Énfasis3 3" xfId="271" xr:uid="{00000000-0005-0000-0000-00009C000000}"/>
    <cellStyle name="Énfasis4 2" xfId="272" xr:uid="{00000000-0005-0000-0000-00009D000000}"/>
    <cellStyle name="Énfasis4 2 2" xfId="273" xr:uid="{00000000-0005-0000-0000-00009E000000}"/>
    <cellStyle name="Énfasis4 3" xfId="274" xr:uid="{00000000-0005-0000-0000-00009F000000}"/>
    <cellStyle name="Énfasis5 2" xfId="275" xr:uid="{00000000-0005-0000-0000-0000A0000000}"/>
    <cellStyle name="Énfasis5 2 2" xfId="276" xr:uid="{00000000-0005-0000-0000-0000A1000000}"/>
    <cellStyle name="Énfasis5 3" xfId="277" xr:uid="{00000000-0005-0000-0000-0000A2000000}"/>
    <cellStyle name="Énfasis6 2" xfId="278" xr:uid="{00000000-0005-0000-0000-0000A3000000}"/>
    <cellStyle name="Énfasis6 2 2" xfId="279" xr:uid="{00000000-0005-0000-0000-0000A4000000}"/>
    <cellStyle name="Énfasis6 3" xfId="280" xr:uid="{00000000-0005-0000-0000-0000A5000000}"/>
    <cellStyle name="Entrada 2" xfId="281" xr:uid="{00000000-0005-0000-0000-0000A6000000}"/>
    <cellStyle name="Entrada 2 2" xfId="282" xr:uid="{00000000-0005-0000-0000-0000A7000000}"/>
    <cellStyle name="Entrada 2_Copia de Xl0000021.xls INGRID" xfId="283" xr:uid="{00000000-0005-0000-0000-0000A8000000}"/>
    <cellStyle name="Entrada 3" xfId="284" xr:uid="{00000000-0005-0000-0000-0000A9000000}"/>
    <cellStyle name="Euro" xfId="41" xr:uid="{00000000-0005-0000-0000-0000AA000000}"/>
    <cellStyle name="Euro 10" xfId="286" xr:uid="{00000000-0005-0000-0000-0000AB000000}"/>
    <cellStyle name="Euro 10 2" xfId="287" xr:uid="{00000000-0005-0000-0000-0000AC000000}"/>
    <cellStyle name="Euro 10 3" xfId="288" xr:uid="{00000000-0005-0000-0000-0000AD000000}"/>
    <cellStyle name="Euro 10 4" xfId="289" xr:uid="{00000000-0005-0000-0000-0000AE000000}"/>
    <cellStyle name="Euro 11" xfId="290" xr:uid="{00000000-0005-0000-0000-0000AF000000}"/>
    <cellStyle name="Euro 11 2" xfId="291" xr:uid="{00000000-0005-0000-0000-0000B0000000}"/>
    <cellStyle name="Euro 11 3" xfId="292" xr:uid="{00000000-0005-0000-0000-0000B1000000}"/>
    <cellStyle name="Euro 11 4" xfId="293" xr:uid="{00000000-0005-0000-0000-0000B2000000}"/>
    <cellStyle name="Euro 12" xfId="294" xr:uid="{00000000-0005-0000-0000-0000B3000000}"/>
    <cellStyle name="Euro 12 2" xfId="295" xr:uid="{00000000-0005-0000-0000-0000B4000000}"/>
    <cellStyle name="Euro 12 3" xfId="296" xr:uid="{00000000-0005-0000-0000-0000B5000000}"/>
    <cellStyle name="Euro 12 4" xfId="297" xr:uid="{00000000-0005-0000-0000-0000B6000000}"/>
    <cellStyle name="Euro 13" xfId="298" xr:uid="{00000000-0005-0000-0000-0000B7000000}"/>
    <cellStyle name="Euro 13 2" xfId="299" xr:uid="{00000000-0005-0000-0000-0000B8000000}"/>
    <cellStyle name="Euro 13 3" xfId="300" xr:uid="{00000000-0005-0000-0000-0000B9000000}"/>
    <cellStyle name="Euro 13 4" xfId="301" xr:uid="{00000000-0005-0000-0000-0000BA000000}"/>
    <cellStyle name="Euro 14" xfId="302" xr:uid="{00000000-0005-0000-0000-0000BB000000}"/>
    <cellStyle name="Euro 14 2" xfId="303" xr:uid="{00000000-0005-0000-0000-0000BC000000}"/>
    <cellStyle name="Euro 14 3" xfId="304" xr:uid="{00000000-0005-0000-0000-0000BD000000}"/>
    <cellStyle name="Euro 14 4" xfId="305" xr:uid="{00000000-0005-0000-0000-0000BE000000}"/>
    <cellStyle name="Euro 15" xfId="306" xr:uid="{00000000-0005-0000-0000-0000BF000000}"/>
    <cellStyle name="Euro 15 2" xfId="307" xr:uid="{00000000-0005-0000-0000-0000C0000000}"/>
    <cellStyle name="Euro 15 3" xfId="308" xr:uid="{00000000-0005-0000-0000-0000C1000000}"/>
    <cellStyle name="Euro 15 4" xfId="309" xr:uid="{00000000-0005-0000-0000-0000C2000000}"/>
    <cellStyle name="Euro 16" xfId="310" xr:uid="{00000000-0005-0000-0000-0000C3000000}"/>
    <cellStyle name="Euro 16 2" xfId="311" xr:uid="{00000000-0005-0000-0000-0000C4000000}"/>
    <cellStyle name="Euro 16 3" xfId="312" xr:uid="{00000000-0005-0000-0000-0000C5000000}"/>
    <cellStyle name="Euro 16 4" xfId="313" xr:uid="{00000000-0005-0000-0000-0000C6000000}"/>
    <cellStyle name="Euro 17" xfId="314" xr:uid="{00000000-0005-0000-0000-0000C7000000}"/>
    <cellStyle name="Euro 17 2" xfId="315" xr:uid="{00000000-0005-0000-0000-0000C8000000}"/>
    <cellStyle name="Euro 17 3" xfId="316" xr:uid="{00000000-0005-0000-0000-0000C9000000}"/>
    <cellStyle name="Euro 17 4" xfId="317" xr:uid="{00000000-0005-0000-0000-0000CA000000}"/>
    <cellStyle name="Euro 18" xfId="285" xr:uid="{00000000-0005-0000-0000-0000CB000000}"/>
    <cellStyle name="Euro 19" xfId="507" xr:uid="{00000000-0005-0000-0000-0000CC000000}"/>
    <cellStyle name="Euro 2" xfId="160" xr:uid="{00000000-0005-0000-0000-0000CD000000}"/>
    <cellStyle name="Euro 2 10" xfId="319" xr:uid="{00000000-0005-0000-0000-0000CE000000}"/>
    <cellStyle name="Euro 2 11" xfId="320" xr:uid="{00000000-0005-0000-0000-0000CF000000}"/>
    <cellStyle name="Euro 2 12" xfId="318" xr:uid="{00000000-0005-0000-0000-0000D0000000}"/>
    <cellStyle name="Euro 2 2" xfId="321" xr:uid="{00000000-0005-0000-0000-0000D1000000}"/>
    <cellStyle name="Euro 2 2 2" xfId="322" xr:uid="{00000000-0005-0000-0000-0000D2000000}"/>
    <cellStyle name="Euro 2 2 2 2" xfId="323" xr:uid="{00000000-0005-0000-0000-0000D3000000}"/>
    <cellStyle name="Euro 2 2 2 3" xfId="324" xr:uid="{00000000-0005-0000-0000-0000D4000000}"/>
    <cellStyle name="Euro 2 2 2 4" xfId="325" xr:uid="{00000000-0005-0000-0000-0000D5000000}"/>
    <cellStyle name="Euro 2 2 3" xfId="326" xr:uid="{00000000-0005-0000-0000-0000D6000000}"/>
    <cellStyle name="Euro 2 2 3 2" xfId="327" xr:uid="{00000000-0005-0000-0000-0000D7000000}"/>
    <cellStyle name="Euro 2 2 3 3" xfId="328" xr:uid="{00000000-0005-0000-0000-0000D8000000}"/>
    <cellStyle name="Euro 2 2 3 4" xfId="329" xr:uid="{00000000-0005-0000-0000-0000D9000000}"/>
    <cellStyle name="Euro 2 2 4" xfId="330" xr:uid="{00000000-0005-0000-0000-0000DA000000}"/>
    <cellStyle name="Euro 2 2 4 2" xfId="331" xr:uid="{00000000-0005-0000-0000-0000DB000000}"/>
    <cellStyle name="Euro 2 2 4 3" xfId="332" xr:uid="{00000000-0005-0000-0000-0000DC000000}"/>
    <cellStyle name="Euro 2 2 4 4" xfId="333" xr:uid="{00000000-0005-0000-0000-0000DD000000}"/>
    <cellStyle name="Euro 2 2 5" xfId="334" xr:uid="{00000000-0005-0000-0000-0000DE000000}"/>
    <cellStyle name="Euro 2 2 5 2" xfId="335" xr:uid="{00000000-0005-0000-0000-0000DF000000}"/>
    <cellStyle name="Euro 2 2 5 3" xfId="336" xr:uid="{00000000-0005-0000-0000-0000E0000000}"/>
    <cellStyle name="Euro 2 2 5 4" xfId="337" xr:uid="{00000000-0005-0000-0000-0000E1000000}"/>
    <cellStyle name="Euro 2 2 6" xfId="338" xr:uid="{00000000-0005-0000-0000-0000E2000000}"/>
    <cellStyle name="Euro 2 2 6 2" xfId="339" xr:uid="{00000000-0005-0000-0000-0000E3000000}"/>
    <cellStyle name="Euro 2 2 6 3" xfId="340" xr:uid="{00000000-0005-0000-0000-0000E4000000}"/>
    <cellStyle name="Euro 2 2 6 4" xfId="341" xr:uid="{00000000-0005-0000-0000-0000E5000000}"/>
    <cellStyle name="Euro 2 3" xfId="342" xr:uid="{00000000-0005-0000-0000-0000E6000000}"/>
    <cellStyle name="Euro 2 3 2" xfId="343" xr:uid="{00000000-0005-0000-0000-0000E7000000}"/>
    <cellStyle name="Euro 2 3 3" xfId="344" xr:uid="{00000000-0005-0000-0000-0000E8000000}"/>
    <cellStyle name="Euro 2 3 4" xfId="345" xr:uid="{00000000-0005-0000-0000-0000E9000000}"/>
    <cellStyle name="Euro 2 4" xfId="346" xr:uid="{00000000-0005-0000-0000-0000EA000000}"/>
    <cellStyle name="Euro 2 5" xfId="347" xr:uid="{00000000-0005-0000-0000-0000EB000000}"/>
    <cellStyle name="Euro 2 6" xfId="348" xr:uid="{00000000-0005-0000-0000-0000EC000000}"/>
    <cellStyle name="Euro 2 7" xfId="349" xr:uid="{00000000-0005-0000-0000-0000ED000000}"/>
    <cellStyle name="Euro 2 8" xfId="350" xr:uid="{00000000-0005-0000-0000-0000EE000000}"/>
    <cellStyle name="Euro 2 9" xfId="351" xr:uid="{00000000-0005-0000-0000-0000EF000000}"/>
    <cellStyle name="Euro 3" xfId="352" xr:uid="{00000000-0005-0000-0000-0000F0000000}"/>
    <cellStyle name="Euro 3 2" xfId="353" xr:uid="{00000000-0005-0000-0000-0000F1000000}"/>
    <cellStyle name="Euro 3 3" xfId="354" xr:uid="{00000000-0005-0000-0000-0000F2000000}"/>
    <cellStyle name="Euro 3 4" xfId="355" xr:uid="{00000000-0005-0000-0000-0000F3000000}"/>
    <cellStyle name="Euro 3 5" xfId="356" xr:uid="{00000000-0005-0000-0000-0000F4000000}"/>
    <cellStyle name="Euro 4" xfId="357" xr:uid="{00000000-0005-0000-0000-0000F5000000}"/>
    <cellStyle name="Euro 4 2" xfId="358" xr:uid="{00000000-0005-0000-0000-0000F6000000}"/>
    <cellStyle name="Euro 4 3" xfId="359" xr:uid="{00000000-0005-0000-0000-0000F7000000}"/>
    <cellStyle name="Euro 4 4" xfId="360" xr:uid="{00000000-0005-0000-0000-0000F8000000}"/>
    <cellStyle name="Euro 4 5" xfId="361" xr:uid="{00000000-0005-0000-0000-0000F9000000}"/>
    <cellStyle name="Euro 5" xfId="362" xr:uid="{00000000-0005-0000-0000-0000FA000000}"/>
    <cellStyle name="Euro 5 2" xfId="363" xr:uid="{00000000-0005-0000-0000-0000FB000000}"/>
    <cellStyle name="Euro 5 3" xfId="364" xr:uid="{00000000-0005-0000-0000-0000FC000000}"/>
    <cellStyle name="Euro 5 4" xfId="365" xr:uid="{00000000-0005-0000-0000-0000FD000000}"/>
    <cellStyle name="Euro 6" xfId="366" xr:uid="{00000000-0005-0000-0000-0000FE000000}"/>
    <cellStyle name="Euro 6 2" xfId="367" xr:uid="{00000000-0005-0000-0000-0000FF000000}"/>
    <cellStyle name="Euro 6 3" xfId="368" xr:uid="{00000000-0005-0000-0000-000000010000}"/>
    <cellStyle name="Euro 6 4" xfId="369" xr:uid="{00000000-0005-0000-0000-000001010000}"/>
    <cellStyle name="Euro 7" xfId="370" xr:uid="{00000000-0005-0000-0000-000002010000}"/>
    <cellStyle name="Euro 7 2" xfId="371" xr:uid="{00000000-0005-0000-0000-000003010000}"/>
    <cellStyle name="Euro 7 3" xfId="372" xr:uid="{00000000-0005-0000-0000-000004010000}"/>
    <cellStyle name="Euro 7 4" xfId="373" xr:uid="{00000000-0005-0000-0000-000005010000}"/>
    <cellStyle name="Euro 8" xfId="374" xr:uid="{00000000-0005-0000-0000-000006010000}"/>
    <cellStyle name="Euro 8 2" xfId="375" xr:uid="{00000000-0005-0000-0000-000007010000}"/>
    <cellStyle name="Euro 8 3" xfId="376" xr:uid="{00000000-0005-0000-0000-000008010000}"/>
    <cellStyle name="Euro 8 4" xfId="377" xr:uid="{00000000-0005-0000-0000-000009010000}"/>
    <cellStyle name="Euro 9" xfId="378" xr:uid="{00000000-0005-0000-0000-00000A010000}"/>
    <cellStyle name="Euro 9 2" xfId="379" xr:uid="{00000000-0005-0000-0000-00000B010000}"/>
    <cellStyle name="Euro 9 3" xfId="380" xr:uid="{00000000-0005-0000-0000-00000C010000}"/>
    <cellStyle name="Euro 9 4" xfId="381" xr:uid="{00000000-0005-0000-0000-00000D010000}"/>
    <cellStyle name="Euro 9 5" xfId="382" xr:uid="{00000000-0005-0000-0000-00000E010000}"/>
    <cellStyle name="Euro 9 6" xfId="383" xr:uid="{00000000-0005-0000-0000-00000F010000}"/>
    <cellStyle name="Euro 9 7" xfId="384" xr:uid="{00000000-0005-0000-0000-000010010000}"/>
    <cellStyle name="Euro 9 8" xfId="385" xr:uid="{00000000-0005-0000-0000-000011010000}"/>
    <cellStyle name="Euro 9 9" xfId="386" xr:uid="{00000000-0005-0000-0000-000012010000}"/>
    <cellStyle name="Excel Built-in Normal" xfId="116" xr:uid="{00000000-0005-0000-0000-000013010000}"/>
    <cellStyle name="Explanatory Text" xfId="42" xr:uid="{00000000-0005-0000-0000-000014010000}"/>
    <cellStyle name="Explanatory Text 2" xfId="117" xr:uid="{00000000-0005-0000-0000-000015010000}"/>
    <cellStyle name="Good" xfId="43" xr:uid="{00000000-0005-0000-0000-000016010000}"/>
    <cellStyle name="Good 2" xfId="118" xr:uid="{00000000-0005-0000-0000-000017010000}"/>
    <cellStyle name="Heading 1" xfId="44" xr:uid="{00000000-0005-0000-0000-000018010000}"/>
    <cellStyle name="Heading 1 2" xfId="119" xr:uid="{00000000-0005-0000-0000-000019010000}"/>
    <cellStyle name="Heading 2" xfId="45" xr:uid="{00000000-0005-0000-0000-00001A010000}"/>
    <cellStyle name="Heading 2 2" xfId="120" xr:uid="{00000000-0005-0000-0000-00001B010000}"/>
    <cellStyle name="Heading 2 3" xfId="121" xr:uid="{00000000-0005-0000-0000-00001C010000}"/>
    <cellStyle name="Heading 3" xfId="46" xr:uid="{00000000-0005-0000-0000-00001D010000}"/>
    <cellStyle name="Heading 3 2" xfId="122" xr:uid="{00000000-0005-0000-0000-00001E010000}"/>
    <cellStyle name="Heading 4" xfId="47" xr:uid="{00000000-0005-0000-0000-00001F010000}"/>
    <cellStyle name="Heading 4 2" xfId="123" xr:uid="{00000000-0005-0000-0000-000020010000}"/>
    <cellStyle name="Incorrecto 2" xfId="387" xr:uid="{00000000-0005-0000-0000-000022010000}"/>
    <cellStyle name="Incorrecto 2 2" xfId="388" xr:uid="{00000000-0005-0000-0000-000023010000}"/>
    <cellStyle name="Incorrecto 3" xfId="389" xr:uid="{00000000-0005-0000-0000-000024010000}"/>
    <cellStyle name="Input" xfId="48" xr:uid="{00000000-0005-0000-0000-000025010000}"/>
    <cellStyle name="Input 2" xfId="124" xr:uid="{00000000-0005-0000-0000-000026010000}"/>
    <cellStyle name="Linked Cell" xfId="49" xr:uid="{00000000-0005-0000-0000-000027010000}"/>
    <cellStyle name="Linked Cell 2" xfId="125" xr:uid="{00000000-0005-0000-0000-000028010000}"/>
    <cellStyle name="Millares" xfId="1" builtinId="3"/>
    <cellStyle name="Millares [0] 2" xfId="390" xr:uid="{00000000-0005-0000-0000-00002A010000}"/>
    <cellStyle name="Millares [0] 2 2" xfId="538" xr:uid="{00000000-0005-0000-0000-00002B010000}"/>
    <cellStyle name="Millares [0] 3" xfId="391" xr:uid="{00000000-0005-0000-0000-00002C010000}"/>
    <cellStyle name="Millares [0] 3 2" xfId="539" xr:uid="{00000000-0005-0000-0000-00002D010000}"/>
    <cellStyle name="Millares [0] 4" xfId="392" xr:uid="{00000000-0005-0000-0000-00002E010000}"/>
    <cellStyle name="Millares [0] 4 2" xfId="540" xr:uid="{00000000-0005-0000-0000-00002F010000}"/>
    <cellStyle name="Millares [0] 5" xfId="393" xr:uid="{00000000-0005-0000-0000-000030010000}"/>
    <cellStyle name="Millares [0] 5 2" xfId="541" xr:uid="{00000000-0005-0000-0000-000031010000}"/>
    <cellStyle name="Millares [0] 6" xfId="394" xr:uid="{00000000-0005-0000-0000-000032010000}"/>
    <cellStyle name="Millares [0] 6 2" xfId="542" xr:uid="{00000000-0005-0000-0000-000033010000}"/>
    <cellStyle name="Millares 10" xfId="161" xr:uid="{00000000-0005-0000-0000-000034010000}"/>
    <cellStyle name="Millares 10 2" xfId="189" xr:uid="{00000000-0005-0000-0000-000035010000}"/>
    <cellStyle name="Millares 10 2 2" xfId="537" xr:uid="{00000000-0005-0000-0000-000036010000}"/>
    <cellStyle name="Millares 10 3" xfId="525" xr:uid="{00000000-0005-0000-0000-000037010000}"/>
    <cellStyle name="Millares 11" xfId="187" xr:uid="{00000000-0005-0000-0000-000038010000}"/>
    <cellStyle name="Millares 11 2" xfId="536" xr:uid="{00000000-0005-0000-0000-000039010000}"/>
    <cellStyle name="Millares 12" xfId="459" xr:uid="{00000000-0005-0000-0000-00003A010000}"/>
    <cellStyle name="Millares 12 2" xfId="594" xr:uid="{00000000-0005-0000-0000-00003B010000}"/>
    <cellStyle name="Millares 13" xfId="503" xr:uid="{00000000-0005-0000-0000-00003C010000}"/>
    <cellStyle name="Millares 14" xfId="501" xr:uid="{00000000-0005-0000-0000-00003D010000}"/>
    <cellStyle name="Millares 15" xfId="595" xr:uid="{00000000-0005-0000-0000-00003E010000}"/>
    <cellStyle name="Millares 16" xfId="597" xr:uid="{00000000-0005-0000-0000-00003F010000}"/>
    <cellStyle name="Millares 17" xfId="596" xr:uid="{00000000-0005-0000-0000-000040010000}"/>
    <cellStyle name="Millares 2" xfId="50" xr:uid="{00000000-0005-0000-0000-000041010000}"/>
    <cellStyle name="Millares 2 2" xfId="51" xr:uid="{00000000-0005-0000-0000-000042010000}"/>
    <cellStyle name="Millares 2 2 2" xfId="163" xr:uid="{00000000-0005-0000-0000-000043010000}"/>
    <cellStyle name="Millares 2 2 2 2" xfId="178" xr:uid="{00000000-0005-0000-0000-000044010000}"/>
    <cellStyle name="Millares 2 2 2 2 2" xfId="533" xr:uid="{00000000-0005-0000-0000-000045010000}"/>
    <cellStyle name="Millares 2 2 2 3" xfId="396" xr:uid="{00000000-0005-0000-0000-000046010000}"/>
    <cellStyle name="Millares 2 2 2 3 2" xfId="544" xr:uid="{00000000-0005-0000-0000-000047010000}"/>
    <cellStyle name="Millares 2 2 2 4" xfId="527" xr:uid="{00000000-0005-0000-0000-000048010000}"/>
    <cellStyle name="Millares 2 2 3" xfId="185" xr:uid="{00000000-0005-0000-0000-000049010000}"/>
    <cellStyle name="Millares 2 2 3 2" xfId="535" xr:uid="{00000000-0005-0000-0000-00004A010000}"/>
    <cellStyle name="Millares 2 2 4" xfId="397" xr:uid="{00000000-0005-0000-0000-00004B010000}"/>
    <cellStyle name="Millares 2 2 4 2" xfId="545" xr:uid="{00000000-0005-0000-0000-00004C010000}"/>
    <cellStyle name="Millares 2 2 5" xfId="398" xr:uid="{00000000-0005-0000-0000-00004D010000}"/>
    <cellStyle name="Millares 2 2 5 2" xfId="546" xr:uid="{00000000-0005-0000-0000-00004E010000}"/>
    <cellStyle name="Millares 2 2 6" xfId="395" xr:uid="{00000000-0005-0000-0000-00004F010000}"/>
    <cellStyle name="Millares 2 2 6 2" xfId="543" xr:uid="{00000000-0005-0000-0000-000050010000}"/>
    <cellStyle name="Millares 2 3" xfId="3" xr:uid="{00000000-0005-0000-0000-000051010000}"/>
    <cellStyle name="Millares 2 3 2" xfId="126" xr:uid="{00000000-0005-0000-0000-000052010000}"/>
    <cellStyle name="Millares 2 3 2 2" xfId="400" xr:uid="{00000000-0005-0000-0000-000053010000}"/>
    <cellStyle name="Millares 2 3 2 2 2" xfId="548" xr:uid="{00000000-0005-0000-0000-000054010000}"/>
    <cellStyle name="Millares 2 3 3" xfId="401" xr:uid="{00000000-0005-0000-0000-000055010000}"/>
    <cellStyle name="Millares 2 3 3 2" xfId="549" xr:uid="{00000000-0005-0000-0000-000056010000}"/>
    <cellStyle name="Millares 2 3 4" xfId="402" xr:uid="{00000000-0005-0000-0000-000057010000}"/>
    <cellStyle name="Millares 2 3 4 2" xfId="550" xr:uid="{00000000-0005-0000-0000-000058010000}"/>
    <cellStyle name="Millares 2 3 5" xfId="403" xr:uid="{00000000-0005-0000-0000-000059010000}"/>
    <cellStyle name="Millares 2 3 5 2" xfId="551" xr:uid="{00000000-0005-0000-0000-00005A010000}"/>
    <cellStyle name="Millares 2 3 6" xfId="399" xr:uid="{00000000-0005-0000-0000-00005B010000}"/>
    <cellStyle name="Millares 2 3 6 2" xfId="547" xr:uid="{00000000-0005-0000-0000-00005C010000}"/>
    <cellStyle name="Millares 2 4" xfId="78" xr:uid="{00000000-0005-0000-0000-00005D010000}"/>
    <cellStyle name="Millares 2 4 2" xfId="127" xr:uid="{00000000-0005-0000-0000-00005E010000}"/>
    <cellStyle name="Millares 2 4 2 2" xfId="519" xr:uid="{00000000-0005-0000-0000-00005F010000}"/>
    <cellStyle name="Millares 2 4 3" xfId="164" xr:uid="{00000000-0005-0000-0000-000060010000}"/>
    <cellStyle name="Millares 2 4 4" xfId="512" xr:uid="{00000000-0005-0000-0000-000061010000}"/>
    <cellStyle name="Millares 2 5" xfId="79" xr:uid="{00000000-0005-0000-0000-000062010000}"/>
    <cellStyle name="Millares 2 5 2" xfId="404" xr:uid="{00000000-0005-0000-0000-000063010000}"/>
    <cellStyle name="Millares 2 5 2 2" xfId="552" xr:uid="{00000000-0005-0000-0000-000064010000}"/>
    <cellStyle name="Millares 2 6" xfId="162" xr:uid="{00000000-0005-0000-0000-000065010000}"/>
    <cellStyle name="Millares 2 6 2" xfId="526" xr:uid="{00000000-0005-0000-0000-000066010000}"/>
    <cellStyle name="Millares 2 7" xfId="177" xr:uid="{00000000-0005-0000-0000-000067010000}"/>
    <cellStyle name="Millares 2 7 2" xfId="532" xr:uid="{00000000-0005-0000-0000-000068010000}"/>
    <cellStyle name="Millares 2 8" xfId="508" xr:uid="{00000000-0005-0000-0000-000069010000}"/>
    <cellStyle name="Millares 2 9" xfId="502" xr:uid="{00000000-0005-0000-0000-00006A010000}"/>
    <cellStyle name="Millares 3" xfId="52" xr:uid="{00000000-0005-0000-0000-00006B010000}"/>
    <cellStyle name="Millares 3 2" xfId="128" xr:uid="{00000000-0005-0000-0000-00006C010000}"/>
    <cellStyle name="Millares 3 2 2" xfId="406" xr:uid="{00000000-0005-0000-0000-00006D010000}"/>
    <cellStyle name="Millares 3 2 2 2" xfId="554" xr:uid="{00000000-0005-0000-0000-00006E010000}"/>
    <cellStyle name="Millares 3 2 3" xfId="407" xr:uid="{00000000-0005-0000-0000-00006F010000}"/>
    <cellStyle name="Millares 3 2 3 2" xfId="555" xr:uid="{00000000-0005-0000-0000-000070010000}"/>
    <cellStyle name="Millares 3 2 4" xfId="408" xr:uid="{00000000-0005-0000-0000-000071010000}"/>
    <cellStyle name="Millares 3 2 4 2" xfId="556" xr:uid="{00000000-0005-0000-0000-000072010000}"/>
    <cellStyle name="Millares 3 2 5" xfId="405" xr:uid="{00000000-0005-0000-0000-000073010000}"/>
    <cellStyle name="Millares 3 2 5 2" xfId="553" xr:uid="{00000000-0005-0000-0000-000074010000}"/>
    <cellStyle name="Millares 3 2 6" xfId="520" xr:uid="{00000000-0005-0000-0000-000075010000}"/>
    <cellStyle name="Millares 3 3" xfId="165" xr:uid="{00000000-0005-0000-0000-000076010000}"/>
    <cellStyle name="Millares 3 3 2" xfId="409" xr:uid="{00000000-0005-0000-0000-000077010000}"/>
    <cellStyle name="Millares 3 3 2 2" xfId="557" xr:uid="{00000000-0005-0000-0000-000078010000}"/>
    <cellStyle name="Millares 3 3 3" xfId="410" xr:uid="{00000000-0005-0000-0000-000079010000}"/>
    <cellStyle name="Millares 3 3 3 2" xfId="558" xr:uid="{00000000-0005-0000-0000-00007A010000}"/>
    <cellStyle name="Millares 3 3 4" xfId="411" xr:uid="{00000000-0005-0000-0000-00007B010000}"/>
    <cellStyle name="Millares 3 3 4 2" xfId="559" xr:uid="{00000000-0005-0000-0000-00007C010000}"/>
    <cellStyle name="Millares 3 3 5" xfId="528" xr:uid="{00000000-0005-0000-0000-00007D010000}"/>
    <cellStyle name="Millares 3 4" xfId="412" xr:uid="{00000000-0005-0000-0000-00007E010000}"/>
    <cellStyle name="Millares 3 4 2" xfId="413" xr:uid="{00000000-0005-0000-0000-00007F010000}"/>
    <cellStyle name="Millares 3 4 2 2" xfId="561" xr:uid="{00000000-0005-0000-0000-000080010000}"/>
    <cellStyle name="Millares 3 4 3" xfId="414" xr:uid="{00000000-0005-0000-0000-000081010000}"/>
    <cellStyle name="Millares 3 4 3 2" xfId="562" xr:uid="{00000000-0005-0000-0000-000082010000}"/>
    <cellStyle name="Millares 3 4 4" xfId="415" xr:uid="{00000000-0005-0000-0000-000083010000}"/>
    <cellStyle name="Millares 3 4 4 2" xfId="563" xr:uid="{00000000-0005-0000-0000-000084010000}"/>
    <cellStyle name="Millares 3 4 5" xfId="560" xr:uid="{00000000-0005-0000-0000-000085010000}"/>
    <cellStyle name="Millares 3 5" xfId="416" xr:uid="{00000000-0005-0000-0000-000086010000}"/>
    <cellStyle name="Millares 3 5 2" xfId="417" xr:uid="{00000000-0005-0000-0000-000087010000}"/>
    <cellStyle name="Millares 3 5 2 2" xfId="565" xr:uid="{00000000-0005-0000-0000-000088010000}"/>
    <cellStyle name="Millares 3 5 3" xfId="418" xr:uid="{00000000-0005-0000-0000-000089010000}"/>
    <cellStyle name="Millares 3 5 3 2" xfId="566" xr:uid="{00000000-0005-0000-0000-00008A010000}"/>
    <cellStyle name="Millares 3 5 4" xfId="419" xr:uid="{00000000-0005-0000-0000-00008B010000}"/>
    <cellStyle name="Millares 3 5 4 2" xfId="567" xr:uid="{00000000-0005-0000-0000-00008C010000}"/>
    <cellStyle name="Millares 3 5 5" xfId="564" xr:uid="{00000000-0005-0000-0000-00008D010000}"/>
    <cellStyle name="Millares 3 6" xfId="420" xr:uid="{00000000-0005-0000-0000-00008E010000}"/>
    <cellStyle name="Millares 3 6 2" xfId="421" xr:uid="{00000000-0005-0000-0000-00008F010000}"/>
    <cellStyle name="Millares 3 6 2 2" xfId="569" xr:uid="{00000000-0005-0000-0000-000090010000}"/>
    <cellStyle name="Millares 3 6 3" xfId="422" xr:uid="{00000000-0005-0000-0000-000091010000}"/>
    <cellStyle name="Millares 3 6 3 2" xfId="570" xr:uid="{00000000-0005-0000-0000-000092010000}"/>
    <cellStyle name="Millares 3 6 4" xfId="423" xr:uid="{00000000-0005-0000-0000-000093010000}"/>
    <cellStyle name="Millares 3 6 4 2" xfId="571" xr:uid="{00000000-0005-0000-0000-000094010000}"/>
    <cellStyle name="Millares 3 6 5" xfId="568" xr:uid="{00000000-0005-0000-0000-000095010000}"/>
    <cellStyle name="Millares 3 7" xfId="509" xr:uid="{00000000-0005-0000-0000-000096010000}"/>
    <cellStyle name="Millares 4" xfId="53" xr:uid="{00000000-0005-0000-0000-000097010000}"/>
    <cellStyle name="Millares 4 2" xfId="129" xr:uid="{00000000-0005-0000-0000-000098010000}"/>
    <cellStyle name="Millares 4 2 2" xfId="425" xr:uid="{00000000-0005-0000-0000-000099010000}"/>
    <cellStyle name="Millares 4 2 2 2" xfId="573" xr:uid="{00000000-0005-0000-0000-00009A010000}"/>
    <cellStyle name="Millares 4 2 3" xfId="426" xr:uid="{00000000-0005-0000-0000-00009B010000}"/>
    <cellStyle name="Millares 4 2 3 2" xfId="574" xr:uid="{00000000-0005-0000-0000-00009C010000}"/>
    <cellStyle name="Millares 4 2 4" xfId="427" xr:uid="{00000000-0005-0000-0000-00009D010000}"/>
    <cellStyle name="Millares 4 2 4 2" xfId="575" xr:uid="{00000000-0005-0000-0000-00009E010000}"/>
    <cellStyle name="Millares 4 2 5" xfId="424" xr:uid="{00000000-0005-0000-0000-00009F010000}"/>
    <cellStyle name="Millares 4 2 5 2" xfId="572" xr:uid="{00000000-0005-0000-0000-0000A0010000}"/>
    <cellStyle name="Millares 4 2 6" xfId="521" xr:uid="{00000000-0005-0000-0000-0000A1010000}"/>
    <cellStyle name="Millares 4 3" xfId="428" xr:uid="{00000000-0005-0000-0000-0000A2010000}"/>
    <cellStyle name="Millares 4 3 2" xfId="429" xr:uid="{00000000-0005-0000-0000-0000A3010000}"/>
    <cellStyle name="Millares 4 3 2 2" xfId="577" xr:uid="{00000000-0005-0000-0000-0000A4010000}"/>
    <cellStyle name="Millares 4 3 3" xfId="430" xr:uid="{00000000-0005-0000-0000-0000A5010000}"/>
    <cellStyle name="Millares 4 3 3 2" xfId="578" xr:uid="{00000000-0005-0000-0000-0000A6010000}"/>
    <cellStyle name="Millares 4 3 4" xfId="431" xr:uid="{00000000-0005-0000-0000-0000A7010000}"/>
    <cellStyle name="Millares 4 3 4 2" xfId="579" xr:uid="{00000000-0005-0000-0000-0000A8010000}"/>
    <cellStyle name="Millares 4 3 5" xfId="576" xr:uid="{00000000-0005-0000-0000-0000A9010000}"/>
    <cellStyle name="Millares 4 4" xfId="432" xr:uid="{00000000-0005-0000-0000-0000AA010000}"/>
    <cellStyle name="Millares 4 4 2" xfId="433" xr:uid="{00000000-0005-0000-0000-0000AB010000}"/>
    <cellStyle name="Millares 4 4 2 2" xfId="581" xr:uid="{00000000-0005-0000-0000-0000AC010000}"/>
    <cellStyle name="Millares 4 4 3" xfId="434" xr:uid="{00000000-0005-0000-0000-0000AD010000}"/>
    <cellStyle name="Millares 4 4 3 2" xfId="582" xr:uid="{00000000-0005-0000-0000-0000AE010000}"/>
    <cellStyle name="Millares 4 4 4" xfId="435" xr:uid="{00000000-0005-0000-0000-0000AF010000}"/>
    <cellStyle name="Millares 4 4 4 2" xfId="583" xr:uid="{00000000-0005-0000-0000-0000B0010000}"/>
    <cellStyle name="Millares 4 4 5" xfId="580" xr:uid="{00000000-0005-0000-0000-0000B1010000}"/>
    <cellStyle name="Millares 4 5" xfId="436" xr:uid="{00000000-0005-0000-0000-0000B2010000}"/>
    <cellStyle name="Millares 4 5 2" xfId="437" xr:uid="{00000000-0005-0000-0000-0000B3010000}"/>
    <cellStyle name="Millares 4 5 2 2" xfId="585" xr:uid="{00000000-0005-0000-0000-0000B4010000}"/>
    <cellStyle name="Millares 4 5 3" xfId="438" xr:uid="{00000000-0005-0000-0000-0000B5010000}"/>
    <cellStyle name="Millares 4 5 3 2" xfId="586" xr:uid="{00000000-0005-0000-0000-0000B6010000}"/>
    <cellStyle name="Millares 4 5 4" xfId="439" xr:uid="{00000000-0005-0000-0000-0000B7010000}"/>
    <cellStyle name="Millares 4 5 4 2" xfId="587" xr:uid="{00000000-0005-0000-0000-0000B8010000}"/>
    <cellStyle name="Millares 4 5 5" xfId="584" xr:uid="{00000000-0005-0000-0000-0000B9010000}"/>
    <cellStyle name="Millares 4 6" xfId="440" xr:uid="{00000000-0005-0000-0000-0000BA010000}"/>
    <cellStyle name="Millares 4 6 2" xfId="441" xr:uid="{00000000-0005-0000-0000-0000BB010000}"/>
    <cellStyle name="Millares 4 6 2 2" xfId="589" xr:uid="{00000000-0005-0000-0000-0000BC010000}"/>
    <cellStyle name="Millares 4 6 3" xfId="442" xr:uid="{00000000-0005-0000-0000-0000BD010000}"/>
    <cellStyle name="Millares 4 6 3 2" xfId="590" xr:uid="{00000000-0005-0000-0000-0000BE010000}"/>
    <cellStyle name="Millares 4 6 4" xfId="443" xr:uid="{00000000-0005-0000-0000-0000BF010000}"/>
    <cellStyle name="Millares 4 6 4 2" xfId="591" xr:uid="{00000000-0005-0000-0000-0000C0010000}"/>
    <cellStyle name="Millares 4 6 5" xfId="588" xr:uid="{00000000-0005-0000-0000-0000C1010000}"/>
    <cellStyle name="Millares 4 7" xfId="510" xr:uid="{00000000-0005-0000-0000-0000C2010000}"/>
    <cellStyle name="Millares 5" xfId="54" xr:uid="{00000000-0005-0000-0000-0000C3010000}"/>
    <cellStyle name="Millares 5 2" xfId="511" xr:uid="{00000000-0005-0000-0000-0000C4010000}"/>
    <cellStyle name="Millares 6" xfId="55" xr:uid="{00000000-0005-0000-0000-0000C5010000}"/>
    <cellStyle name="Millares 6 2" xfId="130" xr:uid="{00000000-0005-0000-0000-0000C6010000}"/>
    <cellStyle name="Millares 6 2 2" xfId="522" xr:uid="{00000000-0005-0000-0000-0000C7010000}"/>
    <cellStyle name="Millares 7" xfId="56" xr:uid="{00000000-0005-0000-0000-0000C8010000}"/>
    <cellStyle name="Millares 7 2" xfId="166" xr:uid="{00000000-0005-0000-0000-0000C9010000}"/>
    <cellStyle name="Millares 7 2 2" xfId="529" xr:uid="{00000000-0005-0000-0000-0000CA010000}"/>
    <cellStyle name="Millares 8" xfId="131" xr:uid="{00000000-0005-0000-0000-0000CB010000}"/>
    <cellStyle name="Millares 8 2" xfId="167" xr:uid="{00000000-0005-0000-0000-0000CC010000}"/>
    <cellStyle name="Millares 8 2 2" xfId="530" xr:uid="{00000000-0005-0000-0000-0000CD010000}"/>
    <cellStyle name="Millares 8 3" xfId="444" xr:uid="{00000000-0005-0000-0000-0000CE010000}"/>
    <cellStyle name="Millares 8 3 2" xfId="592" xr:uid="{00000000-0005-0000-0000-0000CF010000}"/>
    <cellStyle name="Millares 8 4" xfId="523" xr:uid="{00000000-0005-0000-0000-0000D0010000}"/>
    <cellStyle name="Millares 9" xfId="132" xr:uid="{00000000-0005-0000-0000-0000D1010000}"/>
    <cellStyle name="Millares 9 2" xfId="524" xr:uid="{00000000-0005-0000-0000-0000D2010000}"/>
    <cellStyle name="Moneda" xfId="598" builtinId="4"/>
    <cellStyle name="Moneda 10" xfId="445" xr:uid="{00000000-0005-0000-0000-0000D4010000}"/>
    <cellStyle name="Moneda 11" xfId="446" xr:uid="{00000000-0005-0000-0000-0000D5010000}"/>
    <cellStyle name="Moneda 12" xfId="447" xr:uid="{00000000-0005-0000-0000-0000D6010000}"/>
    <cellStyle name="Moneda 13" xfId="448" xr:uid="{00000000-0005-0000-0000-0000D7010000}"/>
    <cellStyle name="Moneda 2" xfId="57" xr:uid="{00000000-0005-0000-0000-0000D8010000}"/>
    <cellStyle name="Moneda 2 2" xfId="169" xr:uid="{00000000-0005-0000-0000-0000D9010000}"/>
    <cellStyle name="Moneda 3" xfId="5" xr:uid="{00000000-0005-0000-0000-0000DA010000}"/>
    <cellStyle name="Moneda 3 2" xfId="133" xr:uid="{00000000-0005-0000-0000-0000DB010000}"/>
    <cellStyle name="Moneda 3 3" xfId="156" xr:uid="{00000000-0005-0000-0000-0000DC010000}"/>
    <cellStyle name="Moneda 4" xfId="58" xr:uid="{00000000-0005-0000-0000-0000DD010000}"/>
    <cellStyle name="Moneda 5" xfId="158" xr:uid="{00000000-0005-0000-0000-0000DE010000}"/>
    <cellStyle name="Moneda 6" xfId="168" xr:uid="{00000000-0005-0000-0000-0000DF010000}"/>
    <cellStyle name="Moneda 6 2" xfId="531" xr:uid="{00000000-0005-0000-0000-0000E0010000}"/>
    <cellStyle name="Moneda 7" xfId="184" xr:uid="{00000000-0005-0000-0000-0000E1010000}"/>
    <cellStyle name="Moneda 7 2" xfId="534" xr:uid="{00000000-0005-0000-0000-0000E2010000}"/>
    <cellStyle name="Moneda 9" xfId="449" xr:uid="{00000000-0005-0000-0000-0000E3010000}"/>
    <cellStyle name="Moneda 9 2" xfId="593" xr:uid="{00000000-0005-0000-0000-0000E4010000}"/>
    <cellStyle name="Neutral 2" xfId="450" xr:uid="{00000000-0005-0000-0000-0000E5010000}"/>
    <cellStyle name="Neutral 2 2" xfId="451" xr:uid="{00000000-0005-0000-0000-0000E6010000}"/>
    <cellStyle name="Neutral 3" xfId="452" xr:uid="{00000000-0005-0000-0000-0000E7010000}"/>
    <cellStyle name="No-definido" xfId="59" xr:uid="{00000000-0005-0000-0000-0000E8010000}"/>
    <cellStyle name="Normal" xfId="0" builtinId="0"/>
    <cellStyle name="Normal - Style1" xfId="60" xr:uid="{00000000-0005-0000-0000-0000EA010000}"/>
    <cellStyle name="Normal 10" xfId="61" xr:uid="{00000000-0005-0000-0000-0000EB010000}"/>
    <cellStyle name="Normal 10 2" xfId="453" xr:uid="{00000000-0005-0000-0000-0000EC010000}"/>
    <cellStyle name="Normal 11" xfId="134" xr:uid="{00000000-0005-0000-0000-0000ED010000}"/>
    <cellStyle name="Normal 11 2" xfId="135" xr:uid="{00000000-0005-0000-0000-0000EE010000}"/>
    <cellStyle name="Normal 12" xfId="136" xr:uid="{00000000-0005-0000-0000-0000EF010000}"/>
    <cellStyle name="Normal 12 2" xfId="137" xr:uid="{00000000-0005-0000-0000-0000F0010000}"/>
    <cellStyle name="Normal 13" xfId="138" xr:uid="{00000000-0005-0000-0000-0000F1010000}"/>
    <cellStyle name="Normal 14" xfId="157" xr:uid="{00000000-0005-0000-0000-0000F2010000}"/>
    <cellStyle name="Normal 15" xfId="159" xr:uid="{00000000-0005-0000-0000-0000F3010000}"/>
    <cellStyle name="Normal 16" xfId="179" xr:uid="{00000000-0005-0000-0000-0000F4010000}"/>
    <cellStyle name="Normal 17" xfId="180" xr:uid="{00000000-0005-0000-0000-0000F5010000}"/>
    <cellStyle name="Normal 18" xfId="181" xr:uid="{00000000-0005-0000-0000-0000F6010000}"/>
    <cellStyle name="Normal 19" xfId="182" xr:uid="{00000000-0005-0000-0000-0000F7010000}"/>
    <cellStyle name="Normal 2" xfId="6" xr:uid="{00000000-0005-0000-0000-0000F8010000}"/>
    <cellStyle name="Normal 2 2" xfId="4" xr:uid="{00000000-0005-0000-0000-0000F9010000}"/>
    <cellStyle name="Normal 2 2 2" xfId="454" xr:uid="{00000000-0005-0000-0000-0000FA010000}"/>
    <cellStyle name="Normal 2 2 2 2" xfId="455" xr:uid="{00000000-0005-0000-0000-0000FB010000}"/>
    <cellStyle name="Normal 2 2 3" xfId="456" xr:uid="{00000000-0005-0000-0000-0000FC010000}"/>
    <cellStyle name="Normal 2 2 4" xfId="457" xr:uid="{00000000-0005-0000-0000-0000FD010000}"/>
    <cellStyle name="Normal 2 2_2009-123" xfId="458" xr:uid="{00000000-0005-0000-0000-0000FE010000}"/>
    <cellStyle name="Normal 2 3" xfId="62" xr:uid="{00000000-0005-0000-0000-0000FF010000}"/>
    <cellStyle name="Normal 2 3 2" xfId="170" xr:uid="{00000000-0005-0000-0000-000000020000}"/>
    <cellStyle name="Normal 2 3 2 2" xfId="460" xr:uid="{00000000-0005-0000-0000-000001020000}"/>
    <cellStyle name="Normal 2 3 3" xfId="461" xr:uid="{00000000-0005-0000-0000-000002020000}"/>
    <cellStyle name="Normal 2 3 4" xfId="462" xr:uid="{00000000-0005-0000-0000-000003020000}"/>
    <cellStyle name="Normal 2 3_2009-123" xfId="463" xr:uid="{00000000-0005-0000-0000-000004020000}"/>
    <cellStyle name="Normal 2 4" xfId="139" xr:uid="{00000000-0005-0000-0000-000005020000}"/>
    <cellStyle name="Normal 2 5" xfId="504" xr:uid="{00000000-0005-0000-0000-000006020000}"/>
    <cellStyle name="Normal 2_2009-123" xfId="464" xr:uid="{00000000-0005-0000-0000-000007020000}"/>
    <cellStyle name="Normal 20" xfId="183" xr:uid="{00000000-0005-0000-0000-000008020000}"/>
    <cellStyle name="Normal 21" xfId="186" xr:uid="{00000000-0005-0000-0000-000009020000}"/>
    <cellStyle name="Normal 3" xfId="8" xr:uid="{00000000-0005-0000-0000-00000A020000}"/>
    <cellStyle name="Normal 3 2" xfId="7" xr:uid="{00000000-0005-0000-0000-00000B020000}"/>
    <cellStyle name="Normal 3 2 2" xfId="140" xr:uid="{00000000-0005-0000-0000-00000C020000}"/>
    <cellStyle name="Normal 3 2 3" xfId="172" xr:uid="{00000000-0005-0000-0000-00000D020000}"/>
    <cellStyle name="Normal 3 3" xfId="171" xr:uid="{00000000-0005-0000-0000-00000E020000}"/>
    <cellStyle name="Normal 3 4" xfId="190" xr:uid="{00000000-0005-0000-0000-00000F020000}"/>
    <cellStyle name="Normal 4" xfId="63" xr:uid="{00000000-0005-0000-0000-000010020000}"/>
    <cellStyle name="Normal 4 2" xfId="141" xr:uid="{00000000-0005-0000-0000-000011020000}"/>
    <cellStyle name="Normal 4 2 2" xfId="142" xr:uid="{00000000-0005-0000-0000-000012020000}"/>
    <cellStyle name="Normal 4 3" xfId="143" xr:uid="{00000000-0005-0000-0000-000013020000}"/>
    <cellStyle name="Normal 5" xfId="64" xr:uid="{00000000-0005-0000-0000-000014020000}"/>
    <cellStyle name="Normal 5 2" xfId="144" xr:uid="{00000000-0005-0000-0000-000015020000}"/>
    <cellStyle name="Normal 5 3" xfId="173" xr:uid="{00000000-0005-0000-0000-000016020000}"/>
    <cellStyle name="Normal 6" xfId="65" xr:uid="{00000000-0005-0000-0000-000017020000}"/>
    <cellStyle name="Normal 6 2" xfId="145" xr:uid="{00000000-0005-0000-0000-000018020000}"/>
    <cellStyle name="Normal 6 2 2" xfId="465" xr:uid="{00000000-0005-0000-0000-000019020000}"/>
    <cellStyle name="Normal 6 3" xfId="146" xr:uid="{00000000-0005-0000-0000-00001A020000}"/>
    <cellStyle name="Normal 7" xfId="66" xr:uid="{00000000-0005-0000-0000-00001B020000}"/>
    <cellStyle name="Normal 7 2" xfId="466" xr:uid="{00000000-0005-0000-0000-00001C020000}"/>
    <cellStyle name="Normal 8" xfId="67" xr:uid="{00000000-0005-0000-0000-00001D020000}"/>
    <cellStyle name="Normal 9" xfId="68" xr:uid="{00000000-0005-0000-0000-00001E020000}"/>
    <cellStyle name="Normal 9 2" xfId="174" xr:uid="{00000000-0005-0000-0000-00001F020000}"/>
    <cellStyle name="Normal 9_2009-123" xfId="467" xr:uid="{00000000-0005-0000-0000-000020020000}"/>
    <cellStyle name="Normal_Libro2" xfId="2" xr:uid="{00000000-0005-0000-0000-000021020000}"/>
    <cellStyle name="Notas 2" xfId="468" xr:uid="{00000000-0005-0000-0000-000022020000}"/>
    <cellStyle name="Notas 2 2" xfId="469" xr:uid="{00000000-0005-0000-0000-000023020000}"/>
    <cellStyle name="Notas 2_Copia de Xl0000021.xls INGRID" xfId="470" xr:uid="{00000000-0005-0000-0000-000024020000}"/>
    <cellStyle name="Notas 3" xfId="471" xr:uid="{00000000-0005-0000-0000-000025020000}"/>
    <cellStyle name="Note" xfId="69" xr:uid="{00000000-0005-0000-0000-000026020000}"/>
    <cellStyle name="Note 2" xfId="147" xr:uid="{00000000-0005-0000-0000-000027020000}"/>
    <cellStyle name="Output" xfId="70" xr:uid="{00000000-0005-0000-0000-000028020000}"/>
    <cellStyle name="Output 2" xfId="148" xr:uid="{00000000-0005-0000-0000-000029020000}"/>
    <cellStyle name="Percent 2" xfId="71" xr:uid="{00000000-0005-0000-0000-00002A020000}"/>
    <cellStyle name="Percent 3" xfId="149" xr:uid="{00000000-0005-0000-0000-00002B020000}"/>
    <cellStyle name="Porcentaje 2" xfId="150" xr:uid="{00000000-0005-0000-0000-00002C020000}"/>
    <cellStyle name="Porcentaje 3" xfId="175" xr:uid="{00000000-0005-0000-0000-00002D020000}"/>
    <cellStyle name="Porcentual 10" xfId="188" xr:uid="{00000000-0005-0000-0000-00002E020000}"/>
    <cellStyle name="Porcentual 2" xfId="72" xr:uid="{00000000-0005-0000-0000-00002F020000}"/>
    <cellStyle name="Porcentual 2 2" xfId="151" xr:uid="{00000000-0005-0000-0000-000030020000}"/>
    <cellStyle name="Porcentual 2 3" xfId="176" xr:uid="{00000000-0005-0000-0000-000031020000}"/>
    <cellStyle name="Porcentual 3" xfId="73" xr:uid="{00000000-0005-0000-0000-000032020000}"/>
    <cellStyle name="Porcentual 3 2" xfId="152" xr:uid="{00000000-0005-0000-0000-000033020000}"/>
    <cellStyle name="Salida 2" xfId="472" xr:uid="{00000000-0005-0000-0000-000034020000}"/>
    <cellStyle name="Salida 2 2" xfId="473" xr:uid="{00000000-0005-0000-0000-000035020000}"/>
    <cellStyle name="Salida 2_Copia de Xl0000021.xls INGRID" xfId="474" xr:uid="{00000000-0005-0000-0000-000036020000}"/>
    <cellStyle name="Salida 3" xfId="475" xr:uid="{00000000-0005-0000-0000-000037020000}"/>
    <cellStyle name="Sheet Title" xfId="74" xr:uid="{00000000-0005-0000-0000-000038020000}"/>
    <cellStyle name="Texto de advertencia 2" xfId="476" xr:uid="{00000000-0005-0000-0000-000039020000}"/>
    <cellStyle name="Texto de advertencia 2 2" xfId="477" xr:uid="{00000000-0005-0000-0000-00003A020000}"/>
    <cellStyle name="Texto de advertencia 3" xfId="478" xr:uid="{00000000-0005-0000-0000-00003B020000}"/>
    <cellStyle name="Texto explicativo 2" xfId="479" xr:uid="{00000000-0005-0000-0000-00003C020000}"/>
    <cellStyle name="Texto explicativo 2 2" xfId="480" xr:uid="{00000000-0005-0000-0000-00003D020000}"/>
    <cellStyle name="Texto explicativo 3" xfId="481" xr:uid="{00000000-0005-0000-0000-00003E020000}"/>
    <cellStyle name="Title" xfId="75" xr:uid="{00000000-0005-0000-0000-00003F020000}"/>
    <cellStyle name="Title 2" xfId="153" xr:uid="{00000000-0005-0000-0000-000040020000}"/>
    <cellStyle name="Título 1 2" xfId="482" xr:uid="{00000000-0005-0000-0000-000041020000}"/>
    <cellStyle name="Título 1 2 2" xfId="483" xr:uid="{00000000-0005-0000-0000-000042020000}"/>
    <cellStyle name="Título 1 2_2013-68" xfId="484" xr:uid="{00000000-0005-0000-0000-000043020000}"/>
    <cellStyle name="Título 1 3" xfId="485" xr:uid="{00000000-0005-0000-0000-000044020000}"/>
    <cellStyle name="Título 2 2" xfId="486" xr:uid="{00000000-0005-0000-0000-000045020000}"/>
    <cellStyle name="Título 2 2 2" xfId="487" xr:uid="{00000000-0005-0000-0000-000046020000}"/>
    <cellStyle name="Título 2 2_2013-68" xfId="488" xr:uid="{00000000-0005-0000-0000-000047020000}"/>
    <cellStyle name="Título 2 3" xfId="489" xr:uid="{00000000-0005-0000-0000-000048020000}"/>
    <cellStyle name="Título 3 2" xfId="490" xr:uid="{00000000-0005-0000-0000-000049020000}"/>
    <cellStyle name="Título 3 2 2" xfId="491" xr:uid="{00000000-0005-0000-0000-00004A020000}"/>
    <cellStyle name="Título 3 2_2013-68" xfId="492" xr:uid="{00000000-0005-0000-0000-00004B020000}"/>
    <cellStyle name="Título 3 3" xfId="493" xr:uid="{00000000-0005-0000-0000-00004C020000}"/>
    <cellStyle name="Título 4" xfId="494" xr:uid="{00000000-0005-0000-0000-00004D020000}"/>
    <cellStyle name="Título 4 2" xfId="495" xr:uid="{00000000-0005-0000-0000-00004E020000}"/>
    <cellStyle name="Título 5" xfId="496" xr:uid="{00000000-0005-0000-0000-00004F020000}"/>
    <cellStyle name="Total 2" xfId="497" xr:uid="{00000000-0005-0000-0000-000050020000}"/>
    <cellStyle name="Total 2 2" xfId="498" xr:uid="{00000000-0005-0000-0000-000051020000}"/>
    <cellStyle name="Total 2_2013-68" xfId="499" xr:uid="{00000000-0005-0000-0000-000052020000}"/>
    <cellStyle name="Total 3" xfId="500" xr:uid="{00000000-0005-0000-0000-000053020000}"/>
    <cellStyle name="VerdiTSUnitGross" xfId="154" xr:uid="{00000000-0005-0000-0000-000054020000}"/>
    <cellStyle name="Währung" xfId="76" xr:uid="{00000000-0005-0000-0000-000055020000}"/>
    <cellStyle name="Warning Text" xfId="77" xr:uid="{00000000-0005-0000-0000-000056020000}"/>
    <cellStyle name="Warning Text 2" xfId="155" xr:uid="{00000000-0005-0000-0000-000057020000}"/>
  </cellStyles>
  <dxfs count="0"/>
  <tableStyles count="0" defaultTableStyle="TableStyleMedium9" defaultPivotStyle="PivotStyleLight16"/>
  <colors>
    <mruColors>
      <color rgb="FF0000FF"/>
      <color rgb="FF33CC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-FILESERVER\Div.%20Cotizaciones\Documents%20and%20Settings\ltejeda\Escritorio\PRESUPUESTO%20ACTUALES\Copia%20de%20Lalo\P.J.%20LA%20ROMANA\AN&#193;LISIS%20DE%20COSTOS%20(ELABORADO%20POR%20S.C.J.)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cuments%20and%20Settings/Ing.%20Roque/Mis%20documentos/Documents%20and%20Settings/Javier/Escritorio/2003%2007%20Jul%20Tex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a%20ingenieros/Downloads/Ofic/p-especi/Obras%20Sector%20Salud%20(H-S)%202000/Distrito%20Nacional/Cub.%20Constr.%20Odontologico%20%20Consultas%20%20Plan%20Soci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dy%20%20Gil/My%20Documents/Raul/Aqua%20Blue/Documents%20and%20Settings/PC%20User/My%20Documents/PROYECTOS/04%20-%20TORRE%20ATIEMAR%20SUR/PRESUPUESTO/PRESUPUESTO/ATIEMAR%20SUR%20(%20ORIGIN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ion3\Documentos\Documents%20and%20Settings\Ruddy%20%20Gil\My%20Documents\Raul\Aqua%20Blue\Documents%20and%20Settings\PC%20User\My%20Documents\PROYECTOS\04%20-%20TORRE%20ATIEMAR%20SUR\PRESUPUESTO\PRESUPUESTO\ATIEMAR%20SUR%20(%20ORIGIN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/macm/ESTACION%20NICOLAS%20DE%20OVANDO/PRESUPUESTO%20EST.%20OVANDO/PRESU%20ESTACION%20NICOLAS%20DE%20OVANDO%20Central%20Mov.%20Tierr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J-FILESERVER\Div.%20Cotizaciones\Documents%20and%20Settings\ltejeda\Escritorio\PRESUPUESTO%20ACTUALES\Copia%20de%20Lalo\P.J.%20LA%20ROMANA\AN&#193;LISIS%20DE%20COSTOS%20DE%20ADICIONALES(ELABORADO%20POR%20S.C.J.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cuments%20and%20Settings/Ing.%20Roque/Mis%20documentos/Documents%20and%20Settings/Owner/Desktop/PRESUPUESTO%20ELECTRICO%20BRRD%20LA%20ANTILLANA%20ENTREGA%20BEHE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/macm/CONDUCTO%20VOZ,%20DATA%20Y%20VIDEO%20ASOCIADO%20A%20LA%20TERMINAL%20MAX.%20GOMEZ/Cond(1)(1).Subt.Av.Independencia(AsociadoEstaci&#243;nMETROCORREAYCIDRON)(V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/Documents%20and%20Settings/lara/My%20Documents/Lara/TERMINAL%20AUTOBUSES/New%20Folder/macm/ESTACION%20NICOLAS%20DE%20OVANDO/PRESUPUESTO%20EST.%20OVANDO/PRESU%20ESTACION%20NICOLAS%20DE%20OVANDO%20Central%20Mov.%20Tier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</sheetNames>
    <sheetDataSet>
      <sheetData sheetId="0">
        <row r="20">
          <cell r="G20">
            <v>275</v>
          </cell>
        </row>
      </sheetData>
      <sheetData sheetId="1">
        <row r="72">
          <cell r="G72">
            <v>100</v>
          </cell>
        </row>
      </sheetData>
      <sheetData sheetId="2">
        <row r="12">
          <cell r="G12">
            <v>1793.61</v>
          </cell>
        </row>
        <row r="64">
          <cell r="G64">
            <v>1361.3</v>
          </cell>
        </row>
      </sheetData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a"/>
      <sheetName val="Resu"/>
      <sheetName val="Indice"/>
      <sheetName val="FA"/>
      <sheetName val="LOSAS HORMIGON"/>
    </sheetNames>
    <sheetDataSet>
      <sheetData sheetId="0" refreshError="1">
        <row r="3213">
          <cell r="F3213">
            <v>270.88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23">
          <cell r="F23">
            <v>1410.898748844138</v>
          </cell>
        </row>
        <row r="31">
          <cell r="F31">
            <v>1227.220745809655</v>
          </cell>
        </row>
        <row r="47">
          <cell r="F47">
            <v>440.74290076551722</v>
          </cell>
        </row>
        <row r="55">
          <cell r="F55">
            <v>242.95387203310347</v>
          </cell>
        </row>
        <row r="63">
          <cell r="F63">
            <v>202.77272924689652</v>
          </cell>
        </row>
        <row r="71">
          <cell r="F71">
            <v>187.51543031586203</v>
          </cell>
        </row>
        <row r="79">
          <cell r="F79">
            <v>189.14171835103448</v>
          </cell>
        </row>
        <row r="86">
          <cell r="F86">
            <v>3635.9030649599999</v>
          </cell>
        </row>
        <row r="94">
          <cell r="F94">
            <v>618.59564639999996</v>
          </cell>
        </row>
        <row r="101">
          <cell r="F101">
            <v>417.42087300000003</v>
          </cell>
        </row>
        <row r="108">
          <cell r="F108">
            <v>223.72110431999999</v>
          </cell>
        </row>
        <row r="116">
          <cell r="F116">
            <v>199.71320112000001</v>
          </cell>
        </row>
        <row r="123">
          <cell r="F123">
            <v>154.86755471999999</v>
          </cell>
        </row>
        <row r="131">
          <cell r="F131">
            <v>138.22406172000001</v>
          </cell>
        </row>
        <row r="138">
          <cell r="F138">
            <v>107.55643571999998</v>
          </cell>
        </row>
        <row r="145">
          <cell r="F145">
            <v>2726.8876166400005</v>
          </cell>
        </row>
        <row r="152">
          <cell r="F152">
            <v>294.404742</v>
          </cell>
        </row>
        <row r="159">
          <cell r="F159">
            <v>155.92428288000002</v>
          </cell>
        </row>
        <row r="166">
          <cell r="F166">
            <v>107.16183648000001</v>
          </cell>
        </row>
        <row r="173">
          <cell r="F173">
            <v>69.333810479999997</v>
          </cell>
        </row>
        <row r="181">
          <cell r="F181">
            <v>204.93791243999996</v>
          </cell>
        </row>
        <row r="189">
          <cell r="F189">
            <v>188.09040923999999</v>
          </cell>
        </row>
        <row r="197">
          <cell r="F197">
            <v>123.36061968000001</v>
          </cell>
        </row>
        <row r="205">
          <cell r="F205">
            <v>86.68722348</v>
          </cell>
        </row>
        <row r="213">
          <cell r="F213">
            <v>78.793717860000001</v>
          </cell>
        </row>
        <row r="220">
          <cell r="F220">
            <v>103.83255648000001</v>
          </cell>
        </row>
        <row r="227">
          <cell r="F227">
            <v>219.23707824000002</v>
          </cell>
        </row>
        <row r="234">
          <cell r="F234">
            <v>127.67254524000001</v>
          </cell>
        </row>
        <row r="243">
          <cell r="F243">
            <v>2016.3287987999997</v>
          </cell>
        </row>
        <row r="253">
          <cell r="F253">
            <v>742.28838623999991</v>
          </cell>
        </row>
        <row r="262">
          <cell r="F262">
            <v>553.06074023999997</v>
          </cell>
        </row>
        <row r="271">
          <cell r="F271">
            <v>401.64257051999994</v>
          </cell>
        </row>
        <row r="283">
          <cell r="F283">
            <v>1426.8986258798468</v>
          </cell>
        </row>
        <row r="295">
          <cell r="F295">
            <v>657.86877369655178</v>
          </cell>
        </row>
        <row r="307">
          <cell r="F307">
            <v>445.88165835034488</v>
          </cell>
        </row>
        <row r="315">
          <cell r="F315">
            <v>6480.8095449600005</v>
          </cell>
        </row>
        <row r="323">
          <cell r="F323">
            <v>3422.1409020000001</v>
          </cell>
        </row>
        <row r="331">
          <cell r="F331">
            <v>1127.0965564800001</v>
          </cell>
        </row>
        <row r="339">
          <cell r="F339">
            <v>766.48749048000002</v>
          </cell>
        </row>
        <row r="350">
          <cell r="F350">
            <v>39097.911303187204</v>
          </cell>
        </row>
        <row r="361">
          <cell r="F361">
            <v>22202.431045965001</v>
          </cell>
        </row>
        <row r="369">
          <cell r="F369">
            <v>8843.9269564799997</v>
          </cell>
        </row>
        <row r="375">
          <cell r="F375">
            <v>35190</v>
          </cell>
        </row>
        <row r="381">
          <cell r="F381">
            <v>3519</v>
          </cell>
        </row>
        <row r="387">
          <cell r="F387">
            <v>52785</v>
          </cell>
        </row>
        <row r="393">
          <cell r="F393">
            <v>476578.17</v>
          </cell>
        </row>
        <row r="399">
          <cell r="F399">
            <v>728292.24</v>
          </cell>
        </row>
        <row r="405">
          <cell r="F405">
            <v>18228.419999999998</v>
          </cell>
        </row>
        <row r="417">
          <cell r="F417">
            <v>68153.857746724127</v>
          </cell>
        </row>
        <row r="435">
          <cell r="F435">
            <v>133707.19316706897</v>
          </cell>
        </row>
        <row r="446">
          <cell r="F446">
            <v>82680.289140000008</v>
          </cell>
        </row>
        <row r="456">
          <cell r="F456">
            <v>11699.130227586209</v>
          </cell>
        </row>
        <row r="462">
          <cell r="F462">
            <v>2111.4</v>
          </cell>
        </row>
        <row r="477">
          <cell r="F477">
            <v>6047.9969148</v>
          </cell>
        </row>
        <row r="491">
          <cell r="F491">
            <v>4683.0617400000001</v>
          </cell>
        </row>
        <row r="503">
          <cell r="F503">
            <v>6310.4134367999995</v>
          </cell>
        </row>
        <row r="510">
          <cell r="F510">
            <v>12027.445117200001</v>
          </cell>
        </row>
        <row r="517">
          <cell r="F517">
            <v>11276.166299999999</v>
          </cell>
        </row>
        <row r="528">
          <cell r="F528">
            <v>4609.2654947999999</v>
          </cell>
        </row>
        <row r="535">
          <cell r="F535">
            <v>2486.7600000000002</v>
          </cell>
        </row>
        <row r="542">
          <cell r="F542">
            <v>903.20999999999992</v>
          </cell>
        </row>
        <row r="549">
          <cell r="F549">
            <v>587.673</v>
          </cell>
        </row>
        <row r="556">
          <cell r="F556">
            <v>3870.9</v>
          </cell>
        </row>
        <row r="565">
          <cell r="F565">
            <v>254.08302090185677</v>
          </cell>
        </row>
        <row r="573">
          <cell r="F573">
            <v>190.27682395225463</v>
          </cell>
        </row>
        <row r="581">
          <cell r="F581">
            <v>124.78465409624859</v>
          </cell>
        </row>
        <row r="592">
          <cell r="F592">
            <v>1690.0711797071617</v>
          </cell>
        </row>
        <row r="603">
          <cell r="F603">
            <v>1083.6474009434485</v>
          </cell>
        </row>
        <row r="614">
          <cell r="F614">
            <v>621.72562094323598</v>
          </cell>
        </row>
        <row r="627">
          <cell r="F627">
            <v>1283.7080905986209</v>
          </cell>
        </row>
        <row r="634">
          <cell r="F634">
            <v>113.15626758620691</v>
          </cell>
        </row>
        <row r="642">
          <cell r="F642">
            <v>96.273508965517252</v>
          </cell>
        </row>
        <row r="649">
          <cell r="F649">
            <v>69.026424827586212</v>
          </cell>
        </row>
        <row r="656">
          <cell r="F656">
            <v>54.549459310344837</v>
          </cell>
        </row>
        <row r="663">
          <cell r="F663">
            <v>30.182995862068971</v>
          </cell>
        </row>
        <row r="670">
          <cell r="F670">
            <v>229.42022896551728</v>
          </cell>
        </row>
        <row r="677">
          <cell r="F677">
            <v>125.1852331034483</v>
          </cell>
        </row>
        <row r="684">
          <cell r="F684">
            <v>120.07819862068968</v>
          </cell>
        </row>
        <row r="690">
          <cell r="F690">
            <v>77.618060689655181</v>
          </cell>
        </row>
        <row r="697">
          <cell r="F697">
            <v>62.350560000000002</v>
          </cell>
        </row>
        <row r="704">
          <cell r="F704">
            <v>53.797754482758627</v>
          </cell>
        </row>
        <row r="711">
          <cell r="F711">
            <v>135.67871172413794</v>
          </cell>
        </row>
        <row r="718">
          <cell r="F718">
            <v>75.191164137931054</v>
          </cell>
        </row>
        <row r="725">
          <cell r="F725">
            <v>48.197321379310345</v>
          </cell>
        </row>
        <row r="732">
          <cell r="F732">
            <v>21.287892413793106</v>
          </cell>
        </row>
        <row r="739">
          <cell r="F739">
            <v>105.19478068965519</v>
          </cell>
        </row>
        <row r="746">
          <cell r="F746">
            <v>58.930957241379311</v>
          </cell>
        </row>
        <row r="753">
          <cell r="F753">
            <v>38.806286896551732</v>
          </cell>
        </row>
        <row r="760">
          <cell r="F760">
            <v>19.581045517241378</v>
          </cell>
        </row>
        <row r="767">
          <cell r="F767">
            <v>54.053528275862078</v>
          </cell>
        </row>
        <row r="774">
          <cell r="F774">
            <v>32.654631724137936</v>
          </cell>
        </row>
        <row r="781">
          <cell r="F781">
            <v>80.298198620689647</v>
          </cell>
        </row>
        <row r="788">
          <cell r="F788">
            <v>19.209202758620687</v>
          </cell>
        </row>
        <row r="795">
          <cell r="F795">
            <v>101.68654344827587</v>
          </cell>
        </row>
        <row r="803">
          <cell r="F803">
            <v>71.833183448275861</v>
          </cell>
        </row>
        <row r="810">
          <cell r="F810">
            <v>68.131005517241391</v>
          </cell>
        </row>
        <row r="820">
          <cell r="F820">
            <v>332.30096785145884</v>
          </cell>
        </row>
        <row r="831">
          <cell r="F831">
            <v>380.80813114058355</v>
          </cell>
        </row>
        <row r="843">
          <cell r="F843">
            <v>976.4479804774536</v>
          </cell>
        </row>
        <row r="851">
          <cell r="F851">
            <v>1937.6865434482756</v>
          </cell>
        </row>
        <row r="859">
          <cell r="F859">
            <v>2304.8865434482755</v>
          </cell>
        </row>
        <row r="872">
          <cell r="F872">
            <v>381.56355511094273</v>
          </cell>
        </row>
        <row r="885">
          <cell r="F885">
            <v>296.1585441219317</v>
          </cell>
        </row>
        <row r="896">
          <cell r="F896">
            <v>333.50696358384909</v>
          </cell>
        </row>
        <row r="908">
          <cell r="F908">
            <v>367.26163283398603</v>
          </cell>
        </row>
        <row r="920">
          <cell r="F920">
            <v>304.36698379352447</v>
          </cell>
        </row>
        <row r="932">
          <cell r="F932">
            <v>8321.5985463793095</v>
          </cell>
        </row>
        <row r="953">
          <cell r="F953">
            <v>80441.688113793105</v>
          </cell>
        </row>
        <row r="971">
          <cell r="F971">
            <v>40886.648677068966</v>
          </cell>
        </row>
        <row r="988">
          <cell r="F988">
            <v>84178.481248275872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035">
          <cell r="F1035">
            <v>598832.45457431034</v>
          </cell>
        </row>
        <row r="1046">
          <cell r="F1046">
            <v>1060.7343448275865</v>
          </cell>
        </row>
        <row r="1056">
          <cell r="F1056">
            <v>514.00111330049265</v>
          </cell>
        </row>
        <row r="1066">
          <cell r="F1066">
            <v>397.10618896551716</v>
          </cell>
        </row>
        <row r="1076">
          <cell r="F1076">
            <v>250.20072413793102</v>
          </cell>
        </row>
        <row r="1083">
          <cell r="F1083">
            <v>1389.4088275862068</v>
          </cell>
        </row>
        <row r="1090">
          <cell r="F1090">
            <v>428.27337931034486</v>
          </cell>
        </row>
        <row r="1097">
          <cell r="F1097">
            <v>387.65303999999998</v>
          </cell>
        </row>
        <row r="1104">
          <cell r="F1104">
            <v>307.59120000000001</v>
          </cell>
        </row>
        <row r="1111">
          <cell r="F1111">
            <v>1431.6157241379312</v>
          </cell>
        </row>
        <row r="1118">
          <cell r="F1118">
            <v>422.99751724137934</v>
          </cell>
        </row>
        <row r="1125">
          <cell r="F1125">
            <v>179.8056</v>
          </cell>
        </row>
        <row r="1132">
          <cell r="F1132">
            <v>98.776800000000009</v>
          </cell>
        </row>
        <row r="1139">
          <cell r="F1139">
            <v>656.37</v>
          </cell>
        </row>
        <row r="1146">
          <cell r="F1146">
            <v>266.95439999999996</v>
          </cell>
        </row>
        <row r="1153">
          <cell r="F1153">
            <v>465.68303999999995</v>
          </cell>
        </row>
        <row r="1168">
          <cell r="F1168">
            <v>1512.2024980842914</v>
          </cell>
        </row>
        <row r="1183">
          <cell r="F1183">
            <v>1402.7415172413794</v>
          </cell>
        </row>
        <row r="1198">
          <cell r="F1198">
            <v>771.20441379310341</v>
          </cell>
        </row>
        <row r="1212">
          <cell r="F1212">
            <v>624.76714068965521</v>
          </cell>
        </row>
        <row r="1223">
          <cell r="F1223">
            <v>1897.3635165517239</v>
          </cell>
        </row>
        <row r="1230">
          <cell r="F1230">
            <v>18298.8</v>
          </cell>
        </row>
        <row r="1245">
          <cell r="F1245">
            <v>103929.65737405173</v>
          </cell>
        </row>
        <row r="1252">
          <cell r="F1252">
            <v>26040.6</v>
          </cell>
        </row>
        <row r="1259">
          <cell r="F1259">
            <v>11226.748320000001</v>
          </cell>
        </row>
        <row r="1266">
          <cell r="F1266">
            <v>4490.6968799999995</v>
          </cell>
        </row>
        <row r="1272">
          <cell r="F1272">
            <v>2307924.42</v>
          </cell>
        </row>
        <row r="1278">
          <cell r="F1278">
            <v>55324.545000000006</v>
          </cell>
        </row>
        <row r="1290">
          <cell r="F1290">
            <v>60077.700635862057</v>
          </cell>
        </row>
        <row r="1301">
          <cell r="F1301">
            <v>58335.252550344834</v>
          </cell>
        </row>
        <row r="1309">
          <cell r="F1309">
            <v>15139.192568275863</v>
          </cell>
        </row>
        <row r="1321">
          <cell r="F1321">
            <v>13387.701045517242</v>
          </cell>
        </row>
        <row r="1333">
          <cell r="F1333">
            <v>14654.54104551724</v>
          </cell>
        </row>
        <row r="1343">
          <cell r="F1343">
            <v>274.28906229848275</v>
          </cell>
        </row>
        <row r="1352">
          <cell r="F1352">
            <v>216.52755332413795</v>
          </cell>
        </row>
        <row r="1361">
          <cell r="F1361">
            <v>100.99474632165519</v>
          </cell>
        </row>
        <row r="1370">
          <cell r="F1370">
            <v>62.204560588965521</v>
          </cell>
        </row>
        <row r="1379">
          <cell r="F1379">
            <v>40.12538440606896</v>
          </cell>
        </row>
        <row r="1385">
          <cell r="F1385">
            <v>440.64</v>
          </cell>
        </row>
        <row r="1391">
          <cell r="F1391">
            <v>257.03999999999996</v>
          </cell>
        </row>
        <row r="1397">
          <cell r="F1397">
            <v>73.44</v>
          </cell>
        </row>
        <row r="1403">
          <cell r="F1403">
            <v>17.135999999999999</v>
          </cell>
        </row>
        <row r="1409">
          <cell r="F1409">
            <v>11.427517241379311</v>
          </cell>
        </row>
        <row r="1415">
          <cell r="F1415">
            <v>541.00800000000004</v>
          </cell>
        </row>
        <row r="1421">
          <cell r="F1421">
            <v>491.43599999999998</v>
          </cell>
        </row>
        <row r="1427">
          <cell r="F1427">
            <v>161.56799999999998</v>
          </cell>
        </row>
        <row r="1433">
          <cell r="F1433">
            <v>145.41331034482761</v>
          </cell>
        </row>
        <row r="1439">
          <cell r="F1439">
            <v>540.57537931034483</v>
          </cell>
        </row>
        <row r="1445">
          <cell r="F1445">
            <v>200.60937931034482</v>
          </cell>
        </row>
        <row r="1451">
          <cell r="F1451">
            <v>177.72268965517242</v>
          </cell>
        </row>
        <row r="1457">
          <cell r="F1457">
            <v>323.13599999999997</v>
          </cell>
        </row>
        <row r="1463">
          <cell r="F1463">
            <v>187.72572413793102</v>
          </cell>
        </row>
        <row r="1469">
          <cell r="F1469">
            <v>168.95420689655174</v>
          </cell>
        </row>
        <row r="1475">
          <cell r="F1475">
            <v>67.320000000000007</v>
          </cell>
        </row>
        <row r="1481">
          <cell r="F1481">
            <v>61.2</v>
          </cell>
        </row>
        <row r="1487">
          <cell r="F1487">
            <v>45.9</v>
          </cell>
        </row>
        <row r="1498">
          <cell r="F1498">
            <v>427.65732744827579</v>
          </cell>
        </row>
        <row r="1504">
          <cell r="F1504">
            <v>321.19448275862067</v>
          </cell>
        </row>
        <row r="1510">
          <cell r="F1510">
            <v>321.19448275862067</v>
          </cell>
        </row>
        <row r="1516">
          <cell r="F1516">
            <v>321.19448275862067</v>
          </cell>
        </row>
        <row r="1522">
          <cell r="F1522">
            <v>21504.959999999999</v>
          </cell>
        </row>
        <row r="1529">
          <cell r="F1529">
            <v>14942.23704</v>
          </cell>
        </row>
        <row r="1536">
          <cell r="F1536">
            <v>12327.356879999999</v>
          </cell>
        </row>
        <row r="1542">
          <cell r="F1542">
            <v>6545.854080000001</v>
          </cell>
        </row>
        <row r="1554">
          <cell r="F1554">
            <v>594.56793184912476</v>
          </cell>
        </row>
        <row r="1565">
          <cell r="F1565">
            <v>403.09862571649876</v>
          </cell>
        </row>
        <row r="1576">
          <cell r="F1576">
            <v>206.50758178758625</v>
          </cell>
        </row>
        <row r="1587">
          <cell r="F1587">
            <v>186.10758178758624</v>
          </cell>
        </row>
        <row r="1594">
          <cell r="F1594">
            <v>413.47943999999995</v>
          </cell>
        </row>
        <row r="1601">
          <cell r="F1601">
            <v>223.58807999999999</v>
          </cell>
        </row>
        <row r="1608">
          <cell r="F1608">
            <v>53.58672</v>
          </cell>
        </row>
        <row r="1615">
          <cell r="F1615">
            <v>35.906040000000004</v>
          </cell>
        </row>
        <row r="1622">
          <cell r="F1622">
            <v>95.068079999999995</v>
          </cell>
        </row>
        <row r="1629">
          <cell r="F1629">
            <v>45.018720000000002</v>
          </cell>
        </row>
        <row r="1636">
          <cell r="F1636">
            <v>28.56204</v>
          </cell>
        </row>
        <row r="1643">
          <cell r="F1643">
            <v>216.88056</v>
          </cell>
        </row>
        <row r="1650">
          <cell r="F1650">
            <v>176.32944000000001</v>
          </cell>
        </row>
        <row r="1657">
          <cell r="F1657">
            <v>143.89344</v>
          </cell>
        </row>
        <row r="1664">
          <cell r="F1664">
            <v>75.484080000000006</v>
          </cell>
        </row>
        <row r="1672">
          <cell r="F1672">
            <v>59.57208</v>
          </cell>
        </row>
        <row r="1679">
          <cell r="F1679">
            <v>21.762720000000002</v>
          </cell>
        </row>
        <row r="1686">
          <cell r="F1686">
            <v>126.83088000000001</v>
          </cell>
        </row>
        <row r="1693">
          <cell r="F1693">
            <v>58.727520000000005</v>
          </cell>
        </row>
        <row r="1700">
          <cell r="F1700">
            <v>43.250039999999998</v>
          </cell>
        </row>
        <row r="1707">
          <cell r="F1707">
            <v>211.55615999999998</v>
          </cell>
        </row>
        <row r="1714">
          <cell r="F1714">
            <v>158.66712000000001</v>
          </cell>
        </row>
        <row r="1721">
          <cell r="F1721">
            <v>105.77807999999999</v>
          </cell>
        </row>
        <row r="1728">
          <cell r="F1728">
            <v>54.657719999999998</v>
          </cell>
        </row>
        <row r="1735">
          <cell r="F1735">
            <v>148.31208000000001</v>
          </cell>
        </row>
        <row r="1742">
          <cell r="F1742">
            <v>51.206040000000002</v>
          </cell>
        </row>
      </sheetData>
      <sheetData sheetId="8">
        <row r="22">
          <cell r="F22">
            <v>657.84482758620697</v>
          </cell>
        </row>
        <row r="28">
          <cell r="F28">
            <v>508.82758620689657</v>
          </cell>
        </row>
        <row r="36">
          <cell r="F36">
            <v>415.55700000000002</v>
          </cell>
        </row>
        <row r="42">
          <cell r="F42">
            <v>82.03</v>
          </cell>
        </row>
        <row r="51">
          <cell r="F51">
            <v>2089.2241379310344</v>
          </cell>
        </row>
        <row r="58">
          <cell r="F58">
            <v>2547.6465517241381</v>
          </cell>
        </row>
        <row r="65">
          <cell r="F65">
            <v>2561.8551724137933</v>
          </cell>
        </row>
        <row r="71">
          <cell r="F71">
            <v>2982.2086206896552</v>
          </cell>
        </row>
        <row r="78">
          <cell r="F78">
            <v>5033.9086206896554</v>
          </cell>
        </row>
        <row r="90">
          <cell r="F90">
            <v>11014.941954022988</v>
          </cell>
        </row>
        <row r="102">
          <cell r="F102">
            <v>6669.4137931034493</v>
          </cell>
        </row>
        <row r="112">
          <cell r="F112">
            <v>649.28112068965515</v>
          </cell>
        </row>
        <row r="122">
          <cell r="F122">
            <v>770.53810344827593</v>
          </cell>
        </row>
        <row r="129">
          <cell r="F129">
            <v>133.32117241379311</v>
          </cell>
        </row>
        <row r="135">
          <cell r="F135">
            <v>118.67077586206896</v>
          </cell>
        </row>
        <row r="143">
          <cell r="F143">
            <v>104.9655172413793</v>
          </cell>
        </row>
        <row r="150">
          <cell r="F150">
            <v>93.715517241379317</v>
          </cell>
        </row>
        <row r="157">
          <cell r="F157">
            <v>72.387931034482762</v>
          </cell>
        </row>
        <row r="164">
          <cell r="F164">
            <v>57.913793103448278</v>
          </cell>
        </row>
        <row r="171">
          <cell r="F171">
            <v>57.068965517241381</v>
          </cell>
        </row>
        <row r="178">
          <cell r="F178">
            <v>55.594827586206897</v>
          </cell>
        </row>
        <row r="185">
          <cell r="F185">
            <v>53.344827586206897</v>
          </cell>
        </row>
        <row r="192">
          <cell r="F192">
            <v>222.5344827586207</v>
          </cell>
        </row>
        <row r="199">
          <cell r="F199">
            <v>218.39655172413794</v>
          </cell>
        </row>
        <row r="206">
          <cell r="F206">
            <v>198.39655172413794</v>
          </cell>
        </row>
        <row r="213">
          <cell r="F213">
            <v>193.24137931034483</v>
          </cell>
        </row>
        <row r="220">
          <cell r="F220">
            <v>188.39655172413794</v>
          </cell>
        </row>
        <row r="227">
          <cell r="F227">
            <v>402.16967999999997</v>
          </cell>
        </row>
        <row r="233">
          <cell r="F233">
            <v>266.70632999999998</v>
          </cell>
        </row>
        <row r="239">
          <cell r="F239">
            <v>119.19951999999999</v>
          </cell>
        </row>
        <row r="245">
          <cell r="F245">
            <v>83.403374999999997</v>
          </cell>
        </row>
        <row r="251">
          <cell r="F251">
            <v>50.599560000000004</v>
          </cell>
        </row>
        <row r="257">
          <cell r="F257">
            <v>36.835260000000005</v>
          </cell>
        </row>
        <row r="263">
          <cell r="F263">
            <v>24.307634999999998</v>
          </cell>
        </row>
        <row r="269">
          <cell r="F269">
            <v>17.858692499999997</v>
          </cell>
        </row>
      </sheetData>
      <sheetData sheetId="9">
        <row r="17">
          <cell r="E17">
            <v>1235</v>
          </cell>
        </row>
        <row r="18">
          <cell r="E18">
            <v>344.82758620689657</v>
          </cell>
        </row>
        <row r="19">
          <cell r="E19">
            <v>474.13793103448279</v>
          </cell>
        </row>
        <row r="20">
          <cell r="E20">
            <v>431.0344827586207</v>
          </cell>
        </row>
        <row r="21">
          <cell r="E21">
            <v>0.43103448275862072</v>
          </cell>
        </row>
        <row r="22">
          <cell r="E22">
            <v>118.10344827586208</v>
          </cell>
        </row>
        <row r="23">
          <cell r="E23">
            <v>768.62068965517244</v>
          </cell>
        </row>
        <row r="24">
          <cell r="E24">
            <v>12.715517241379311</v>
          </cell>
        </row>
        <row r="25">
          <cell r="E25">
            <v>16.163793103448278</v>
          </cell>
        </row>
        <row r="26">
          <cell r="E26">
            <v>30.172413793103452</v>
          </cell>
        </row>
        <row r="27">
          <cell r="E27">
            <v>38.793103448275865</v>
          </cell>
        </row>
        <row r="28">
          <cell r="E28">
            <v>43.103448275862071</v>
          </cell>
        </row>
        <row r="29">
          <cell r="E29">
            <v>43.103448275862071</v>
          </cell>
        </row>
        <row r="30">
          <cell r="E30">
            <v>120.68965517241381</v>
          </cell>
        </row>
        <row r="31">
          <cell r="E31">
            <v>386</v>
          </cell>
        </row>
        <row r="32">
          <cell r="E32">
            <v>431.0344827586207</v>
          </cell>
        </row>
        <row r="35">
          <cell r="E35">
            <v>900</v>
          </cell>
        </row>
        <row r="36">
          <cell r="E36">
            <v>48.46551724137931</v>
          </cell>
        </row>
        <row r="37">
          <cell r="E37">
            <v>37.215517241379317</v>
          </cell>
        </row>
        <row r="38">
          <cell r="E38">
            <v>30.293103448275865</v>
          </cell>
        </row>
        <row r="39">
          <cell r="E39">
            <v>15.818965517241381</v>
          </cell>
        </row>
        <row r="40">
          <cell r="E40">
            <v>14.974137931034484</v>
          </cell>
        </row>
        <row r="41">
          <cell r="E41">
            <v>13.5</v>
          </cell>
        </row>
        <row r="42">
          <cell r="E42">
            <v>11.25</v>
          </cell>
        </row>
        <row r="43">
          <cell r="E43">
            <v>49.137931034482762</v>
          </cell>
        </row>
        <row r="44">
          <cell r="E44">
            <v>45</v>
          </cell>
        </row>
        <row r="45">
          <cell r="E45">
            <v>25</v>
          </cell>
        </row>
        <row r="46">
          <cell r="E46">
            <v>19.844827586206897</v>
          </cell>
        </row>
        <row r="47">
          <cell r="E47">
            <v>15</v>
          </cell>
        </row>
        <row r="48">
          <cell r="E48">
            <v>89</v>
          </cell>
        </row>
        <row r="49">
          <cell r="E49">
            <v>64.862068965517238</v>
          </cell>
        </row>
        <row r="50">
          <cell r="E50">
            <v>9</v>
          </cell>
        </row>
        <row r="51">
          <cell r="E51">
            <v>8.0344827586206904</v>
          </cell>
        </row>
        <row r="52">
          <cell r="E52">
            <v>3</v>
          </cell>
        </row>
        <row r="53">
          <cell r="E53">
            <v>1.6293103448275863</v>
          </cell>
        </row>
        <row r="54">
          <cell r="E54">
            <v>500</v>
          </cell>
        </row>
        <row r="55">
          <cell r="E55">
            <v>4.1982758620689662</v>
          </cell>
        </row>
        <row r="58">
          <cell r="E58">
            <v>211.04</v>
          </cell>
        </row>
        <row r="59">
          <cell r="E59">
            <v>206.51</v>
          </cell>
        </row>
        <row r="60">
          <cell r="E60">
            <v>108.82</v>
          </cell>
        </row>
        <row r="61">
          <cell r="E61">
            <v>69.64</v>
          </cell>
        </row>
        <row r="62">
          <cell r="E62">
            <v>27.69</v>
          </cell>
        </row>
        <row r="63">
          <cell r="E63">
            <v>18.09</v>
          </cell>
        </row>
        <row r="64">
          <cell r="E64">
            <v>12.19</v>
          </cell>
        </row>
        <row r="65">
          <cell r="E65">
            <v>9.14</v>
          </cell>
        </row>
        <row r="66">
          <cell r="E66">
            <v>1764</v>
          </cell>
        </row>
        <row r="67">
          <cell r="E67">
            <v>449.33</v>
          </cell>
        </row>
        <row r="68">
          <cell r="E68">
            <v>216.39</v>
          </cell>
        </row>
        <row r="69">
          <cell r="E69">
            <v>216.39</v>
          </cell>
        </row>
        <row r="70">
          <cell r="E70">
            <v>90.82</v>
          </cell>
        </row>
        <row r="71">
          <cell r="E71">
            <v>30.98</v>
          </cell>
        </row>
        <row r="72">
          <cell r="E72">
            <v>25.13</v>
          </cell>
        </row>
        <row r="73">
          <cell r="E73">
            <v>16.02</v>
          </cell>
        </row>
        <row r="74">
          <cell r="E74">
            <v>14.95</v>
          </cell>
        </row>
        <row r="75">
          <cell r="E75">
            <v>14.95</v>
          </cell>
        </row>
        <row r="76">
          <cell r="E76">
            <v>1423.51</v>
          </cell>
        </row>
        <row r="77">
          <cell r="E77">
            <v>377.74</v>
          </cell>
        </row>
        <row r="78">
          <cell r="E78">
            <v>134.12</v>
          </cell>
        </row>
        <row r="79">
          <cell r="E79">
            <v>73.72</v>
          </cell>
        </row>
        <row r="80">
          <cell r="E80">
            <v>26.19</v>
          </cell>
        </row>
        <row r="81">
          <cell r="E81">
            <v>13.88</v>
          </cell>
        </row>
        <row r="82">
          <cell r="E82">
            <v>8.0299999999999994</v>
          </cell>
        </row>
        <row r="83">
          <cell r="E83">
            <v>33.43</v>
          </cell>
        </row>
        <row r="84">
          <cell r="E84">
            <v>33.43</v>
          </cell>
        </row>
        <row r="85">
          <cell r="E85">
            <v>13.35</v>
          </cell>
        </row>
        <row r="86">
          <cell r="E86">
            <v>9.68</v>
          </cell>
        </row>
        <row r="87">
          <cell r="E87">
            <v>9.68</v>
          </cell>
        </row>
        <row r="89">
          <cell r="E89">
            <v>2296.38</v>
          </cell>
        </row>
        <row r="90">
          <cell r="E90">
            <v>1148.19</v>
          </cell>
        </row>
        <row r="91">
          <cell r="E91">
            <v>382.73</v>
          </cell>
        </row>
        <row r="92">
          <cell r="E92">
            <v>142.28</v>
          </cell>
        </row>
        <row r="93">
          <cell r="E93">
            <v>80</v>
          </cell>
        </row>
        <row r="94">
          <cell r="E94">
            <v>11.16</v>
          </cell>
        </row>
        <row r="95">
          <cell r="E95">
            <v>4058.79</v>
          </cell>
        </row>
        <row r="96">
          <cell r="E96">
            <v>5081.43</v>
          </cell>
        </row>
        <row r="97">
          <cell r="E97">
            <v>4023.22</v>
          </cell>
        </row>
        <row r="98">
          <cell r="E98">
            <v>1359.37</v>
          </cell>
        </row>
        <row r="99">
          <cell r="E99">
            <v>995.96</v>
          </cell>
        </row>
        <row r="100">
          <cell r="E100">
            <v>541.16999999999996</v>
          </cell>
        </row>
        <row r="101">
          <cell r="E101">
            <v>406.09</v>
          </cell>
        </row>
        <row r="102">
          <cell r="E102">
            <v>360.78</v>
          </cell>
        </row>
        <row r="103">
          <cell r="E103">
            <v>270.58999999999997</v>
          </cell>
        </row>
        <row r="104">
          <cell r="E104">
            <v>5175</v>
          </cell>
        </row>
        <row r="105">
          <cell r="E105">
            <v>2760</v>
          </cell>
        </row>
        <row r="106">
          <cell r="E106">
            <v>1863.6</v>
          </cell>
        </row>
        <row r="107">
          <cell r="E107">
            <v>562.6</v>
          </cell>
        </row>
        <row r="108">
          <cell r="E108">
            <v>417.6</v>
          </cell>
        </row>
        <row r="109">
          <cell r="E109">
            <v>34436.03</v>
          </cell>
        </row>
        <row r="110">
          <cell r="E110">
            <v>13774.41</v>
          </cell>
        </row>
        <row r="111">
          <cell r="E111">
            <v>9156.27</v>
          </cell>
        </row>
        <row r="112">
          <cell r="E112">
            <v>4140</v>
          </cell>
        </row>
        <row r="113">
          <cell r="E113">
            <v>5175</v>
          </cell>
        </row>
        <row r="114">
          <cell r="E114">
            <v>34336</v>
          </cell>
        </row>
        <row r="115">
          <cell r="E115">
            <v>6867.2</v>
          </cell>
        </row>
        <row r="116">
          <cell r="E116">
            <v>5500</v>
          </cell>
        </row>
        <row r="117">
          <cell r="E117">
            <v>30000</v>
          </cell>
        </row>
        <row r="118">
          <cell r="E118">
            <v>3000</v>
          </cell>
        </row>
        <row r="119">
          <cell r="E119">
            <v>135430</v>
          </cell>
        </row>
        <row r="120">
          <cell r="E120">
            <v>45000</v>
          </cell>
        </row>
        <row r="121">
          <cell r="E121">
            <v>206960</v>
          </cell>
        </row>
        <row r="122">
          <cell r="E122">
            <v>5180</v>
          </cell>
        </row>
        <row r="123">
          <cell r="E123">
            <v>600</v>
          </cell>
        </row>
        <row r="124">
          <cell r="E124">
            <v>1725</v>
          </cell>
        </row>
        <row r="127">
          <cell r="E127">
            <v>4725.9675999999999</v>
          </cell>
        </row>
        <row r="128">
          <cell r="E128">
            <v>3562.34</v>
          </cell>
        </row>
        <row r="129">
          <cell r="E129">
            <v>2398.7175999999999</v>
          </cell>
        </row>
        <row r="130">
          <cell r="E130">
            <v>8700</v>
          </cell>
        </row>
        <row r="131">
          <cell r="E131">
            <v>5425</v>
          </cell>
        </row>
        <row r="132">
          <cell r="E132">
            <v>2150</v>
          </cell>
        </row>
        <row r="133">
          <cell r="E133">
            <v>3000</v>
          </cell>
        </row>
        <row r="134">
          <cell r="E134">
            <v>975</v>
          </cell>
        </row>
        <row r="135">
          <cell r="E135">
            <v>1400.0039999999999</v>
          </cell>
        </row>
        <row r="136">
          <cell r="E136">
            <v>1553.5763999999999</v>
          </cell>
        </row>
        <row r="137">
          <cell r="E137">
            <v>1173.4675999999999</v>
          </cell>
        </row>
        <row r="138">
          <cell r="E138">
            <v>2000</v>
          </cell>
        </row>
        <row r="139">
          <cell r="E139">
            <v>650</v>
          </cell>
        </row>
        <row r="140">
          <cell r="E140">
            <v>55</v>
          </cell>
        </row>
        <row r="141">
          <cell r="E141">
            <v>10</v>
          </cell>
        </row>
        <row r="142">
          <cell r="E142">
            <v>11.6</v>
          </cell>
        </row>
        <row r="143">
          <cell r="E143">
            <v>45</v>
          </cell>
        </row>
        <row r="144">
          <cell r="E144">
            <v>126</v>
          </cell>
        </row>
        <row r="145">
          <cell r="E145">
            <v>120</v>
          </cell>
        </row>
        <row r="146">
          <cell r="E146">
            <v>47</v>
          </cell>
        </row>
        <row r="147">
          <cell r="E147">
            <v>375</v>
          </cell>
        </row>
        <row r="150">
          <cell r="E150">
            <v>2939.2241379310349</v>
          </cell>
        </row>
        <row r="151">
          <cell r="E151">
            <v>1731.4655172413795</v>
          </cell>
        </row>
        <row r="152">
          <cell r="E152">
            <v>805.60344827586209</v>
          </cell>
        </row>
        <row r="153">
          <cell r="E153">
            <v>499.13793103448279</v>
          </cell>
        </row>
        <row r="154">
          <cell r="E154">
            <v>226.29310344827587</v>
          </cell>
        </row>
        <row r="155">
          <cell r="E155">
            <v>80.887931034482762</v>
          </cell>
        </row>
        <row r="156">
          <cell r="E156">
            <v>67.094827586206904</v>
          </cell>
        </row>
        <row r="157">
          <cell r="E157">
            <v>47.724137931034484</v>
          </cell>
        </row>
        <row r="158">
          <cell r="E158">
            <v>35.896551724137936</v>
          </cell>
        </row>
        <row r="159">
          <cell r="E159">
            <v>18.879310344827587</v>
          </cell>
        </row>
        <row r="160">
          <cell r="E160">
            <v>170.09482758620692</v>
          </cell>
        </row>
        <row r="161">
          <cell r="E161">
            <v>90.715517241379317</v>
          </cell>
        </row>
        <row r="162">
          <cell r="E162">
            <v>86.543103448275872</v>
          </cell>
        </row>
        <row r="163">
          <cell r="E163">
            <v>51.853448275862071</v>
          </cell>
        </row>
        <row r="164">
          <cell r="E164">
            <v>54.767241379310349</v>
          </cell>
        </row>
        <row r="165">
          <cell r="E165">
            <v>42.27</v>
          </cell>
        </row>
        <row r="166">
          <cell r="E166">
            <v>38.172413793103452</v>
          </cell>
        </row>
        <row r="167">
          <cell r="E167">
            <v>68.603448275862078</v>
          </cell>
        </row>
        <row r="168">
          <cell r="E168">
            <v>36.586206896551722</v>
          </cell>
        </row>
        <row r="169">
          <cell r="E169">
            <v>23.03448275862069</v>
          </cell>
        </row>
        <row r="170">
          <cell r="E170">
            <v>7.3275862068965525</v>
          </cell>
        </row>
        <row r="171">
          <cell r="E171">
            <v>93.508620689655174</v>
          </cell>
        </row>
        <row r="172">
          <cell r="E172">
            <v>49.87068965517242</v>
          </cell>
        </row>
        <row r="173">
          <cell r="E173">
            <v>30.706896551724139</v>
          </cell>
        </row>
        <row r="174">
          <cell r="E174">
            <v>11.612068965517242</v>
          </cell>
        </row>
        <row r="175">
          <cell r="E175">
            <v>35.491379310344833</v>
          </cell>
        </row>
        <row r="176">
          <cell r="E176">
            <v>18.008620689655174</v>
          </cell>
        </row>
        <row r="177">
          <cell r="E177">
            <v>54.043103448275865</v>
          </cell>
        </row>
        <row r="178">
          <cell r="E178">
            <v>9.9137931034482758</v>
          </cell>
        </row>
        <row r="179">
          <cell r="E179">
            <v>71.517241379310349</v>
          </cell>
        </row>
        <row r="180">
          <cell r="E180">
            <v>50.017241379310349</v>
          </cell>
        </row>
        <row r="181">
          <cell r="E181">
            <v>68.431034482758619</v>
          </cell>
        </row>
        <row r="182">
          <cell r="E182">
            <v>51.327586206896555</v>
          </cell>
        </row>
        <row r="183">
          <cell r="E183">
            <v>536.4</v>
          </cell>
        </row>
        <row r="184">
          <cell r="E184">
            <v>1500</v>
          </cell>
        </row>
        <row r="185">
          <cell r="E185">
            <v>1800</v>
          </cell>
        </row>
        <row r="186">
          <cell r="E186">
            <v>2800</v>
          </cell>
        </row>
        <row r="187">
          <cell r="E187">
            <v>650</v>
          </cell>
        </row>
        <row r="188">
          <cell r="E188">
            <v>289</v>
          </cell>
        </row>
        <row r="189">
          <cell r="E189">
            <v>11795</v>
          </cell>
        </row>
        <row r="190">
          <cell r="E190">
            <v>158140</v>
          </cell>
        </row>
        <row r="193">
          <cell r="E193">
            <v>7517.2413793103451</v>
          </cell>
        </row>
        <row r="194">
          <cell r="E194">
            <v>3913.7931034482763</v>
          </cell>
        </row>
        <row r="195">
          <cell r="E195">
            <v>3068.9655172413795</v>
          </cell>
        </row>
        <row r="196">
          <cell r="E196">
            <v>1741.3793103448277</v>
          </cell>
        </row>
        <row r="197">
          <cell r="E197">
            <v>1306.03</v>
          </cell>
        </row>
        <row r="198">
          <cell r="E198">
            <v>779</v>
          </cell>
        </row>
        <row r="199">
          <cell r="E199">
            <v>2060.6799999999998</v>
          </cell>
        </row>
        <row r="200">
          <cell r="E200">
            <v>1099.1379310344828</v>
          </cell>
        </row>
        <row r="201">
          <cell r="E201">
            <v>943.96551724137942</v>
          </cell>
        </row>
        <row r="202">
          <cell r="E202">
            <v>331.89655172413796</v>
          </cell>
        </row>
        <row r="203">
          <cell r="E203">
            <v>298.70999999999998</v>
          </cell>
        </row>
        <row r="204">
          <cell r="E204">
            <v>237.8</v>
          </cell>
        </row>
        <row r="205">
          <cell r="E205">
            <v>2125.54</v>
          </cell>
        </row>
        <row r="206">
          <cell r="E206">
            <v>1133.6206896551726</v>
          </cell>
        </row>
        <row r="207">
          <cell r="E207">
            <v>732.75862068965523</v>
          </cell>
        </row>
        <row r="208">
          <cell r="E208">
            <v>327.58620689655174</v>
          </cell>
        </row>
        <row r="209">
          <cell r="E209">
            <v>133.4</v>
          </cell>
        </row>
        <row r="210">
          <cell r="E210">
            <v>73.95</v>
          </cell>
        </row>
        <row r="211">
          <cell r="E211">
            <v>1087.5</v>
          </cell>
        </row>
        <row r="212">
          <cell r="E212">
            <v>362.5</v>
          </cell>
        </row>
        <row r="213">
          <cell r="E213">
            <v>217.5</v>
          </cell>
        </row>
        <row r="214">
          <cell r="E214">
            <v>145</v>
          </cell>
        </row>
        <row r="215">
          <cell r="E215">
            <v>500.25</v>
          </cell>
        </row>
        <row r="216">
          <cell r="E216">
            <v>200.1</v>
          </cell>
        </row>
        <row r="217">
          <cell r="E217">
            <v>1223.2</v>
          </cell>
        </row>
        <row r="218">
          <cell r="E218">
            <v>366.96</v>
          </cell>
        </row>
        <row r="219">
          <cell r="E219">
            <v>14500</v>
          </cell>
        </row>
        <row r="220">
          <cell r="E220">
            <v>48140</v>
          </cell>
        </row>
        <row r="221">
          <cell r="E221">
            <v>21750</v>
          </cell>
        </row>
        <row r="222">
          <cell r="E222">
            <v>18366.28</v>
          </cell>
        </row>
        <row r="223">
          <cell r="E223">
            <v>8171.68</v>
          </cell>
        </row>
        <row r="224">
          <cell r="E224">
            <v>5720</v>
          </cell>
        </row>
        <row r="225">
          <cell r="E225">
            <v>3268.67</v>
          </cell>
        </row>
        <row r="226">
          <cell r="E226">
            <v>2451.5</v>
          </cell>
        </row>
        <row r="227">
          <cell r="E227">
            <v>1967540</v>
          </cell>
        </row>
        <row r="228">
          <cell r="E228">
            <v>47165</v>
          </cell>
        </row>
        <row r="231">
          <cell r="E231">
            <v>60.698275862068968</v>
          </cell>
        </row>
        <row r="232">
          <cell r="E232">
            <v>48.172413793103452</v>
          </cell>
        </row>
        <row r="233">
          <cell r="E233">
            <v>21.3448275862069</v>
          </cell>
        </row>
        <row r="234">
          <cell r="E234">
            <v>13.112068965517244</v>
          </cell>
        </row>
        <row r="235">
          <cell r="E235">
            <v>8.7241379310344822</v>
          </cell>
        </row>
        <row r="236">
          <cell r="E236">
            <v>360</v>
          </cell>
        </row>
        <row r="237">
          <cell r="E237">
            <v>210</v>
          </cell>
        </row>
        <row r="238">
          <cell r="E238">
            <v>60</v>
          </cell>
        </row>
        <row r="239">
          <cell r="E239">
            <v>14</v>
          </cell>
        </row>
        <row r="240">
          <cell r="E240">
            <v>9.3362068965517242</v>
          </cell>
        </row>
        <row r="241">
          <cell r="E241">
            <v>442</v>
          </cell>
        </row>
        <row r="242">
          <cell r="E242">
            <v>401.5</v>
          </cell>
        </row>
        <row r="243">
          <cell r="E243">
            <v>132</v>
          </cell>
        </row>
        <row r="244">
          <cell r="E244">
            <v>118.80172413793105</v>
          </cell>
        </row>
        <row r="245">
          <cell r="E245">
            <v>441.64655172413791</v>
          </cell>
        </row>
        <row r="246">
          <cell r="E246">
            <v>163.89655172413794</v>
          </cell>
        </row>
        <row r="247">
          <cell r="E247">
            <v>145.19827586206898</v>
          </cell>
        </row>
        <row r="248">
          <cell r="E248">
            <v>264</v>
          </cell>
        </row>
        <row r="249">
          <cell r="E249">
            <v>153.37068965517241</v>
          </cell>
        </row>
        <row r="250">
          <cell r="E250">
            <v>138.0344827586207</v>
          </cell>
        </row>
        <row r="251">
          <cell r="E251">
            <v>55</v>
          </cell>
        </row>
        <row r="252">
          <cell r="E252">
            <v>50</v>
          </cell>
        </row>
        <row r="253">
          <cell r="E253">
            <v>37.5</v>
          </cell>
        </row>
        <row r="254">
          <cell r="E254">
            <v>392.2</v>
          </cell>
        </row>
        <row r="255">
          <cell r="E255">
            <v>323.57</v>
          </cell>
        </row>
        <row r="256">
          <cell r="E256">
            <v>43.422413793103452</v>
          </cell>
        </row>
        <row r="257">
          <cell r="E257">
            <v>262.41379310344826</v>
          </cell>
        </row>
        <row r="258">
          <cell r="E258">
            <v>262.41379310344826</v>
          </cell>
        </row>
        <row r="259">
          <cell r="E259">
            <v>262.41379310344826</v>
          </cell>
        </row>
        <row r="260">
          <cell r="E260">
            <v>17569.411764705881</v>
          </cell>
        </row>
        <row r="261">
          <cell r="E261">
            <v>11423.31</v>
          </cell>
        </row>
        <row r="262">
          <cell r="E262">
            <v>9424.23</v>
          </cell>
        </row>
        <row r="263">
          <cell r="E263">
            <v>5347.92</v>
          </cell>
        </row>
        <row r="267">
          <cell r="E267">
            <v>1090</v>
          </cell>
        </row>
        <row r="268">
          <cell r="E268">
            <v>824</v>
          </cell>
        </row>
        <row r="269">
          <cell r="E269">
            <v>390</v>
          </cell>
        </row>
        <row r="270">
          <cell r="E270">
            <v>292.5</v>
          </cell>
        </row>
        <row r="271">
          <cell r="E271">
            <v>326.25</v>
          </cell>
        </row>
        <row r="272">
          <cell r="E272">
            <v>174</v>
          </cell>
        </row>
        <row r="273">
          <cell r="E273">
            <v>38</v>
          </cell>
        </row>
        <row r="274">
          <cell r="E274">
            <v>25</v>
          </cell>
        </row>
        <row r="275">
          <cell r="E275">
            <v>69</v>
          </cell>
        </row>
        <row r="276">
          <cell r="E276">
            <v>31</v>
          </cell>
        </row>
        <row r="277">
          <cell r="E277">
            <v>19</v>
          </cell>
        </row>
        <row r="278">
          <cell r="E278">
            <v>165.63</v>
          </cell>
        </row>
        <row r="279">
          <cell r="E279">
            <v>132.5</v>
          </cell>
        </row>
        <row r="280">
          <cell r="E280">
            <v>106</v>
          </cell>
        </row>
        <row r="281">
          <cell r="E281">
            <v>53</v>
          </cell>
        </row>
        <row r="282">
          <cell r="E282">
            <v>40</v>
          </cell>
        </row>
        <row r="283">
          <cell r="E283">
            <v>12</v>
          </cell>
        </row>
        <row r="284">
          <cell r="E284">
            <v>94.95</v>
          </cell>
        </row>
        <row r="285">
          <cell r="E285">
            <v>42.2</v>
          </cell>
        </row>
        <row r="286">
          <cell r="E286">
            <v>31</v>
          </cell>
        </row>
        <row r="287">
          <cell r="E287">
            <v>161.28</v>
          </cell>
        </row>
        <row r="288">
          <cell r="E288">
            <v>120.96</v>
          </cell>
        </row>
        <row r="289">
          <cell r="E289">
            <v>80.64</v>
          </cell>
        </row>
        <row r="290">
          <cell r="E290">
            <v>40.32</v>
          </cell>
        </row>
        <row r="291">
          <cell r="E291">
            <v>112.5</v>
          </cell>
        </row>
        <row r="292">
          <cell r="E292">
            <v>37.5</v>
          </cell>
        </row>
        <row r="293">
          <cell r="E293">
            <v>31033.77</v>
          </cell>
        </row>
        <row r="294">
          <cell r="E294">
            <v>280</v>
          </cell>
        </row>
        <row r="295">
          <cell r="E295">
            <v>2750.01</v>
          </cell>
        </row>
        <row r="296">
          <cell r="E296">
            <v>15186.54</v>
          </cell>
        </row>
        <row r="297">
          <cell r="E297">
            <v>2070.0300000000002</v>
          </cell>
        </row>
        <row r="298">
          <cell r="E298">
            <v>139.82</v>
          </cell>
        </row>
        <row r="299">
          <cell r="E299">
            <v>114.45</v>
          </cell>
        </row>
        <row r="300">
          <cell r="E300">
            <v>1100</v>
          </cell>
        </row>
        <row r="301">
          <cell r="E301">
            <v>780</v>
          </cell>
        </row>
        <row r="302">
          <cell r="E302">
            <v>125.84</v>
          </cell>
        </row>
        <row r="303">
          <cell r="E303">
            <v>1390</v>
          </cell>
        </row>
        <row r="304">
          <cell r="E304">
            <v>390</v>
          </cell>
        </row>
        <row r="305">
          <cell r="E305">
            <v>1590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AP"/>
      <sheetName val="DS"/>
      <sheetName val="SPI"/>
      <sheetName val="GAS"/>
      <sheetName val="SR"/>
      <sheetName val="PS"/>
      <sheetName val="ANA"/>
      <sheetName val="PRE"/>
      <sheetName val="I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491">
          <cell r="F491">
            <v>4683.0617400000001</v>
          </cell>
        </row>
        <row r="510">
          <cell r="F510">
            <v>12027.445117200001</v>
          </cell>
        </row>
        <row r="896">
          <cell r="F896">
            <v>333.50696358384909</v>
          </cell>
        </row>
        <row r="1000">
          <cell r="F1000">
            <v>403345.20959999994</v>
          </cell>
        </row>
        <row r="1011">
          <cell r="F1011">
            <v>25349.333759999998</v>
          </cell>
        </row>
        <row r="1272">
          <cell r="F1272">
            <v>2307924.42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 refreshError="1">
        <row r="5">
          <cell r="I5">
            <v>2.5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 MATERIALES"/>
      <sheetName val="LISTA DE PRECIOS MANO DE OBRA"/>
      <sheetName val="ANÁLISIS DE COSTOS"/>
      <sheetName val="ESTRUCTURAL"/>
      <sheetName val="ESTRADOS"/>
      <sheetName val="SANITARIO"/>
      <sheetName val="Hoja1"/>
    </sheetNames>
    <sheetDataSet>
      <sheetData sheetId="0">
        <row r="55">
          <cell r="G55">
            <v>71.5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 de Costos"/>
      <sheetName val="OPCION#1"/>
      <sheetName val="Partidas OPCION#1"/>
      <sheetName val="OPCION#2"/>
      <sheetName val="Partidas OPCION#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 (2)Modificado"/>
      <sheetName val="CARTA"/>
      <sheetName val="PRESUPUESTO "/>
      <sheetName val="ANALISIS COSTOS UNITARIOS"/>
      <sheetName val="CRONOGRAMA VERIZON -PIMEENTEL P"/>
      <sheetName val="MANO DE OBRA"/>
      <sheetName val="MATERIALES"/>
      <sheetName val="CUB TOTAL "/>
    </sheetNames>
    <sheetDataSet>
      <sheetData sheetId="0"/>
      <sheetData sheetId="1"/>
      <sheetData sheetId="2"/>
      <sheetData sheetId="3"/>
      <sheetData sheetId="4"/>
      <sheetData sheetId="5">
        <row r="9">
          <cell r="D9">
            <v>275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>
        <row r="5">
          <cell r="I5">
            <v>2.5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565"/>
  <sheetViews>
    <sheetView showGridLines="0" tabSelected="1" view="pageBreakPreview" topLeftCell="A419" zoomScale="75" zoomScaleNormal="145" zoomScaleSheetLayoutView="75" zoomScalePageLayoutView="90" workbookViewId="0">
      <selection activeCell="I427" sqref="I427"/>
    </sheetView>
  </sheetViews>
  <sheetFormatPr baseColWidth="10" defaultColWidth="10.85546875" defaultRowHeight="15"/>
  <cols>
    <col min="1" max="1" width="11.7109375" style="29" customWidth="1"/>
    <col min="2" max="2" width="62.140625" style="29" customWidth="1"/>
    <col min="3" max="3" width="15" style="29" customWidth="1"/>
    <col min="4" max="4" width="11" style="29" customWidth="1"/>
    <col min="5" max="5" width="17.5703125" style="29" customWidth="1"/>
    <col min="6" max="6" width="21" style="29" customWidth="1"/>
    <col min="7" max="7" width="27" style="4" customWidth="1"/>
    <col min="8" max="8" width="14.42578125" style="4" bestFit="1" customWidth="1"/>
    <col min="9" max="9" width="14.5703125" style="4" bestFit="1" customWidth="1"/>
    <col min="10" max="10" width="20.7109375" style="4" bestFit="1" customWidth="1"/>
    <col min="11" max="16384" width="10.85546875" style="4"/>
  </cols>
  <sheetData>
    <row r="1" spans="1:10" ht="18">
      <c r="A1" s="176" t="s">
        <v>298</v>
      </c>
      <c r="B1" s="176"/>
      <c r="C1" s="176"/>
      <c r="D1" s="176"/>
      <c r="E1" s="176"/>
      <c r="F1" s="176"/>
      <c r="G1" s="176"/>
    </row>
    <row r="2" spans="1:10" ht="18">
      <c r="A2" s="176" t="s">
        <v>299</v>
      </c>
      <c r="B2" s="176"/>
      <c r="C2" s="176"/>
      <c r="D2" s="176"/>
      <c r="E2" s="176"/>
      <c r="F2" s="176"/>
      <c r="G2" s="176"/>
    </row>
    <row r="3" spans="1:10" ht="18">
      <c r="A3" s="177" t="s">
        <v>300</v>
      </c>
      <c r="B3" s="177"/>
      <c r="C3" s="177"/>
      <c r="D3" s="177"/>
      <c r="E3" s="177"/>
      <c r="F3" s="177"/>
      <c r="G3" s="177"/>
    </row>
    <row r="4" spans="1:10" ht="15.75">
      <c r="A4" s="5"/>
      <c r="B4" s="1"/>
      <c r="C4" s="6"/>
      <c r="D4" s="7"/>
      <c r="E4" s="8"/>
      <c r="F4" s="8"/>
      <c r="G4" s="9"/>
    </row>
    <row r="5" spans="1:10" ht="15.75">
      <c r="A5" s="1" t="s">
        <v>308</v>
      </c>
      <c r="B5" s="1"/>
      <c r="C5" s="6"/>
      <c r="D5" s="7"/>
      <c r="E5" s="8"/>
      <c r="F5" s="8"/>
      <c r="G5" s="9"/>
    </row>
    <row r="6" spans="1:10" ht="18">
      <c r="A6" s="178" t="s">
        <v>479</v>
      </c>
      <c r="B6" s="178"/>
      <c r="C6" s="178"/>
      <c r="D6" s="178"/>
      <c r="E6" s="178"/>
      <c r="F6" s="178"/>
      <c r="G6" s="178"/>
    </row>
    <row r="7" spans="1:10" ht="15.75" thickBot="1">
      <c r="A7" s="10"/>
      <c r="B7" s="11"/>
      <c r="C7" s="10"/>
      <c r="D7" s="10"/>
      <c r="E7" s="10"/>
      <c r="F7" s="10"/>
      <c r="G7" s="10"/>
    </row>
    <row r="8" spans="1:10" ht="40.5" customHeight="1" thickTop="1" thickBot="1">
      <c r="A8" s="12" t="s">
        <v>301</v>
      </c>
      <c r="B8" s="13" t="s">
        <v>302</v>
      </c>
      <c r="C8" s="14" t="s">
        <v>303</v>
      </c>
      <c r="D8" s="13" t="s">
        <v>2</v>
      </c>
      <c r="E8" s="14" t="s">
        <v>304</v>
      </c>
      <c r="F8" s="15" t="s">
        <v>306</v>
      </c>
      <c r="G8" s="16" t="s">
        <v>307</v>
      </c>
    </row>
    <row r="9" spans="1:10" s="17" customFormat="1" ht="17.25" customHeight="1" thickTop="1">
      <c r="A9" s="144"/>
      <c r="B9" s="145"/>
      <c r="C9" s="146"/>
      <c r="D9" s="147"/>
      <c r="E9" s="148"/>
      <c r="F9" s="148"/>
      <c r="G9" s="149"/>
    </row>
    <row r="10" spans="1:10" ht="16.5" customHeight="1">
      <c r="A10" s="110">
        <v>1</v>
      </c>
      <c r="B10" s="111" t="s">
        <v>0</v>
      </c>
      <c r="C10" s="105"/>
      <c r="D10" s="105"/>
      <c r="E10" s="106"/>
      <c r="F10" s="106"/>
      <c r="G10" s="107"/>
      <c r="H10" s="18"/>
      <c r="I10" s="18"/>
      <c r="J10" s="18"/>
    </row>
    <row r="11" spans="1:10" ht="65.25" customHeight="1">
      <c r="A11" s="103">
        <f>+A10+0.01</f>
        <v>1.01</v>
      </c>
      <c r="B11" s="132" t="s">
        <v>1</v>
      </c>
      <c r="C11" s="105">
        <v>1</v>
      </c>
      <c r="D11" s="105" t="s">
        <v>2</v>
      </c>
      <c r="E11" s="106"/>
      <c r="F11" s="106">
        <f t="shared" ref="F11" si="0">SUM(C11*E11)</f>
        <v>0</v>
      </c>
      <c r="G11" s="107"/>
      <c r="H11" s="18"/>
      <c r="I11" s="18"/>
      <c r="J11" s="18"/>
    </row>
    <row r="12" spans="1:10" ht="26.25" customHeight="1">
      <c r="A12" s="103">
        <f t="shared" ref="A12:A24" si="1">+A11+0.01</f>
        <v>1.02</v>
      </c>
      <c r="B12" s="132" t="s">
        <v>3</v>
      </c>
      <c r="C12" s="105">
        <v>1</v>
      </c>
      <c r="D12" s="105" t="s">
        <v>2</v>
      </c>
      <c r="E12" s="106"/>
      <c r="F12" s="106">
        <f t="shared" ref="F12" si="2">SUM(C12*E12)</f>
        <v>0</v>
      </c>
      <c r="G12" s="107"/>
      <c r="H12" s="18"/>
      <c r="I12" s="18"/>
      <c r="J12" s="18"/>
    </row>
    <row r="13" spans="1:10" ht="51.75" customHeight="1">
      <c r="A13" s="103">
        <f t="shared" si="1"/>
        <v>1.03</v>
      </c>
      <c r="B13" s="108" t="s">
        <v>4</v>
      </c>
      <c r="C13" s="105">
        <v>1</v>
      </c>
      <c r="D13" s="105" t="s">
        <v>2</v>
      </c>
      <c r="E13" s="106"/>
      <c r="F13" s="106">
        <f t="shared" ref="F13:F17" si="3">SUM(C13*E13)</f>
        <v>0</v>
      </c>
      <c r="G13" s="107"/>
      <c r="H13" s="18"/>
      <c r="I13" s="18"/>
      <c r="J13" s="18"/>
    </row>
    <row r="14" spans="1:10" ht="48.75" customHeight="1">
      <c r="A14" s="103">
        <f t="shared" si="1"/>
        <v>1.04</v>
      </c>
      <c r="B14" s="108" t="s">
        <v>5</v>
      </c>
      <c r="C14" s="105">
        <v>1</v>
      </c>
      <c r="D14" s="105" t="s">
        <v>2</v>
      </c>
      <c r="E14" s="106"/>
      <c r="F14" s="106">
        <f t="shared" ref="F14" si="4">SUM(C14*E14)</f>
        <v>0</v>
      </c>
      <c r="G14" s="107"/>
      <c r="H14" s="18"/>
      <c r="I14" s="18"/>
      <c r="J14" s="18"/>
    </row>
    <row r="15" spans="1:10" ht="276.75" customHeight="1">
      <c r="A15" s="103">
        <f t="shared" si="1"/>
        <v>1.05</v>
      </c>
      <c r="B15" s="108" t="s">
        <v>313</v>
      </c>
      <c r="C15" s="105">
        <v>6</v>
      </c>
      <c r="D15" s="105" t="s">
        <v>2</v>
      </c>
      <c r="E15" s="106"/>
      <c r="F15" s="106">
        <f>SUM(C15*E15)</f>
        <v>0</v>
      </c>
      <c r="G15" s="107"/>
      <c r="H15" s="18"/>
      <c r="I15" s="18"/>
      <c r="J15" s="18"/>
    </row>
    <row r="16" spans="1:10" ht="111.75" customHeight="1">
      <c r="A16" s="103">
        <f t="shared" si="1"/>
        <v>1.06</v>
      </c>
      <c r="B16" s="108" t="s">
        <v>314</v>
      </c>
      <c r="C16" s="105">
        <v>1</v>
      </c>
      <c r="D16" s="105" t="s">
        <v>2</v>
      </c>
      <c r="E16" s="106"/>
      <c r="F16" s="106">
        <f t="shared" si="3"/>
        <v>0</v>
      </c>
      <c r="G16" s="107"/>
      <c r="H16" s="18"/>
      <c r="I16" s="18"/>
      <c r="J16" s="18"/>
    </row>
    <row r="17" spans="1:10" ht="101.25" customHeight="1">
      <c r="A17" s="103">
        <f t="shared" si="1"/>
        <v>1.07</v>
      </c>
      <c r="B17" s="108" t="s">
        <v>6</v>
      </c>
      <c r="C17" s="105">
        <v>1</v>
      </c>
      <c r="D17" s="105" t="s">
        <v>2</v>
      </c>
      <c r="E17" s="106"/>
      <c r="F17" s="106">
        <f t="shared" si="3"/>
        <v>0</v>
      </c>
      <c r="G17" s="107"/>
      <c r="H17" s="19"/>
      <c r="I17" s="18"/>
      <c r="J17" s="18"/>
    </row>
    <row r="18" spans="1:10" ht="301.5" customHeight="1" thickBot="1">
      <c r="A18" s="116">
        <f t="shared" si="1"/>
        <v>1.08</v>
      </c>
      <c r="B18" s="117" t="s">
        <v>315</v>
      </c>
      <c r="C18" s="118">
        <v>2</v>
      </c>
      <c r="D18" s="118" t="s">
        <v>2</v>
      </c>
      <c r="E18" s="119"/>
      <c r="F18" s="119">
        <f t="shared" ref="F18" si="5">SUM(C18*E18)</f>
        <v>0</v>
      </c>
      <c r="G18" s="120"/>
      <c r="H18" s="18"/>
      <c r="I18" s="18"/>
      <c r="J18" s="18"/>
    </row>
    <row r="19" spans="1:10" s="21" customFormat="1" ht="30.75" customHeight="1" thickTop="1">
      <c r="A19" s="121">
        <f t="shared" si="1"/>
        <v>1.0900000000000001</v>
      </c>
      <c r="B19" s="133" t="s">
        <v>7</v>
      </c>
      <c r="C19" s="100">
        <v>1</v>
      </c>
      <c r="D19" s="100" t="s">
        <v>2</v>
      </c>
      <c r="E19" s="101"/>
      <c r="F19" s="101">
        <f t="shared" ref="F19" si="6">SUM(C19*E19)</f>
        <v>0</v>
      </c>
      <c r="G19" s="102"/>
      <c r="H19" s="20"/>
      <c r="I19" s="20"/>
      <c r="J19" s="20"/>
    </row>
    <row r="20" spans="1:10" s="21" customFormat="1" ht="16.5" customHeight="1">
      <c r="A20" s="103"/>
      <c r="B20" s="132" t="s">
        <v>8</v>
      </c>
      <c r="C20" s="105"/>
      <c r="D20" s="105"/>
      <c r="E20" s="106"/>
      <c r="F20" s="106"/>
      <c r="G20" s="107"/>
      <c r="H20" s="20"/>
      <c r="I20" s="20"/>
      <c r="J20" s="20"/>
    </row>
    <row r="21" spans="1:10" s="21" customFormat="1" ht="16.5" customHeight="1">
      <c r="A21" s="103"/>
      <c r="B21" s="132" t="s">
        <v>9</v>
      </c>
      <c r="C21" s="105"/>
      <c r="D21" s="105"/>
      <c r="E21" s="106"/>
      <c r="F21" s="106"/>
      <c r="G21" s="107"/>
      <c r="H21" s="20"/>
      <c r="I21" s="20"/>
      <c r="J21" s="20"/>
    </row>
    <row r="22" spans="1:10" s="21" customFormat="1" ht="16.5" customHeight="1">
      <c r="A22" s="103"/>
      <c r="B22" s="132" t="s">
        <v>10</v>
      </c>
      <c r="C22" s="105"/>
      <c r="D22" s="105"/>
      <c r="E22" s="106"/>
      <c r="F22" s="106"/>
      <c r="G22" s="107"/>
      <c r="H22" s="20"/>
      <c r="I22" s="20"/>
      <c r="J22" s="20"/>
    </row>
    <row r="23" spans="1:10" s="23" customFormat="1" ht="32.25" customHeight="1">
      <c r="A23" s="103">
        <f>+A19+0.01</f>
        <v>1.1000000000000001</v>
      </c>
      <c r="B23" s="132" t="s">
        <v>11</v>
      </c>
      <c r="C23" s="105">
        <v>1</v>
      </c>
      <c r="D23" s="105" t="s">
        <v>2</v>
      </c>
      <c r="E23" s="106"/>
      <c r="F23" s="106">
        <f t="shared" ref="F23" si="7">SUM(C23*E23)</f>
        <v>0</v>
      </c>
      <c r="G23" s="107"/>
      <c r="H23" s="22"/>
      <c r="I23" s="22"/>
      <c r="J23" s="22"/>
    </row>
    <row r="24" spans="1:10" s="21" customFormat="1" ht="18" customHeight="1">
      <c r="A24" s="103">
        <f t="shared" si="1"/>
        <v>1.1100000000000001</v>
      </c>
      <c r="B24" s="132" t="s">
        <v>12</v>
      </c>
      <c r="C24" s="105">
        <v>1</v>
      </c>
      <c r="D24" s="105" t="s">
        <v>13</v>
      </c>
      <c r="E24" s="106"/>
      <c r="F24" s="106">
        <f t="shared" ref="F24" si="8">SUM(C24*E24)</f>
        <v>0</v>
      </c>
      <c r="G24" s="109">
        <f>SUM(F10:F24)</f>
        <v>0</v>
      </c>
      <c r="H24" s="20"/>
      <c r="I24" s="20"/>
      <c r="J24" s="20"/>
    </row>
    <row r="25" spans="1:10" s="21" customFormat="1" ht="12.75" customHeight="1">
      <c r="A25" s="103"/>
      <c r="B25" s="132"/>
      <c r="C25" s="105"/>
      <c r="D25" s="105"/>
      <c r="E25" s="106"/>
      <c r="F25" s="106"/>
      <c r="G25" s="107"/>
      <c r="H25" s="20"/>
      <c r="I25" s="20"/>
      <c r="J25" s="20"/>
    </row>
    <row r="26" spans="1:10" s="23" customFormat="1" ht="19.5" customHeight="1">
      <c r="A26" s="110">
        <v>2</v>
      </c>
      <c r="B26" s="111" t="s">
        <v>14</v>
      </c>
      <c r="C26" s="105"/>
      <c r="D26" s="105"/>
      <c r="E26" s="106"/>
      <c r="F26" s="106"/>
      <c r="G26" s="107"/>
      <c r="H26" s="22"/>
      <c r="I26" s="22"/>
      <c r="J26" s="22"/>
    </row>
    <row r="27" spans="1:10" s="23" customFormat="1" ht="29.25" customHeight="1">
      <c r="A27" s="103">
        <f>+A26+0.01</f>
        <v>2.0099999999999998</v>
      </c>
      <c r="B27" s="108" t="s">
        <v>15</v>
      </c>
      <c r="C27" s="105">
        <v>1</v>
      </c>
      <c r="D27" s="105" t="s">
        <v>13</v>
      </c>
      <c r="E27" s="106"/>
      <c r="F27" s="106">
        <f t="shared" ref="F27:F54" si="9">SUM(C27*E27)</f>
        <v>0</v>
      </c>
      <c r="G27" s="107"/>
      <c r="H27" s="22"/>
      <c r="I27" s="22"/>
      <c r="J27" s="22"/>
    </row>
    <row r="28" spans="1:10" s="23" customFormat="1" ht="19.5" customHeight="1">
      <c r="A28" s="103">
        <f t="shared" ref="A28:A54" si="10">+A27+0.01</f>
        <v>2.0199999999999996</v>
      </c>
      <c r="B28" s="108" t="s">
        <v>16</v>
      </c>
      <c r="C28" s="105">
        <v>1</v>
      </c>
      <c r="D28" s="105" t="s">
        <v>13</v>
      </c>
      <c r="E28" s="106"/>
      <c r="F28" s="106">
        <f t="shared" si="9"/>
        <v>0</v>
      </c>
      <c r="G28" s="107"/>
      <c r="H28" s="22"/>
      <c r="I28" s="22"/>
      <c r="J28" s="22"/>
    </row>
    <row r="29" spans="1:10" s="23" customFormat="1" ht="19.5" customHeight="1">
      <c r="A29" s="103">
        <f t="shared" si="10"/>
        <v>2.0299999999999994</v>
      </c>
      <c r="B29" s="108" t="s">
        <v>297</v>
      </c>
      <c r="C29" s="105">
        <v>2</v>
      </c>
      <c r="D29" s="105" t="s">
        <v>2</v>
      </c>
      <c r="E29" s="106"/>
      <c r="F29" s="106">
        <f t="shared" si="9"/>
        <v>0</v>
      </c>
      <c r="G29" s="107"/>
      <c r="H29" s="22"/>
      <c r="I29" s="22"/>
      <c r="J29" s="22"/>
    </row>
    <row r="30" spans="1:10" s="23" customFormat="1" ht="19.5" customHeight="1">
      <c r="A30" s="103">
        <f t="shared" si="10"/>
        <v>2.0399999999999991</v>
      </c>
      <c r="B30" s="108" t="s">
        <v>17</v>
      </c>
      <c r="C30" s="105">
        <v>3</v>
      </c>
      <c r="D30" s="105" t="s">
        <v>2</v>
      </c>
      <c r="E30" s="106"/>
      <c r="F30" s="106">
        <f t="shared" si="9"/>
        <v>0</v>
      </c>
      <c r="G30" s="107"/>
      <c r="H30" s="22"/>
      <c r="I30" s="22"/>
      <c r="J30" s="22"/>
    </row>
    <row r="31" spans="1:10" s="23" customFormat="1" ht="19.5" customHeight="1">
      <c r="A31" s="103">
        <f t="shared" si="10"/>
        <v>2.0499999999999989</v>
      </c>
      <c r="B31" s="108" t="s">
        <v>18</v>
      </c>
      <c r="C31" s="105">
        <v>2</v>
      </c>
      <c r="D31" s="105" t="s">
        <v>2</v>
      </c>
      <c r="E31" s="106"/>
      <c r="F31" s="106">
        <f t="shared" si="9"/>
        <v>0</v>
      </c>
      <c r="G31" s="107"/>
      <c r="H31" s="22"/>
      <c r="I31" s="22"/>
      <c r="J31" s="22"/>
    </row>
    <row r="32" spans="1:10" s="23" customFormat="1" ht="19.5" customHeight="1">
      <c r="A32" s="103">
        <f t="shared" si="10"/>
        <v>2.0599999999999987</v>
      </c>
      <c r="B32" s="108" t="s">
        <v>19</v>
      </c>
      <c r="C32" s="105">
        <v>1</v>
      </c>
      <c r="D32" s="105" t="s">
        <v>2</v>
      </c>
      <c r="E32" s="106"/>
      <c r="F32" s="106">
        <f>SUM(C32*E32)</f>
        <v>0</v>
      </c>
      <c r="G32" s="107"/>
      <c r="H32" s="22"/>
      <c r="I32" s="22"/>
      <c r="J32" s="22"/>
    </row>
    <row r="33" spans="1:10" s="23" customFormat="1" ht="19.5" customHeight="1">
      <c r="A33" s="103">
        <f t="shared" si="10"/>
        <v>2.0699999999999985</v>
      </c>
      <c r="B33" s="108" t="s">
        <v>20</v>
      </c>
      <c r="C33" s="105">
        <v>1</v>
      </c>
      <c r="D33" s="105" t="s">
        <v>2</v>
      </c>
      <c r="E33" s="106"/>
      <c r="F33" s="106">
        <f t="shared" si="9"/>
        <v>0</v>
      </c>
      <c r="G33" s="107"/>
      <c r="H33" s="22"/>
      <c r="I33" s="22"/>
      <c r="J33" s="22"/>
    </row>
    <row r="34" spans="1:10" s="23" customFormat="1" ht="19.5" customHeight="1">
      <c r="A34" s="103">
        <f t="shared" si="10"/>
        <v>2.0799999999999983</v>
      </c>
      <c r="B34" s="108" t="s">
        <v>21</v>
      </c>
      <c r="C34" s="105">
        <v>4</v>
      </c>
      <c r="D34" s="105" t="s">
        <v>2</v>
      </c>
      <c r="E34" s="106"/>
      <c r="F34" s="106">
        <f t="shared" si="9"/>
        <v>0</v>
      </c>
      <c r="G34" s="107"/>
      <c r="H34" s="22"/>
      <c r="I34" s="22"/>
      <c r="J34" s="22"/>
    </row>
    <row r="35" spans="1:10" s="23" customFormat="1" ht="19.5" customHeight="1">
      <c r="A35" s="103">
        <f t="shared" si="10"/>
        <v>2.0899999999999981</v>
      </c>
      <c r="B35" s="108" t="s">
        <v>22</v>
      </c>
      <c r="C35" s="105">
        <v>1</v>
      </c>
      <c r="D35" s="105" t="s">
        <v>2</v>
      </c>
      <c r="E35" s="106"/>
      <c r="F35" s="106">
        <f t="shared" si="9"/>
        <v>0</v>
      </c>
      <c r="G35" s="107"/>
      <c r="H35" s="22"/>
      <c r="I35" s="22"/>
      <c r="J35" s="22"/>
    </row>
    <row r="36" spans="1:10" s="23" customFormat="1" ht="19.5" customHeight="1">
      <c r="A36" s="103">
        <f t="shared" si="10"/>
        <v>2.0999999999999979</v>
      </c>
      <c r="B36" s="108" t="s">
        <v>23</v>
      </c>
      <c r="C36" s="105">
        <v>360</v>
      </c>
      <c r="D36" s="105" t="s">
        <v>24</v>
      </c>
      <c r="E36" s="106"/>
      <c r="F36" s="106">
        <f t="shared" si="9"/>
        <v>0</v>
      </c>
      <c r="G36" s="107"/>
      <c r="H36" s="22"/>
      <c r="I36" s="22"/>
      <c r="J36" s="22"/>
    </row>
    <row r="37" spans="1:10" s="23" customFormat="1" ht="57" customHeight="1">
      <c r="A37" s="103">
        <f t="shared" si="10"/>
        <v>2.1099999999999977</v>
      </c>
      <c r="B37" s="108" t="s">
        <v>25</v>
      </c>
      <c r="C37" s="105">
        <v>250</v>
      </c>
      <c r="D37" s="105" t="s">
        <v>24</v>
      </c>
      <c r="E37" s="106"/>
      <c r="F37" s="106">
        <f t="shared" si="9"/>
        <v>0</v>
      </c>
      <c r="G37" s="107"/>
      <c r="H37" s="22"/>
      <c r="I37" s="22"/>
      <c r="J37" s="22"/>
    </row>
    <row r="38" spans="1:10" s="23" customFormat="1" ht="19.5" customHeight="1">
      <c r="A38" s="103">
        <f t="shared" si="10"/>
        <v>2.1199999999999974</v>
      </c>
      <c r="B38" s="108" t="s">
        <v>26</v>
      </c>
      <c r="C38" s="105">
        <v>4</v>
      </c>
      <c r="D38" s="105" t="s">
        <v>2</v>
      </c>
      <c r="E38" s="106"/>
      <c r="F38" s="106">
        <f t="shared" si="9"/>
        <v>0</v>
      </c>
      <c r="G38" s="107"/>
      <c r="H38" s="22"/>
      <c r="I38" s="22"/>
      <c r="J38" s="22"/>
    </row>
    <row r="39" spans="1:10" s="23" customFormat="1" ht="19.5" customHeight="1">
      <c r="A39" s="103">
        <f t="shared" si="10"/>
        <v>2.1299999999999972</v>
      </c>
      <c r="B39" s="108" t="s">
        <v>27</v>
      </c>
      <c r="C39" s="105">
        <v>3</v>
      </c>
      <c r="D39" s="105" t="s">
        <v>2</v>
      </c>
      <c r="E39" s="106"/>
      <c r="F39" s="106">
        <f t="shared" si="9"/>
        <v>0</v>
      </c>
      <c r="G39" s="107"/>
      <c r="H39" s="22"/>
      <c r="I39" s="22"/>
      <c r="J39" s="22"/>
    </row>
    <row r="40" spans="1:10" s="23" customFormat="1" ht="19.5" customHeight="1">
      <c r="A40" s="103">
        <f t="shared" si="10"/>
        <v>2.139999999999997</v>
      </c>
      <c r="B40" s="108" t="s">
        <v>28</v>
      </c>
      <c r="C40" s="105">
        <v>1</v>
      </c>
      <c r="D40" s="105" t="s">
        <v>2</v>
      </c>
      <c r="E40" s="106"/>
      <c r="F40" s="106">
        <f t="shared" si="9"/>
        <v>0</v>
      </c>
      <c r="G40" s="107"/>
      <c r="H40" s="22"/>
      <c r="I40" s="22"/>
      <c r="J40" s="22"/>
    </row>
    <row r="41" spans="1:10" s="23" customFormat="1" ht="19.5" customHeight="1">
      <c r="A41" s="103">
        <f t="shared" si="10"/>
        <v>2.1499999999999968</v>
      </c>
      <c r="B41" s="108" t="s">
        <v>29</v>
      </c>
      <c r="C41" s="105">
        <v>2</v>
      </c>
      <c r="D41" s="105" t="s">
        <v>2</v>
      </c>
      <c r="E41" s="106"/>
      <c r="F41" s="106">
        <f t="shared" si="9"/>
        <v>0</v>
      </c>
      <c r="G41" s="107"/>
      <c r="H41" s="22"/>
      <c r="I41" s="22"/>
      <c r="J41" s="22"/>
    </row>
    <row r="42" spans="1:10" s="23" customFormat="1" ht="19.5" customHeight="1">
      <c r="A42" s="103">
        <f t="shared" si="10"/>
        <v>2.1599999999999966</v>
      </c>
      <c r="B42" s="108" t="s">
        <v>30</v>
      </c>
      <c r="C42" s="105">
        <v>2</v>
      </c>
      <c r="D42" s="105" t="s">
        <v>2</v>
      </c>
      <c r="E42" s="106"/>
      <c r="F42" s="106">
        <f t="shared" si="9"/>
        <v>0</v>
      </c>
      <c r="G42" s="107"/>
      <c r="H42" s="22"/>
      <c r="I42" s="22"/>
      <c r="J42" s="22"/>
    </row>
    <row r="43" spans="1:10" s="23" customFormat="1" ht="19.5" customHeight="1">
      <c r="A43" s="103">
        <f t="shared" si="10"/>
        <v>2.1699999999999964</v>
      </c>
      <c r="B43" s="108" t="s">
        <v>31</v>
      </c>
      <c r="C43" s="105">
        <v>2</v>
      </c>
      <c r="D43" s="105" t="s">
        <v>2</v>
      </c>
      <c r="E43" s="106"/>
      <c r="F43" s="106">
        <f t="shared" si="9"/>
        <v>0</v>
      </c>
      <c r="G43" s="107"/>
      <c r="H43" s="22"/>
      <c r="I43" s="22"/>
      <c r="J43" s="22"/>
    </row>
    <row r="44" spans="1:10" s="23" customFormat="1" ht="19.5" customHeight="1">
      <c r="A44" s="103">
        <f t="shared" si="10"/>
        <v>2.1799999999999962</v>
      </c>
      <c r="B44" s="108" t="s">
        <v>32</v>
      </c>
      <c r="C44" s="105">
        <v>12</v>
      </c>
      <c r="D44" s="105" t="s">
        <v>2</v>
      </c>
      <c r="E44" s="106"/>
      <c r="F44" s="106">
        <f t="shared" si="9"/>
        <v>0</v>
      </c>
      <c r="G44" s="107"/>
      <c r="H44" s="22"/>
      <c r="I44" s="22"/>
      <c r="J44" s="22"/>
    </row>
    <row r="45" spans="1:10" s="23" customFormat="1" ht="19.5" customHeight="1">
      <c r="A45" s="103">
        <f t="shared" si="10"/>
        <v>2.1899999999999959</v>
      </c>
      <c r="B45" s="108" t="s">
        <v>33</v>
      </c>
      <c r="C45" s="105">
        <v>15</v>
      </c>
      <c r="D45" s="105" t="s">
        <v>2</v>
      </c>
      <c r="E45" s="106"/>
      <c r="F45" s="106">
        <f t="shared" si="9"/>
        <v>0</v>
      </c>
      <c r="G45" s="107"/>
      <c r="H45" s="22"/>
      <c r="I45" s="22"/>
      <c r="J45" s="22"/>
    </row>
    <row r="46" spans="1:10" s="23" customFormat="1" ht="19.5" customHeight="1">
      <c r="A46" s="103">
        <f t="shared" si="10"/>
        <v>2.1999999999999957</v>
      </c>
      <c r="B46" s="108" t="s">
        <v>34</v>
      </c>
      <c r="C46" s="105">
        <v>3</v>
      </c>
      <c r="D46" s="105" t="s">
        <v>2</v>
      </c>
      <c r="E46" s="106"/>
      <c r="F46" s="106">
        <f t="shared" si="9"/>
        <v>0</v>
      </c>
      <c r="G46" s="107"/>
      <c r="H46" s="22"/>
      <c r="I46" s="22"/>
      <c r="J46" s="22"/>
    </row>
    <row r="47" spans="1:10" s="23" customFormat="1" ht="19.5" customHeight="1">
      <c r="A47" s="103">
        <f t="shared" si="10"/>
        <v>2.2099999999999955</v>
      </c>
      <c r="B47" s="108" t="s">
        <v>35</v>
      </c>
      <c r="C47" s="105">
        <v>3</v>
      </c>
      <c r="D47" s="105" t="s">
        <v>2</v>
      </c>
      <c r="E47" s="106"/>
      <c r="F47" s="106">
        <f t="shared" si="9"/>
        <v>0</v>
      </c>
      <c r="G47" s="107"/>
      <c r="H47" s="22"/>
      <c r="I47" s="22"/>
      <c r="J47" s="22"/>
    </row>
    <row r="48" spans="1:10" s="23" customFormat="1" ht="19.5" customHeight="1">
      <c r="A48" s="103">
        <f t="shared" si="10"/>
        <v>2.2199999999999953</v>
      </c>
      <c r="B48" s="108" t="s">
        <v>36</v>
      </c>
      <c r="C48" s="105">
        <v>3</v>
      </c>
      <c r="D48" s="105" t="s">
        <v>2</v>
      </c>
      <c r="E48" s="106"/>
      <c r="F48" s="106">
        <f t="shared" si="9"/>
        <v>0</v>
      </c>
      <c r="G48" s="107"/>
      <c r="H48" s="22"/>
      <c r="I48" s="22"/>
      <c r="J48" s="22"/>
    </row>
    <row r="49" spans="1:10" s="23" customFormat="1" ht="19.5" customHeight="1">
      <c r="A49" s="103">
        <f t="shared" si="10"/>
        <v>2.2299999999999951</v>
      </c>
      <c r="B49" s="108" t="s">
        <v>37</v>
      </c>
      <c r="C49" s="105">
        <v>3</v>
      </c>
      <c r="D49" s="105" t="s">
        <v>2</v>
      </c>
      <c r="E49" s="106"/>
      <c r="F49" s="106">
        <f t="shared" si="9"/>
        <v>0</v>
      </c>
      <c r="G49" s="107"/>
      <c r="H49" s="22"/>
      <c r="I49" s="22"/>
      <c r="J49" s="22"/>
    </row>
    <row r="50" spans="1:10" s="23" customFormat="1" ht="19.5" customHeight="1">
      <c r="A50" s="103">
        <f t="shared" si="10"/>
        <v>2.2399999999999949</v>
      </c>
      <c r="B50" s="108" t="s">
        <v>38</v>
      </c>
      <c r="C50" s="105">
        <v>3</v>
      </c>
      <c r="D50" s="105" t="s">
        <v>2</v>
      </c>
      <c r="E50" s="106"/>
      <c r="F50" s="106">
        <f t="shared" si="9"/>
        <v>0</v>
      </c>
      <c r="G50" s="107"/>
      <c r="H50" s="22"/>
      <c r="I50" s="22"/>
      <c r="J50" s="22"/>
    </row>
    <row r="51" spans="1:10" s="21" customFormat="1" ht="19.5" customHeight="1">
      <c r="A51" s="103">
        <f t="shared" si="10"/>
        <v>2.2499999999999947</v>
      </c>
      <c r="B51" s="108" t="s">
        <v>39</v>
      </c>
      <c r="C51" s="105">
        <v>1</v>
      </c>
      <c r="D51" s="105" t="s">
        <v>40</v>
      </c>
      <c r="E51" s="106"/>
      <c r="F51" s="106">
        <f t="shared" si="9"/>
        <v>0</v>
      </c>
      <c r="G51" s="107"/>
      <c r="H51" s="20"/>
      <c r="I51" s="20"/>
      <c r="J51" s="20"/>
    </row>
    <row r="52" spans="1:10" s="23" customFormat="1" ht="49.5" customHeight="1">
      <c r="A52" s="103">
        <f t="shared" si="10"/>
        <v>2.2599999999999945</v>
      </c>
      <c r="B52" s="108" t="s">
        <v>41</v>
      </c>
      <c r="C52" s="105">
        <v>5.46</v>
      </c>
      <c r="D52" s="105" t="s">
        <v>42</v>
      </c>
      <c r="E52" s="106"/>
      <c r="F52" s="106">
        <f t="shared" si="9"/>
        <v>0</v>
      </c>
      <c r="G52" s="107"/>
      <c r="H52" s="22"/>
      <c r="I52" s="22"/>
      <c r="J52" s="22"/>
    </row>
    <row r="53" spans="1:10" s="23" customFormat="1" ht="19.5" customHeight="1">
      <c r="A53" s="103">
        <f t="shared" si="10"/>
        <v>2.2699999999999942</v>
      </c>
      <c r="B53" s="108" t="s">
        <v>43</v>
      </c>
      <c r="C53" s="105">
        <v>1</v>
      </c>
      <c r="D53" s="105" t="s">
        <v>40</v>
      </c>
      <c r="E53" s="106"/>
      <c r="F53" s="106">
        <f t="shared" ref="F53" si="11">SUM(C53*E53)</f>
        <v>0</v>
      </c>
      <c r="G53" s="107"/>
      <c r="H53" s="22"/>
      <c r="I53" s="22"/>
      <c r="J53" s="22"/>
    </row>
    <row r="54" spans="1:10" s="21" customFormat="1" ht="19.5" customHeight="1">
      <c r="A54" s="103">
        <f t="shared" si="10"/>
        <v>2.279999999999994</v>
      </c>
      <c r="B54" s="108" t="s">
        <v>44</v>
      </c>
      <c r="C54" s="105">
        <v>1</v>
      </c>
      <c r="D54" s="105" t="s">
        <v>40</v>
      </c>
      <c r="E54" s="106"/>
      <c r="F54" s="106">
        <f t="shared" si="9"/>
        <v>0</v>
      </c>
      <c r="G54" s="109">
        <f>SUM(F27:F54)</f>
        <v>0</v>
      </c>
      <c r="H54" s="20"/>
      <c r="I54" s="20"/>
      <c r="J54" s="20"/>
    </row>
    <row r="55" spans="1:10" s="21" customFormat="1" ht="19.5" customHeight="1">
      <c r="A55" s="103"/>
      <c r="B55" s="108"/>
      <c r="C55" s="105"/>
      <c r="D55" s="105"/>
      <c r="E55" s="106"/>
      <c r="F55" s="106"/>
      <c r="G55" s="107"/>
      <c r="H55" s="20"/>
      <c r="I55" s="20"/>
      <c r="J55" s="20"/>
    </row>
    <row r="56" spans="1:10" s="21" customFormat="1" ht="20.25" customHeight="1">
      <c r="A56" s="115">
        <v>3</v>
      </c>
      <c r="B56" s="142" t="s">
        <v>45</v>
      </c>
      <c r="C56" s="105"/>
      <c r="D56" s="105"/>
      <c r="E56" s="106"/>
      <c r="F56" s="106"/>
      <c r="G56" s="107"/>
      <c r="H56" s="20"/>
      <c r="I56" s="20"/>
      <c r="J56" s="20"/>
    </row>
    <row r="57" spans="1:10" s="21" customFormat="1" ht="48" customHeight="1">
      <c r="A57" s="103">
        <v>3.01</v>
      </c>
      <c r="B57" s="108" t="s">
        <v>351</v>
      </c>
      <c r="C57" s="105"/>
      <c r="D57" s="105"/>
      <c r="E57" s="106"/>
      <c r="F57" s="106"/>
      <c r="G57" s="107"/>
      <c r="H57" s="20"/>
      <c r="I57" s="20"/>
      <c r="J57" s="20"/>
    </row>
    <row r="58" spans="1:10" s="21" customFormat="1" ht="18.75" customHeight="1">
      <c r="A58" s="103" t="s">
        <v>369</v>
      </c>
      <c r="B58" s="108" t="s">
        <v>47</v>
      </c>
      <c r="C58" s="105">
        <v>425</v>
      </c>
      <c r="D58" s="105" t="s">
        <v>46</v>
      </c>
      <c r="E58" s="106"/>
      <c r="F58" s="106">
        <f t="shared" ref="F58:F121" si="12">SUM(C58*E58)</f>
        <v>0</v>
      </c>
      <c r="G58" s="107"/>
      <c r="H58" s="20"/>
      <c r="I58" s="20"/>
      <c r="J58" s="20"/>
    </row>
    <row r="59" spans="1:10" s="21" customFormat="1" ht="18.75" customHeight="1">
      <c r="A59" s="103" t="s">
        <v>370</v>
      </c>
      <c r="B59" s="108" t="s">
        <v>48</v>
      </c>
      <c r="C59" s="105">
        <v>65</v>
      </c>
      <c r="D59" s="105" t="s">
        <v>46</v>
      </c>
      <c r="E59" s="106"/>
      <c r="F59" s="106">
        <f t="shared" si="12"/>
        <v>0</v>
      </c>
      <c r="G59" s="107"/>
      <c r="H59" s="20"/>
      <c r="I59" s="20"/>
      <c r="J59" s="20"/>
    </row>
    <row r="60" spans="1:10" s="21" customFormat="1" ht="18.75" customHeight="1">
      <c r="A60" s="103" t="s">
        <v>371</v>
      </c>
      <c r="B60" s="108" t="s">
        <v>49</v>
      </c>
      <c r="C60" s="105">
        <v>35</v>
      </c>
      <c r="D60" s="105" t="s">
        <v>46</v>
      </c>
      <c r="E60" s="106"/>
      <c r="F60" s="106">
        <f t="shared" si="12"/>
        <v>0</v>
      </c>
      <c r="G60" s="107"/>
      <c r="H60" s="20"/>
      <c r="I60" s="20"/>
      <c r="J60" s="20"/>
    </row>
    <row r="61" spans="1:10" s="21" customFormat="1" ht="18.75" customHeight="1">
      <c r="A61" s="103" t="s">
        <v>372</v>
      </c>
      <c r="B61" s="108" t="s">
        <v>335</v>
      </c>
      <c r="C61" s="105">
        <v>4</v>
      </c>
      <c r="D61" s="105" t="s">
        <v>336</v>
      </c>
      <c r="E61" s="106"/>
      <c r="F61" s="106">
        <f t="shared" si="12"/>
        <v>0</v>
      </c>
      <c r="G61" s="107"/>
      <c r="H61" s="20"/>
      <c r="I61" s="20"/>
      <c r="J61" s="20"/>
    </row>
    <row r="62" spans="1:10" s="21" customFormat="1" ht="18.75" customHeight="1">
      <c r="A62" s="103" t="s">
        <v>373</v>
      </c>
      <c r="B62" s="108" t="s">
        <v>337</v>
      </c>
      <c r="C62" s="105">
        <v>4</v>
      </c>
      <c r="D62" s="105" t="s">
        <v>336</v>
      </c>
      <c r="E62" s="106"/>
      <c r="F62" s="106">
        <f t="shared" si="12"/>
        <v>0</v>
      </c>
      <c r="G62" s="107"/>
      <c r="H62" s="20"/>
      <c r="I62" s="20"/>
      <c r="J62" s="20"/>
    </row>
    <row r="63" spans="1:10" s="21" customFormat="1" ht="18.75" customHeight="1">
      <c r="A63" s="103" t="s">
        <v>374</v>
      </c>
      <c r="B63" s="108" t="s">
        <v>338</v>
      </c>
      <c r="C63" s="105">
        <v>6</v>
      </c>
      <c r="D63" s="105" t="s">
        <v>336</v>
      </c>
      <c r="E63" s="106"/>
      <c r="F63" s="106">
        <f t="shared" si="12"/>
        <v>0</v>
      </c>
      <c r="G63" s="107"/>
      <c r="H63" s="20"/>
      <c r="I63" s="20"/>
      <c r="J63" s="20"/>
    </row>
    <row r="64" spans="1:10" s="21" customFormat="1" ht="18.75" customHeight="1">
      <c r="A64" s="103" t="s">
        <v>375</v>
      </c>
      <c r="B64" s="108" t="s">
        <v>339</v>
      </c>
      <c r="C64" s="105">
        <v>2</v>
      </c>
      <c r="D64" s="105" t="s">
        <v>336</v>
      </c>
      <c r="E64" s="106"/>
      <c r="F64" s="106">
        <f t="shared" si="12"/>
        <v>0</v>
      </c>
      <c r="G64" s="107"/>
      <c r="H64" s="20"/>
      <c r="I64" s="20"/>
      <c r="J64" s="20"/>
    </row>
    <row r="65" spans="1:10" s="21" customFormat="1" ht="18.75" customHeight="1">
      <c r="A65" s="103" t="s">
        <v>376</v>
      </c>
      <c r="B65" s="108" t="s">
        <v>340</v>
      </c>
      <c r="C65" s="105">
        <v>2</v>
      </c>
      <c r="D65" s="105" t="s">
        <v>336</v>
      </c>
      <c r="E65" s="106"/>
      <c r="F65" s="106">
        <f t="shared" si="12"/>
        <v>0</v>
      </c>
      <c r="G65" s="107"/>
      <c r="H65" s="20"/>
      <c r="I65" s="20"/>
      <c r="J65" s="20"/>
    </row>
    <row r="66" spans="1:10" s="21" customFormat="1" ht="18.75" customHeight="1">
      <c r="A66" s="103" t="s">
        <v>377</v>
      </c>
      <c r="B66" s="108" t="s">
        <v>341</v>
      </c>
      <c r="C66" s="105">
        <v>10</v>
      </c>
      <c r="D66" s="105" t="s">
        <v>336</v>
      </c>
      <c r="E66" s="106"/>
      <c r="F66" s="106">
        <f t="shared" si="12"/>
        <v>0</v>
      </c>
      <c r="G66" s="107"/>
      <c r="H66" s="20"/>
      <c r="I66" s="20"/>
      <c r="J66" s="20"/>
    </row>
    <row r="67" spans="1:10" s="21" customFormat="1" ht="18.75" customHeight="1">
      <c r="A67" s="103" t="s">
        <v>378</v>
      </c>
      <c r="B67" s="108" t="s">
        <v>342</v>
      </c>
      <c r="C67" s="105">
        <v>12</v>
      </c>
      <c r="D67" s="105" t="s">
        <v>336</v>
      </c>
      <c r="E67" s="106"/>
      <c r="F67" s="106">
        <f t="shared" si="12"/>
        <v>0</v>
      </c>
      <c r="G67" s="107"/>
      <c r="H67" s="20"/>
      <c r="I67" s="20"/>
      <c r="J67" s="20"/>
    </row>
    <row r="68" spans="1:10" s="21" customFormat="1" ht="18.75" customHeight="1">
      <c r="A68" s="103" t="s">
        <v>379</v>
      </c>
      <c r="B68" s="108" t="s">
        <v>343</v>
      </c>
      <c r="C68" s="105">
        <v>30</v>
      </c>
      <c r="D68" s="105" t="s">
        <v>336</v>
      </c>
      <c r="E68" s="106"/>
      <c r="F68" s="106">
        <f t="shared" si="12"/>
        <v>0</v>
      </c>
      <c r="G68" s="107"/>
      <c r="H68" s="20"/>
      <c r="I68" s="20"/>
      <c r="J68" s="20"/>
    </row>
    <row r="69" spans="1:10" s="21" customFormat="1" ht="18.75" customHeight="1" thickBot="1">
      <c r="A69" s="116" t="s">
        <v>380</v>
      </c>
      <c r="B69" s="117" t="s">
        <v>344</v>
      </c>
      <c r="C69" s="118">
        <v>6</v>
      </c>
      <c r="D69" s="118" t="s">
        <v>336</v>
      </c>
      <c r="E69" s="119"/>
      <c r="F69" s="119">
        <f t="shared" si="12"/>
        <v>0</v>
      </c>
      <c r="G69" s="120"/>
      <c r="H69" s="20"/>
      <c r="I69" s="20"/>
      <c r="J69" s="20"/>
    </row>
    <row r="70" spans="1:10" s="21" customFormat="1" ht="18.75" customHeight="1" thickTop="1">
      <c r="A70" s="121" t="s">
        <v>381</v>
      </c>
      <c r="B70" s="122" t="s">
        <v>345</v>
      </c>
      <c r="C70" s="100">
        <v>3</v>
      </c>
      <c r="D70" s="100" t="s">
        <v>336</v>
      </c>
      <c r="E70" s="101"/>
      <c r="F70" s="101">
        <f t="shared" si="12"/>
        <v>0</v>
      </c>
      <c r="G70" s="102"/>
      <c r="H70" s="20"/>
      <c r="I70" s="20"/>
      <c r="J70" s="20"/>
    </row>
    <row r="71" spans="1:10" s="21" customFormat="1" ht="18.75" customHeight="1">
      <c r="A71" s="103" t="s">
        <v>382</v>
      </c>
      <c r="B71" s="108" t="s">
        <v>346</v>
      </c>
      <c r="C71" s="105">
        <v>2</v>
      </c>
      <c r="D71" s="105" t="s">
        <v>336</v>
      </c>
      <c r="E71" s="106"/>
      <c r="F71" s="106">
        <f t="shared" si="12"/>
        <v>0</v>
      </c>
      <c r="G71" s="107"/>
      <c r="H71" s="20"/>
      <c r="I71" s="20"/>
      <c r="J71" s="20"/>
    </row>
    <row r="72" spans="1:10" s="21" customFormat="1" ht="18.75" customHeight="1">
      <c r="A72" s="103" t="s">
        <v>383</v>
      </c>
      <c r="B72" s="108" t="s">
        <v>347</v>
      </c>
      <c r="C72" s="105">
        <v>1</v>
      </c>
      <c r="D72" s="105" t="s">
        <v>13</v>
      </c>
      <c r="E72" s="106"/>
      <c r="F72" s="106">
        <f t="shared" si="12"/>
        <v>0</v>
      </c>
      <c r="G72" s="107"/>
      <c r="H72" s="20"/>
      <c r="I72" s="20"/>
      <c r="J72" s="20"/>
    </row>
    <row r="73" spans="1:10" s="21" customFormat="1" ht="18.75" customHeight="1">
      <c r="A73" s="103"/>
      <c r="B73" s="108"/>
      <c r="C73" s="105"/>
      <c r="D73" s="105"/>
      <c r="E73" s="106"/>
      <c r="F73" s="106"/>
      <c r="G73" s="107"/>
      <c r="H73" s="20"/>
      <c r="I73" s="20"/>
      <c r="J73" s="20"/>
    </row>
    <row r="74" spans="1:10" s="21" customFormat="1" ht="42" customHeight="1">
      <c r="A74" s="103">
        <v>3.0199999999999996</v>
      </c>
      <c r="B74" s="108" t="s">
        <v>352</v>
      </c>
      <c r="C74" s="105"/>
      <c r="D74" s="105"/>
      <c r="E74" s="106"/>
      <c r="F74" s="106"/>
      <c r="G74" s="107"/>
      <c r="H74" s="20"/>
      <c r="I74" s="20"/>
      <c r="J74" s="20"/>
    </row>
    <row r="75" spans="1:10" s="21" customFormat="1" ht="18.75" customHeight="1">
      <c r="A75" s="103" t="s">
        <v>384</v>
      </c>
      <c r="B75" s="108" t="s">
        <v>47</v>
      </c>
      <c r="C75" s="105">
        <v>840</v>
      </c>
      <c r="D75" s="105" t="s">
        <v>46</v>
      </c>
      <c r="E75" s="106"/>
      <c r="F75" s="106">
        <f t="shared" si="12"/>
        <v>0</v>
      </c>
      <c r="G75" s="107"/>
      <c r="H75" s="20"/>
      <c r="I75" s="20"/>
      <c r="J75" s="20"/>
    </row>
    <row r="76" spans="1:10" s="21" customFormat="1" ht="18.75" customHeight="1">
      <c r="A76" s="103" t="s">
        <v>385</v>
      </c>
      <c r="B76" s="108" t="s">
        <v>48</v>
      </c>
      <c r="C76" s="105">
        <v>130</v>
      </c>
      <c r="D76" s="105" t="s">
        <v>46</v>
      </c>
      <c r="E76" s="106"/>
      <c r="F76" s="106">
        <f t="shared" si="12"/>
        <v>0</v>
      </c>
      <c r="G76" s="107"/>
      <c r="H76" s="20"/>
      <c r="I76" s="20"/>
      <c r="J76" s="20"/>
    </row>
    <row r="77" spans="1:10" s="21" customFormat="1" ht="18.75" customHeight="1">
      <c r="A77" s="103" t="s">
        <v>386</v>
      </c>
      <c r="B77" s="108" t="s">
        <v>49</v>
      </c>
      <c r="C77" s="105">
        <v>68</v>
      </c>
      <c r="D77" s="105" t="s">
        <v>46</v>
      </c>
      <c r="E77" s="106"/>
      <c r="F77" s="106">
        <f t="shared" si="12"/>
        <v>0</v>
      </c>
      <c r="G77" s="107"/>
      <c r="H77" s="20"/>
      <c r="I77" s="20"/>
      <c r="J77" s="20"/>
    </row>
    <row r="78" spans="1:10" s="21" customFormat="1" ht="18.75" customHeight="1">
      <c r="A78" s="103" t="s">
        <v>387</v>
      </c>
      <c r="B78" s="108" t="s">
        <v>343</v>
      </c>
      <c r="C78" s="105">
        <v>23</v>
      </c>
      <c r="D78" s="105" t="s">
        <v>336</v>
      </c>
      <c r="E78" s="106"/>
      <c r="F78" s="106">
        <f t="shared" si="12"/>
        <v>0</v>
      </c>
      <c r="G78" s="107"/>
      <c r="H78" s="20"/>
      <c r="I78" s="20"/>
      <c r="J78" s="20"/>
    </row>
    <row r="79" spans="1:10" s="21" customFormat="1" ht="18.75" customHeight="1">
      <c r="A79" s="103" t="s">
        <v>388</v>
      </c>
      <c r="B79" s="108" t="s">
        <v>344</v>
      </c>
      <c r="C79" s="105">
        <v>5</v>
      </c>
      <c r="D79" s="105" t="s">
        <v>336</v>
      </c>
      <c r="E79" s="106"/>
      <c r="F79" s="106">
        <f t="shared" si="12"/>
        <v>0</v>
      </c>
      <c r="G79" s="107"/>
      <c r="H79" s="20"/>
      <c r="I79" s="20"/>
      <c r="J79" s="20"/>
    </row>
    <row r="80" spans="1:10" s="21" customFormat="1" ht="18.75" customHeight="1">
      <c r="A80" s="103" t="s">
        <v>389</v>
      </c>
      <c r="B80" s="108" t="s">
        <v>345</v>
      </c>
      <c r="C80" s="105">
        <v>3</v>
      </c>
      <c r="D80" s="105" t="s">
        <v>336</v>
      </c>
      <c r="E80" s="106"/>
      <c r="F80" s="106">
        <f t="shared" si="12"/>
        <v>0</v>
      </c>
      <c r="G80" s="107"/>
      <c r="H80" s="20"/>
      <c r="I80" s="20"/>
      <c r="J80" s="20"/>
    </row>
    <row r="81" spans="1:10" s="21" customFormat="1" ht="18.75" customHeight="1">
      <c r="A81" s="103" t="s">
        <v>390</v>
      </c>
      <c r="B81" s="108" t="s">
        <v>335</v>
      </c>
      <c r="C81" s="105">
        <v>6</v>
      </c>
      <c r="D81" s="105" t="s">
        <v>336</v>
      </c>
      <c r="E81" s="106"/>
      <c r="F81" s="106">
        <f t="shared" si="12"/>
        <v>0</v>
      </c>
      <c r="G81" s="107"/>
      <c r="H81" s="20"/>
      <c r="I81" s="20"/>
      <c r="J81" s="20"/>
    </row>
    <row r="82" spans="1:10" s="21" customFormat="1" ht="18.75" customHeight="1">
      <c r="A82" s="103" t="s">
        <v>391</v>
      </c>
      <c r="B82" s="108" t="s">
        <v>338</v>
      </c>
      <c r="C82" s="105">
        <v>8</v>
      </c>
      <c r="D82" s="105" t="s">
        <v>336</v>
      </c>
      <c r="E82" s="106"/>
      <c r="F82" s="106">
        <f t="shared" si="12"/>
        <v>0</v>
      </c>
      <c r="G82" s="107"/>
      <c r="H82" s="20"/>
      <c r="I82" s="20"/>
      <c r="J82" s="20"/>
    </row>
    <row r="83" spans="1:10" s="21" customFormat="1" ht="18.75" customHeight="1">
      <c r="A83" s="103" t="s">
        <v>392</v>
      </c>
      <c r="B83" s="108" t="s">
        <v>341</v>
      </c>
      <c r="C83" s="105">
        <v>8</v>
      </c>
      <c r="D83" s="105" t="s">
        <v>336</v>
      </c>
      <c r="E83" s="106"/>
      <c r="F83" s="106">
        <f t="shared" si="12"/>
        <v>0</v>
      </c>
      <c r="G83" s="107"/>
      <c r="H83" s="20"/>
      <c r="I83" s="20"/>
      <c r="J83" s="20"/>
    </row>
    <row r="84" spans="1:10" s="21" customFormat="1" ht="18.75" customHeight="1">
      <c r="A84" s="103" t="s">
        <v>393</v>
      </c>
      <c r="B84" s="108" t="s">
        <v>342</v>
      </c>
      <c r="C84" s="105">
        <v>16</v>
      </c>
      <c r="D84" s="105" t="s">
        <v>336</v>
      </c>
      <c r="E84" s="106"/>
      <c r="F84" s="106">
        <f t="shared" si="12"/>
        <v>0</v>
      </c>
      <c r="G84" s="107"/>
      <c r="H84" s="20"/>
      <c r="I84" s="20"/>
      <c r="J84" s="20"/>
    </row>
    <row r="85" spans="1:10" s="21" customFormat="1" ht="18.75" customHeight="1">
      <c r="A85" s="103" t="s">
        <v>394</v>
      </c>
      <c r="B85" s="108" t="s">
        <v>346</v>
      </c>
      <c r="C85" s="105">
        <v>6</v>
      </c>
      <c r="D85" s="105" t="s">
        <v>336</v>
      </c>
      <c r="E85" s="106"/>
      <c r="F85" s="106">
        <f t="shared" si="12"/>
        <v>0</v>
      </c>
      <c r="G85" s="107"/>
      <c r="H85" s="20"/>
      <c r="I85" s="20"/>
      <c r="J85" s="20"/>
    </row>
    <row r="86" spans="1:10" s="21" customFormat="1" ht="18.75" customHeight="1">
      <c r="A86" s="103" t="s">
        <v>395</v>
      </c>
      <c r="B86" s="108" t="s">
        <v>347</v>
      </c>
      <c r="C86" s="105">
        <v>1</v>
      </c>
      <c r="D86" s="105" t="s">
        <v>13</v>
      </c>
      <c r="E86" s="106"/>
      <c r="F86" s="106">
        <f t="shared" si="12"/>
        <v>0</v>
      </c>
      <c r="G86" s="107"/>
      <c r="H86" s="20"/>
      <c r="I86" s="20"/>
      <c r="J86" s="20"/>
    </row>
    <row r="87" spans="1:10" s="21" customFormat="1" ht="33.75" customHeight="1">
      <c r="A87" s="103">
        <v>3.0299999999999994</v>
      </c>
      <c r="B87" s="108" t="s">
        <v>353</v>
      </c>
      <c r="C87" s="105"/>
      <c r="D87" s="105"/>
      <c r="E87" s="106"/>
      <c r="F87" s="106"/>
      <c r="G87" s="107"/>
      <c r="H87" s="20"/>
      <c r="I87" s="20"/>
      <c r="J87" s="20"/>
    </row>
    <row r="88" spans="1:10" s="21" customFormat="1" ht="21.75" customHeight="1">
      <c r="A88" s="103" t="s">
        <v>396</v>
      </c>
      <c r="B88" s="108" t="s">
        <v>50</v>
      </c>
      <c r="C88" s="105">
        <v>250</v>
      </c>
      <c r="D88" s="105" t="s">
        <v>46</v>
      </c>
      <c r="E88" s="106"/>
      <c r="F88" s="106">
        <f t="shared" si="12"/>
        <v>0</v>
      </c>
      <c r="G88" s="107"/>
      <c r="H88" s="20"/>
      <c r="I88" s="20"/>
      <c r="J88" s="20"/>
    </row>
    <row r="89" spans="1:10" s="21" customFormat="1" ht="21.75" customHeight="1">
      <c r="A89" s="103" t="s">
        <v>397</v>
      </c>
      <c r="B89" s="108" t="s">
        <v>51</v>
      </c>
      <c r="C89" s="105">
        <v>50</v>
      </c>
      <c r="D89" s="105" t="s">
        <v>46</v>
      </c>
      <c r="E89" s="106"/>
      <c r="F89" s="106">
        <f t="shared" si="12"/>
        <v>0</v>
      </c>
      <c r="G89" s="107"/>
      <c r="H89" s="20"/>
      <c r="I89" s="20"/>
      <c r="J89" s="20"/>
    </row>
    <row r="90" spans="1:10" s="21" customFormat="1" ht="21.75" customHeight="1">
      <c r="A90" s="103" t="s">
        <v>398</v>
      </c>
      <c r="B90" s="108" t="s">
        <v>346</v>
      </c>
      <c r="C90" s="105">
        <v>2</v>
      </c>
      <c r="D90" s="105" t="s">
        <v>336</v>
      </c>
      <c r="E90" s="106"/>
      <c r="F90" s="106">
        <f t="shared" si="12"/>
        <v>0</v>
      </c>
      <c r="G90" s="107"/>
      <c r="H90" s="20"/>
      <c r="I90" s="20"/>
      <c r="J90" s="20"/>
    </row>
    <row r="91" spans="1:10" s="21" customFormat="1" ht="21.75" customHeight="1">
      <c r="A91" s="103" t="s">
        <v>399</v>
      </c>
      <c r="B91" s="108" t="s">
        <v>347</v>
      </c>
      <c r="C91" s="105">
        <v>1</v>
      </c>
      <c r="D91" s="105" t="s">
        <v>13</v>
      </c>
      <c r="E91" s="106"/>
      <c r="F91" s="106">
        <f t="shared" si="12"/>
        <v>0</v>
      </c>
      <c r="G91" s="107"/>
      <c r="H91" s="20"/>
      <c r="I91" s="20"/>
      <c r="J91" s="20"/>
    </row>
    <row r="92" spans="1:10" s="21" customFormat="1" ht="30.75" customHeight="1">
      <c r="A92" s="103">
        <v>3.0399999999999991</v>
      </c>
      <c r="B92" s="108" t="s">
        <v>354</v>
      </c>
      <c r="C92" s="105"/>
      <c r="D92" s="105"/>
      <c r="E92" s="106"/>
      <c r="F92" s="106"/>
      <c r="G92" s="107"/>
      <c r="H92" s="20"/>
      <c r="I92" s="20"/>
      <c r="J92" s="20"/>
    </row>
    <row r="93" spans="1:10" s="21" customFormat="1" ht="18" customHeight="1">
      <c r="A93" s="103" t="s">
        <v>400</v>
      </c>
      <c r="B93" s="108" t="s">
        <v>50</v>
      </c>
      <c r="C93" s="105">
        <v>275</v>
      </c>
      <c r="D93" s="105" t="s">
        <v>46</v>
      </c>
      <c r="E93" s="106"/>
      <c r="F93" s="106">
        <f t="shared" si="12"/>
        <v>0</v>
      </c>
      <c r="G93" s="107"/>
      <c r="H93" s="20"/>
      <c r="I93" s="20"/>
      <c r="J93" s="20"/>
    </row>
    <row r="94" spans="1:10" s="21" customFormat="1" ht="18" customHeight="1">
      <c r="A94" s="103" t="s">
        <v>401</v>
      </c>
      <c r="B94" s="108" t="s">
        <v>51</v>
      </c>
      <c r="C94" s="105">
        <v>50</v>
      </c>
      <c r="D94" s="105" t="s">
        <v>46</v>
      </c>
      <c r="E94" s="106"/>
      <c r="F94" s="106">
        <f t="shared" si="12"/>
        <v>0</v>
      </c>
      <c r="G94" s="107"/>
      <c r="H94" s="20"/>
      <c r="I94" s="20"/>
      <c r="J94" s="20"/>
    </row>
    <row r="95" spans="1:10" s="21" customFormat="1" ht="18" customHeight="1">
      <c r="A95" s="103" t="s">
        <v>402</v>
      </c>
      <c r="B95" s="108" t="s">
        <v>346</v>
      </c>
      <c r="C95" s="105">
        <v>2</v>
      </c>
      <c r="D95" s="105" t="s">
        <v>336</v>
      </c>
      <c r="E95" s="106"/>
      <c r="F95" s="106">
        <f t="shared" si="12"/>
        <v>0</v>
      </c>
      <c r="G95" s="107"/>
      <c r="H95" s="20"/>
      <c r="I95" s="20"/>
      <c r="J95" s="20"/>
    </row>
    <row r="96" spans="1:10" s="21" customFormat="1" ht="18" customHeight="1">
      <c r="A96" s="103" t="s">
        <v>403</v>
      </c>
      <c r="B96" s="108" t="s">
        <v>347</v>
      </c>
      <c r="C96" s="105">
        <v>1</v>
      </c>
      <c r="D96" s="105" t="s">
        <v>13</v>
      </c>
      <c r="E96" s="106"/>
      <c r="F96" s="106">
        <f t="shared" si="12"/>
        <v>0</v>
      </c>
      <c r="G96" s="107"/>
      <c r="H96" s="20"/>
      <c r="I96" s="20"/>
      <c r="J96" s="20"/>
    </row>
    <row r="97" spans="1:10" s="21" customFormat="1" ht="29.25" customHeight="1">
      <c r="A97" s="103">
        <v>3.0499999999999989</v>
      </c>
      <c r="B97" s="108" t="s">
        <v>355</v>
      </c>
      <c r="C97" s="105"/>
      <c r="D97" s="105"/>
      <c r="E97" s="106"/>
      <c r="F97" s="106"/>
      <c r="G97" s="107"/>
      <c r="H97" s="20"/>
      <c r="I97" s="20"/>
      <c r="J97" s="20"/>
    </row>
    <row r="98" spans="1:10" s="21" customFormat="1" ht="18.75" customHeight="1">
      <c r="A98" s="103" t="s">
        <v>404</v>
      </c>
      <c r="B98" s="108" t="s">
        <v>50</v>
      </c>
      <c r="C98" s="105">
        <v>280</v>
      </c>
      <c r="D98" s="105" t="s">
        <v>46</v>
      </c>
      <c r="E98" s="106"/>
      <c r="F98" s="106">
        <f t="shared" si="12"/>
        <v>0</v>
      </c>
      <c r="G98" s="107"/>
      <c r="H98" s="20"/>
      <c r="I98" s="20"/>
      <c r="J98" s="20"/>
    </row>
    <row r="99" spans="1:10" s="21" customFormat="1" ht="18.75" customHeight="1">
      <c r="A99" s="103" t="s">
        <v>405</v>
      </c>
      <c r="B99" s="108" t="s">
        <v>51</v>
      </c>
      <c r="C99" s="105">
        <v>60</v>
      </c>
      <c r="D99" s="105" t="s">
        <v>46</v>
      </c>
      <c r="E99" s="106"/>
      <c r="F99" s="106">
        <f t="shared" si="12"/>
        <v>0</v>
      </c>
      <c r="G99" s="107"/>
      <c r="H99" s="20"/>
      <c r="I99" s="20"/>
      <c r="J99" s="20"/>
    </row>
    <row r="100" spans="1:10" s="21" customFormat="1" ht="18.75" customHeight="1">
      <c r="A100" s="103" t="s">
        <v>406</v>
      </c>
      <c r="B100" s="108" t="s">
        <v>346</v>
      </c>
      <c r="C100" s="105">
        <v>2</v>
      </c>
      <c r="D100" s="105" t="s">
        <v>336</v>
      </c>
      <c r="E100" s="106"/>
      <c r="F100" s="106">
        <f t="shared" si="12"/>
        <v>0</v>
      </c>
      <c r="G100" s="107"/>
      <c r="H100" s="20"/>
      <c r="I100" s="20"/>
      <c r="J100" s="20"/>
    </row>
    <row r="101" spans="1:10" s="21" customFormat="1" ht="18.75" customHeight="1">
      <c r="A101" s="103" t="s">
        <v>407</v>
      </c>
      <c r="B101" s="108" t="s">
        <v>347</v>
      </c>
      <c r="C101" s="105">
        <v>1</v>
      </c>
      <c r="D101" s="105" t="s">
        <v>13</v>
      </c>
      <c r="E101" s="106"/>
      <c r="F101" s="106">
        <f t="shared" si="12"/>
        <v>0</v>
      </c>
      <c r="G101" s="107"/>
      <c r="H101" s="20"/>
      <c r="I101" s="20"/>
      <c r="J101" s="20"/>
    </row>
    <row r="102" spans="1:10" s="21" customFormat="1" ht="28.5" customHeight="1">
      <c r="A102" s="103">
        <v>3.0599999999999987</v>
      </c>
      <c r="B102" s="108" t="s">
        <v>356</v>
      </c>
      <c r="C102" s="105"/>
      <c r="D102" s="105"/>
      <c r="E102" s="106"/>
      <c r="F102" s="106"/>
      <c r="G102" s="107"/>
      <c r="H102" s="20"/>
      <c r="I102" s="20"/>
      <c r="J102" s="20"/>
    </row>
    <row r="103" spans="1:10" s="21" customFormat="1" ht="18.75" customHeight="1">
      <c r="A103" s="103" t="s">
        <v>408</v>
      </c>
      <c r="B103" s="108" t="s">
        <v>50</v>
      </c>
      <c r="C103" s="105">
        <v>310</v>
      </c>
      <c r="D103" s="105" t="s">
        <v>46</v>
      </c>
      <c r="E103" s="106"/>
      <c r="F103" s="106">
        <f t="shared" si="12"/>
        <v>0</v>
      </c>
      <c r="G103" s="107"/>
      <c r="H103" s="20"/>
      <c r="I103" s="20"/>
      <c r="J103" s="20"/>
    </row>
    <row r="104" spans="1:10" s="21" customFormat="1" ht="18.75" customHeight="1">
      <c r="A104" s="103" t="s">
        <v>409</v>
      </c>
      <c r="B104" s="108" t="s">
        <v>51</v>
      </c>
      <c r="C104" s="105">
        <v>65</v>
      </c>
      <c r="D104" s="105" t="s">
        <v>46</v>
      </c>
      <c r="E104" s="106"/>
      <c r="F104" s="106">
        <f t="shared" si="12"/>
        <v>0</v>
      </c>
      <c r="G104" s="107"/>
      <c r="H104" s="20"/>
      <c r="I104" s="20"/>
      <c r="J104" s="20"/>
    </row>
    <row r="105" spans="1:10" s="21" customFormat="1" ht="18.75" customHeight="1">
      <c r="A105" s="103" t="s">
        <v>410</v>
      </c>
      <c r="B105" s="108" t="s">
        <v>346</v>
      </c>
      <c r="C105" s="105">
        <v>2</v>
      </c>
      <c r="D105" s="105" t="s">
        <v>336</v>
      </c>
      <c r="E105" s="106"/>
      <c r="F105" s="106">
        <f t="shared" si="12"/>
        <v>0</v>
      </c>
      <c r="G105" s="107"/>
      <c r="H105" s="20"/>
      <c r="I105" s="20"/>
      <c r="J105" s="20"/>
    </row>
    <row r="106" spans="1:10" s="21" customFormat="1" ht="18.75" customHeight="1">
      <c r="A106" s="103" t="s">
        <v>411</v>
      </c>
      <c r="B106" s="108" t="s">
        <v>347</v>
      </c>
      <c r="C106" s="105">
        <v>1</v>
      </c>
      <c r="D106" s="105" t="s">
        <v>13</v>
      </c>
      <c r="E106" s="106"/>
      <c r="F106" s="106">
        <f t="shared" si="12"/>
        <v>0</v>
      </c>
      <c r="G106" s="107"/>
      <c r="H106" s="20"/>
      <c r="I106" s="20"/>
      <c r="J106" s="20"/>
    </row>
    <row r="107" spans="1:10" s="21" customFormat="1" ht="36.75" customHeight="1">
      <c r="A107" s="103">
        <v>3.0699999999999985</v>
      </c>
      <c r="B107" s="108" t="s">
        <v>357</v>
      </c>
      <c r="C107" s="105"/>
      <c r="D107" s="105"/>
      <c r="E107" s="106"/>
      <c r="F107" s="106"/>
      <c r="G107" s="107"/>
      <c r="H107" s="20"/>
      <c r="I107" s="20"/>
      <c r="J107" s="20"/>
    </row>
    <row r="108" spans="1:10" s="21" customFormat="1" ht="18" customHeight="1">
      <c r="A108" s="103" t="s">
        <v>412</v>
      </c>
      <c r="B108" s="108" t="s">
        <v>50</v>
      </c>
      <c r="C108" s="105">
        <v>336</v>
      </c>
      <c r="D108" s="105" t="s">
        <v>46</v>
      </c>
      <c r="E108" s="106"/>
      <c r="F108" s="106">
        <f t="shared" si="12"/>
        <v>0</v>
      </c>
      <c r="G108" s="107"/>
      <c r="H108" s="20"/>
      <c r="I108" s="20"/>
      <c r="J108" s="20"/>
    </row>
    <row r="109" spans="1:10" s="21" customFormat="1" ht="18" customHeight="1">
      <c r="A109" s="103" t="s">
        <v>413</v>
      </c>
      <c r="B109" s="108" t="s">
        <v>51</v>
      </c>
      <c r="C109" s="105">
        <v>62</v>
      </c>
      <c r="D109" s="105" t="s">
        <v>46</v>
      </c>
      <c r="E109" s="106"/>
      <c r="F109" s="106">
        <f t="shared" si="12"/>
        <v>0</v>
      </c>
      <c r="G109" s="107"/>
      <c r="H109" s="20"/>
      <c r="I109" s="20"/>
      <c r="J109" s="20"/>
    </row>
    <row r="110" spans="1:10" s="21" customFormat="1" ht="18" customHeight="1">
      <c r="A110" s="103" t="s">
        <v>414</v>
      </c>
      <c r="B110" s="108" t="s">
        <v>346</v>
      </c>
      <c r="C110" s="105">
        <v>2</v>
      </c>
      <c r="D110" s="105" t="s">
        <v>336</v>
      </c>
      <c r="E110" s="106"/>
      <c r="F110" s="106">
        <f t="shared" si="12"/>
        <v>0</v>
      </c>
      <c r="G110" s="107"/>
      <c r="H110" s="20"/>
      <c r="I110" s="20"/>
      <c r="J110" s="20"/>
    </row>
    <row r="111" spans="1:10" s="21" customFormat="1" ht="18" customHeight="1">
      <c r="A111" s="103" t="s">
        <v>415</v>
      </c>
      <c r="B111" s="108" t="s">
        <v>347</v>
      </c>
      <c r="C111" s="105">
        <v>1</v>
      </c>
      <c r="D111" s="105" t="s">
        <v>13</v>
      </c>
      <c r="E111" s="106"/>
      <c r="F111" s="106">
        <f t="shared" si="12"/>
        <v>0</v>
      </c>
      <c r="G111" s="107"/>
      <c r="H111" s="20"/>
      <c r="I111" s="20"/>
      <c r="J111" s="20"/>
    </row>
    <row r="112" spans="1:10" s="21" customFormat="1" ht="31.5" customHeight="1">
      <c r="A112" s="103">
        <v>3.0799999999999983</v>
      </c>
      <c r="B112" s="108" t="s">
        <v>358</v>
      </c>
      <c r="C112" s="105"/>
      <c r="D112" s="105"/>
      <c r="E112" s="106"/>
      <c r="F112" s="106"/>
      <c r="G112" s="107"/>
      <c r="H112" s="20"/>
      <c r="I112" s="20"/>
      <c r="J112" s="20"/>
    </row>
    <row r="113" spans="1:10" s="21" customFormat="1" ht="18" customHeight="1">
      <c r="A113" s="103" t="s">
        <v>416</v>
      </c>
      <c r="B113" s="108" t="s">
        <v>50</v>
      </c>
      <c r="C113" s="105">
        <v>360</v>
      </c>
      <c r="D113" s="105" t="s">
        <v>46</v>
      </c>
      <c r="E113" s="106"/>
      <c r="F113" s="106">
        <f t="shared" si="12"/>
        <v>0</v>
      </c>
      <c r="G113" s="107"/>
      <c r="H113" s="20"/>
      <c r="I113" s="20"/>
      <c r="J113" s="20"/>
    </row>
    <row r="114" spans="1:10" s="21" customFormat="1" ht="18" customHeight="1">
      <c r="A114" s="103" t="s">
        <v>417</v>
      </c>
      <c r="B114" s="108" t="s">
        <v>51</v>
      </c>
      <c r="C114" s="105">
        <v>68</v>
      </c>
      <c r="D114" s="105" t="s">
        <v>46</v>
      </c>
      <c r="E114" s="106"/>
      <c r="F114" s="106">
        <f t="shared" si="12"/>
        <v>0</v>
      </c>
      <c r="G114" s="107"/>
      <c r="H114" s="20"/>
      <c r="I114" s="20"/>
      <c r="J114" s="20"/>
    </row>
    <row r="115" spans="1:10" s="21" customFormat="1" ht="18" customHeight="1">
      <c r="A115" s="103" t="s">
        <v>418</v>
      </c>
      <c r="B115" s="143" t="s">
        <v>346</v>
      </c>
      <c r="C115" s="105">
        <v>1</v>
      </c>
      <c r="D115" s="105" t="s">
        <v>336</v>
      </c>
      <c r="E115" s="106"/>
      <c r="F115" s="106">
        <f t="shared" si="12"/>
        <v>0</v>
      </c>
      <c r="G115" s="107"/>
      <c r="H115" s="20"/>
      <c r="I115" s="20"/>
      <c r="J115" s="20"/>
    </row>
    <row r="116" spans="1:10" s="21" customFormat="1" ht="18" customHeight="1">
      <c r="A116" s="103" t="s">
        <v>419</v>
      </c>
      <c r="B116" s="108" t="s">
        <v>347</v>
      </c>
      <c r="C116" s="105">
        <v>1</v>
      </c>
      <c r="D116" s="105" t="s">
        <v>13</v>
      </c>
      <c r="E116" s="106"/>
      <c r="F116" s="106">
        <f t="shared" si="12"/>
        <v>0</v>
      </c>
      <c r="G116" s="107"/>
      <c r="H116" s="20"/>
      <c r="I116" s="20"/>
      <c r="J116" s="20"/>
    </row>
    <row r="117" spans="1:10" s="21" customFormat="1" ht="30" customHeight="1">
      <c r="A117" s="103">
        <v>3.0899999999999981</v>
      </c>
      <c r="B117" s="108" t="s">
        <v>359</v>
      </c>
      <c r="C117" s="105"/>
      <c r="D117" s="105"/>
      <c r="E117" s="106"/>
      <c r="F117" s="106"/>
      <c r="G117" s="107"/>
      <c r="H117" s="20"/>
      <c r="I117" s="20"/>
      <c r="J117" s="20"/>
    </row>
    <row r="118" spans="1:10" s="21" customFormat="1" ht="21" customHeight="1">
      <c r="A118" s="103" t="s">
        <v>420</v>
      </c>
      <c r="B118" s="108" t="s">
        <v>50</v>
      </c>
      <c r="C118" s="105">
        <v>398</v>
      </c>
      <c r="D118" s="105" t="s">
        <v>46</v>
      </c>
      <c r="E118" s="106"/>
      <c r="F118" s="106">
        <f t="shared" si="12"/>
        <v>0</v>
      </c>
      <c r="G118" s="107"/>
      <c r="H118" s="20"/>
      <c r="I118" s="20"/>
      <c r="J118" s="20"/>
    </row>
    <row r="119" spans="1:10" s="21" customFormat="1" ht="21" customHeight="1">
      <c r="A119" s="103" t="s">
        <v>421</v>
      </c>
      <c r="B119" s="108" t="s">
        <v>51</v>
      </c>
      <c r="C119" s="105">
        <v>73</v>
      </c>
      <c r="D119" s="105" t="s">
        <v>46</v>
      </c>
      <c r="E119" s="106"/>
      <c r="F119" s="106">
        <f t="shared" si="12"/>
        <v>0</v>
      </c>
      <c r="G119" s="107"/>
      <c r="H119" s="20"/>
      <c r="I119" s="20"/>
      <c r="J119" s="20"/>
    </row>
    <row r="120" spans="1:10" s="21" customFormat="1" ht="21" customHeight="1">
      <c r="A120" s="103" t="s">
        <v>422</v>
      </c>
      <c r="B120" s="108" t="s">
        <v>346</v>
      </c>
      <c r="C120" s="105">
        <v>2</v>
      </c>
      <c r="D120" s="105" t="s">
        <v>336</v>
      </c>
      <c r="E120" s="106"/>
      <c r="F120" s="106">
        <f t="shared" si="12"/>
        <v>0</v>
      </c>
      <c r="G120" s="107"/>
      <c r="H120" s="20"/>
      <c r="I120" s="20"/>
      <c r="J120" s="20"/>
    </row>
    <row r="121" spans="1:10" s="21" customFormat="1" ht="21" customHeight="1">
      <c r="A121" s="103" t="s">
        <v>423</v>
      </c>
      <c r="B121" s="108" t="s">
        <v>347</v>
      </c>
      <c r="C121" s="105">
        <v>1</v>
      </c>
      <c r="D121" s="105" t="s">
        <v>13</v>
      </c>
      <c r="E121" s="106"/>
      <c r="F121" s="106">
        <f t="shared" si="12"/>
        <v>0</v>
      </c>
      <c r="G121" s="107"/>
      <c r="H121" s="20"/>
      <c r="I121" s="20"/>
      <c r="J121" s="20"/>
    </row>
    <row r="122" spans="1:10" s="21" customFormat="1" ht="35.25" customHeight="1">
      <c r="A122" s="103">
        <v>3.0999999999999979</v>
      </c>
      <c r="B122" s="108" t="s">
        <v>360</v>
      </c>
      <c r="C122" s="105"/>
      <c r="D122" s="105"/>
      <c r="E122" s="106"/>
      <c r="F122" s="106"/>
      <c r="G122" s="107"/>
      <c r="H122" s="20"/>
      <c r="I122" s="20"/>
      <c r="J122" s="20"/>
    </row>
    <row r="123" spans="1:10" s="21" customFormat="1" ht="21.75" customHeight="1" thickBot="1">
      <c r="A123" s="116" t="s">
        <v>424</v>
      </c>
      <c r="B123" s="117" t="s">
        <v>50</v>
      </c>
      <c r="C123" s="118">
        <v>398</v>
      </c>
      <c r="D123" s="118" t="s">
        <v>46</v>
      </c>
      <c r="E123" s="119"/>
      <c r="F123" s="119">
        <f t="shared" ref="F123:F175" si="13">SUM(C123*E123)</f>
        <v>0</v>
      </c>
      <c r="G123" s="120"/>
      <c r="H123" s="20"/>
      <c r="I123" s="20"/>
      <c r="J123" s="20"/>
    </row>
    <row r="124" spans="1:10" s="21" customFormat="1" ht="21.75" customHeight="1" thickTop="1">
      <c r="A124" s="121" t="s">
        <v>425</v>
      </c>
      <c r="B124" s="122" t="s">
        <v>51</v>
      </c>
      <c r="C124" s="100">
        <v>73</v>
      </c>
      <c r="D124" s="100" t="s">
        <v>46</v>
      </c>
      <c r="E124" s="101"/>
      <c r="F124" s="101">
        <f t="shared" si="13"/>
        <v>0</v>
      </c>
      <c r="G124" s="102"/>
      <c r="H124" s="20"/>
      <c r="I124" s="20"/>
      <c r="J124" s="20"/>
    </row>
    <row r="125" spans="1:10" s="21" customFormat="1" ht="21.75" customHeight="1">
      <c r="A125" s="103" t="s">
        <v>426</v>
      </c>
      <c r="B125" s="108" t="s">
        <v>346</v>
      </c>
      <c r="C125" s="105">
        <v>2</v>
      </c>
      <c r="D125" s="105" t="s">
        <v>336</v>
      </c>
      <c r="E125" s="106"/>
      <c r="F125" s="106">
        <f t="shared" si="13"/>
        <v>0</v>
      </c>
      <c r="G125" s="107"/>
      <c r="H125" s="20"/>
      <c r="I125" s="20"/>
      <c r="J125" s="20"/>
    </row>
    <row r="126" spans="1:10" s="21" customFormat="1" ht="21.75" customHeight="1">
      <c r="A126" s="103" t="s">
        <v>427</v>
      </c>
      <c r="B126" s="108" t="s">
        <v>347</v>
      </c>
      <c r="C126" s="105">
        <v>1</v>
      </c>
      <c r="D126" s="105" t="s">
        <v>13</v>
      </c>
      <c r="E126" s="106"/>
      <c r="F126" s="106">
        <f t="shared" si="13"/>
        <v>0</v>
      </c>
      <c r="G126" s="107"/>
      <c r="H126" s="20"/>
      <c r="I126" s="20"/>
      <c r="J126" s="20"/>
    </row>
    <row r="127" spans="1:10" s="21" customFormat="1" ht="36.75" customHeight="1">
      <c r="A127" s="103">
        <v>3.11</v>
      </c>
      <c r="B127" s="108" t="s">
        <v>361</v>
      </c>
      <c r="C127" s="105"/>
      <c r="D127" s="105"/>
      <c r="E127" s="106"/>
      <c r="F127" s="106"/>
      <c r="G127" s="107"/>
      <c r="H127" s="20"/>
      <c r="I127" s="20"/>
      <c r="J127" s="20"/>
    </row>
    <row r="128" spans="1:10" s="21" customFormat="1" ht="18.75" customHeight="1">
      <c r="A128" s="103" t="s">
        <v>428</v>
      </c>
      <c r="B128" s="108" t="s">
        <v>348</v>
      </c>
      <c r="C128" s="105">
        <v>307</v>
      </c>
      <c r="D128" s="105" t="s">
        <v>46</v>
      </c>
      <c r="E128" s="106"/>
      <c r="F128" s="106">
        <f t="shared" si="13"/>
        <v>0</v>
      </c>
      <c r="G128" s="107"/>
      <c r="H128" s="20"/>
      <c r="I128" s="20"/>
      <c r="J128" s="20"/>
    </row>
    <row r="129" spans="1:10" s="21" customFormat="1" ht="18.75" customHeight="1">
      <c r="A129" s="103" t="s">
        <v>429</v>
      </c>
      <c r="B129" s="108" t="s">
        <v>349</v>
      </c>
      <c r="C129" s="105">
        <v>110</v>
      </c>
      <c r="D129" s="105" t="s">
        <v>46</v>
      </c>
      <c r="E129" s="106"/>
      <c r="F129" s="106">
        <f t="shared" si="13"/>
        <v>0</v>
      </c>
      <c r="G129" s="107"/>
      <c r="H129" s="20"/>
      <c r="I129" s="20"/>
      <c r="J129" s="20"/>
    </row>
    <row r="130" spans="1:10" s="21" customFormat="1" ht="18.75" customHeight="1">
      <c r="A130" s="103" t="s">
        <v>430</v>
      </c>
      <c r="B130" s="108" t="s">
        <v>350</v>
      </c>
      <c r="C130" s="105">
        <v>255</v>
      </c>
      <c r="D130" s="105" t="s">
        <v>46</v>
      </c>
      <c r="E130" s="106"/>
      <c r="F130" s="106">
        <f t="shared" si="13"/>
        <v>0</v>
      </c>
      <c r="G130" s="107"/>
      <c r="H130" s="20"/>
      <c r="I130" s="20"/>
      <c r="J130" s="20"/>
    </row>
    <row r="131" spans="1:10" s="21" customFormat="1" ht="18.75" customHeight="1">
      <c r="A131" s="103" t="s">
        <v>431</v>
      </c>
      <c r="B131" s="108" t="s">
        <v>346</v>
      </c>
      <c r="C131" s="105">
        <v>2</v>
      </c>
      <c r="D131" s="105" t="s">
        <v>336</v>
      </c>
      <c r="E131" s="106"/>
      <c r="F131" s="106">
        <f t="shared" si="13"/>
        <v>0</v>
      </c>
      <c r="G131" s="107"/>
      <c r="H131" s="20"/>
      <c r="I131" s="20"/>
      <c r="J131" s="20"/>
    </row>
    <row r="132" spans="1:10" s="21" customFormat="1" ht="18.75" customHeight="1">
      <c r="A132" s="103" t="s">
        <v>432</v>
      </c>
      <c r="B132" s="108" t="s">
        <v>347</v>
      </c>
      <c r="C132" s="105">
        <v>1</v>
      </c>
      <c r="D132" s="105" t="s">
        <v>13</v>
      </c>
      <c r="E132" s="106"/>
      <c r="F132" s="106">
        <f t="shared" si="13"/>
        <v>0</v>
      </c>
      <c r="G132" s="107"/>
      <c r="H132" s="20"/>
      <c r="I132" s="20"/>
      <c r="J132" s="20"/>
    </row>
    <row r="133" spans="1:10" s="21" customFormat="1" ht="36" customHeight="1">
      <c r="A133" s="103">
        <v>3.12</v>
      </c>
      <c r="B133" s="108" t="s">
        <v>362</v>
      </c>
      <c r="C133" s="105"/>
      <c r="D133" s="105"/>
      <c r="E133" s="106"/>
      <c r="F133" s="106"/>
      <c r="G133" s="107"/>
      <c r="H133" s="20"/>
      <c r="I133" s="20"/>
      <c r="J133" s="20"/>
    </row>
    <row r="134" spans="1:10" s="21" customFormat="1" ht="17.25" customHeight="1">
      <c r="A134" s="103" t="s">
        <v>433</v>
      </c>
      <c r="B134" s="108" t="s">
        <v>52</v>
      </c>
      <c r="C134" s="105">
        <v>287</v>
      </c>
      <c r="D134" s="105" t="s">
        <v>46</v>
      </c>
      <c r="E134" s="106"/>
      <c r="F134" s="106">
        <f t="shared" si="13"/>
        <v>0</v>
      </c>
      <c r="G134" s="107"/>
      <c r="H134" s="20"/>
      <c r="I134" s="20"/>
      <c r="J134" s="20"/>
    </row>
    <row r="135" spans="1:10" s="21" customFormat="1" ht="17.25" customHeight="1">
      <c r="A135" s="103" t="s">
        <v>434</v>
      </c>
      <c r="B135" s="108" t="s">
        <v>53</v>
      </c>
      <c r="C135" s="105">
        <v>105</v>
      </c>
      <c r="D135" s="105" t="s">
        <v>46</v>
      </c>
      <c r="E135" s="106"/>
      <c r="F135" s="106">
        <f t="shared" si="13"/>
        <v>0</v>
      </c>
      <c r="G135" s="107"/>
      <c r="H135" s="20"/>
      <c r="I135" s="20"/>
      <c r="J135" s="20"/>
    </row>
    <row r="136" spans="1:10" s="21" customFormat="1" ht="17.25" customHeight="1">
      <c r="A136" s="103" t="s">
        <v>435</v>
      </c>
      <c r="B136" s="108" t="s">
        <v>350</v>
      </c>
      <c r="C136" s="105">
        <v>250</v>
      </c>
      <c r="D136" s="105" t="s">
        <v>46</v>
      </c>
      <c r="E136" s="106"/>
      <c r="F136" s="106">
        <f t="shared" si="13"/>
        <v>0</v>
      </c>
      <c r="G136" s="107"/>
      <c r="H136" s="20"/>
      <c r="I136" s="20"/>
      <c r="J136" s="20"/>
    </row>
    <row r="137" spans="1:10" s="21" customFormat="1" ht="17.25" customHeight="1">
      <c r="A137" s="103" t="s">
        <v>436</v>
      </c>
      <c r="B137" s="108" t="s">
        <v>346</v>
      </c>
      <c r="C137" s="105">
        <v>2</v>
      </c>
      <c r="D137" s="105" t="s">
        <v>336</v>
      </c>
      <c r="E137" s="106"/>
      <c r="F137" s="106">
        <f t="shared" si="13"/>
        <v>0</v>
      </c>
      <c r="G137" s="107"/>
      <c r="H137" s="20"/>
      <c r="I137" s="20"/>
      <c r="J137" s="20"/>
    </row>
    <row r="138" spans="1:10" s="21" customFormat="1" ht="17.25" customHeight="1">
      <c r="A138" s="103" t="s">
        <v>437</v>
      </c>
      <c r="B138" s="108" t="s">
        <v>347</v>
      </c>
      <c r="C138" s="105">
        <v>1</v>
      </c>
      <c r="D138" s="105" t="s">
        <v>13</v>
      </c>
      <c r="E138" s="106"/>
      <c r="F138" s="106">
        <f t="shared" si="13"/>
        <v>0</v>
      </c>
      <c r="G138" s="107"/>
      <c r="H138" s="20"/>
      <c r="I138" s="20"/>
      <c r="J138" s="20"/>
    </row>
    <row r="139" spans="1:10" s="21" customFormat="1" ht="36.75" customHeight="1">
      <c r="A139" s="103">
        <v>3.13</v>
      </c>
      <c r="B139" s="108" t="s">
        <v>363</v>
      </c>
      <c r="C139" s="105"/>
      <c r="D139" s="105"/>
      <c r="E139" s="106"/>
      <c r="F139" s="106"/>
      <c r="G139" s="107"/>
      <c r="H139" s="20"/>
      <c r="I139" s="20"/>
      <c r="J139" s="20"/>
    </row>
    <row r="140" spans="1:10" s="21" customFormat="1" ht="18" customHeight="1">
      <c r="A140" s="103" t="s">
        <v>438</v>
      </c>
      <c r="B140" s="108" t="s">
        <v>52</v>
      </c>
      <c r="C140" s="105">
        <v>284</v>
      </c>
      <c r="D140" s="105" t="s">
        <v>46</v>
      </c>
      <c r="E140" s="106"/>
      <c r="F140" s="106">
        <f t="shared" si="13"/>
        <v>0</v>
      </c>
      <c r="G140" s="107"/>
      <c r="H140" s="20"/>
      <c r="I140" s="20"/>
      <c r="J140" s="20"/>
    </row>
    <row r="141" spans="1:10" s="21" customFormat="1" ht="18" customHeight="1">
      <c r="A141" s="103" t="s">
        <v>439</v>
      </c>
      <c r="B141" s="108" t="s">
        <v>53</v>
      </c>
      <c r="C141" s="105">
        <v>98</v>
      </c>
      <c r="D141" s="105" t="s">
        <v>46</v>
      </c>
      <c r="E141" s="106"/>
      <c r="F141" s="106">
        <f t="shared" si="13"/>
        <v>0</v>
      </c>
      <c r="G141" s="107"/>
      <c r="H141" s="20"/>
      <c r="I141" s="20"/>
      <c r="J141" s="20"/>
    </row>
    <row r="142" spans="1:10" s="21" customFormat="1" ht="18" customHeight="1">
      <c r="A142" s="103" t="s">
        <v>440</v>
      </c>
      <c r="B142" s="108" t="s">
        <v>350</v>
      </c>
      <c r="C142" s="105">
        <v>247</v>
      </c>
      <c r="D142" s="105" t="s">
        <v>46</v>
      </c>
      <c r="E142" s="106"/>
      <c r="F142" s="106">
        <f t="shared" si="13"/>
        <v>0</v>
      </c>
      <c r="G142" s="107"/>
      <c r="H142" s="20"/>
      <c r="I142" s="20"/>
      <c r="J142" s="20"/>
    </row>
    <row r="143" spans="1:10" s="21" customFormat="1" ht="18" customHeight="1">
      <c r="A143" s="103" t="s">
        <v>441</v>
      </c>
      <c r="B143" s="108" t="s">
        <v>346</v>
      </c>
      <c r="C143" s="105">
        <v>2</v>
      </c>
      <c r="D143" s="105" t="s">
        <v>336</v>
      </c>
      <c r="E143" s="106"/>
      <c r="F143" s="106">
        <f t="shared" si="13"/>
        <v>0</v>
      </c>
      <c r="G143" s="107"/>
      <c r="H143" s="20"/>
      <c r="I143" s="20"/>
      <c r="J143" s="20"/>
    </row>
    <row r="144" spans="1:10" s="21" customFormat="1" ht="18" customHeight="1">
      <c r="A144" s="103" t="s">
        <v>442</v>
      </c>
      <c r="B144" s="108" t="s">
        <v>347</v>
      </c>
      <c r="C144" s="105">
        <v>1</v>
      </c>
      <c r="D144" s="105" t="s">
        <v>13</v>
      </c>
      <c r="E144" s="106"/>
      <c r="F144" s="106">
        <f t="shared" si="13"/>
        <v>0</v>
      </c>
      <c r="G144" s="107"/>
      <c r="H144" s="20"/>
      <c r="I144" s="20"/>
      <c r="J144" s="20"/>
    </row>
    <row r="145" spans="1:10" s="21" customFormat="1" ht="37.5" customHeight="1">
      <c r="A145" s="103">
        <v>3.14</v>
      </c>
      <c r="B145" s="108" t="s">
        <v>364</v>
      </c>
      <c r="C145" s="105"/>
      <c r="D145" s="105"/>
      <c r="E145" s="106"/>
      <c r="F145" s="106"/>
      <c r="G145" s="107"/>
      <c r="H145" s="20"/>
      <c r="I145" s="20"/>
      <c r="J145" s="20"/>
    </row>
    <row r="146" spans="1:10" s="21" customFormat="1" ht="19.5" customHeight="1">
      <c r="A146" s="103" t="s">
        <v>443</v>
      </c>
      <c r="B146" s="108" t="s">
        <v>52</v>
      </c>
      <c r="C146" s="105">
        <v>285</v>
      </c>
      <c r="D146" s="105" t="s">
        <v>46</v>
      </c>
      <c r="E146" s="106"/>
      <c r="F146" s="106">
        <f t="shared" si="13"/>
        <v>0</v>
      </c>
      <c r="G146" s="107"/>
      <c r="H146" s="20"/>
      <c r="I146" s="20"/>
      <c r="J146" s="20"/>
    </row>
    <row r="147" spans="1:10" s="21" customFormat="1" ht="19.5" customHeight="1">
      <c r="A147" s="103" t="s">
        <v>444</v>
      </c>
      <c r="B147" s="108" t="s">
        <v>53</v>
      </c>
      <c r="C147" s="105">
        <v>107</v>
      </c>
      <c r="D147" s="105" t="s">
        <v>46</v>
      </c>
      <c r="E147" s="106"/>
      <c r="F147" s="106">
        <f t="shared" si="13"/>
        <v>0</v>
      </c>
      <c r="G147" s="107"/>
      <c r="H147" s="20"/>
      <c r="I147" s="20"/>
      <c r="J147" s="20"/>
    </row>
    <row r="148" spans="1:10" s="21" customFormat="1" ht="19.5" customHeight="1">
      <c r="A148" s="103" t="s">
        <v>445</v>
      </c>
      <c r="B148" s="108" t="s">
        <v>350</v>
      </c>
      <c r="C148" s="105">
        <v>247</v>
      </c>
      <c r="D148" s="105" t="s">
        <v>46</v>
      </c>
      <c r="E148" s="106"/>
      <c r="F148" s="106">
        <f t="shared" si="13"/>
        <v>0</v>
      </c>
      <c r="G148" s="107"/>
      <c r="H148" s="20"/>
      <c r="I148" s="20"/>
      <c r="J148" s="20"/>
    </row>
    <row r="149" spans="1:10" s="21" customFormat="1" ht="19.5" customHeight="1">
      <c r="A149" s="103" t="s">
        <v>446</v>
      </c>
      <c r="B149" s="108" t="s">
        <v>346</v>
      </c>
      <c r="C149" s="105">
        <v>2</v>
      </c>
      <c r="D149" s="105" t="s">
        <v>336</v>
      </c>
      <c r="E149" s="106"/>
      <c r="F149" s="106">
        <f t="shared" si="13"/>
        <v>0</v>
      </c>
      <c r="G149" s="107"/>
      <c r="H149" s="20"/>
      <c r="I149" s="20"/>
      <c r="J149" s="20"/>
    </row>
    <row r="150" spans="1:10" s="21" customFormat="1" ht="19.5" customHeight="1">
      <c r="A150" s="103" t="s">
        <v>447</v>
      </c>
      <c r="B150" s="108" t="s">
        <v>347</v>
      </c>
      <c r="C150" s="105">
        <v>1</v>
      </c>
      <c r="D150" s="105" t="s">
        <v>13</v>
      </c>
      <c r="E150" s="106"/>
      <c r="F150" s="106">
        <f t="shared" si="13"/>
        <v>0</v>
      </c>
      <c r="G150" s="107"/>
      <c r="H150" s="20"/>
      <c r="I150" s="20"/>
      <c r="J150" s="20"/>
    </row>
    <row r="151" spans="1:10" s="21" customFormat="1" ht="33" customHeight="1">
      <c r="A151" s="103">
        <v>3.15</v>
      </c>
      <c r="B151" s="108" t="s">
        <v>365</v>
      </c>
      <c r="C151" s="105"/>
      <c r="D151" s="105"/>
      <c r="E151" s="106"/>
      <c r="F151" s="106"/>
      <c r="G151" s="107"/>
      <c r="H151" s="20"/>
      <c r="I151" s="20"/>
      <c r="J151" s="20"/>
    </row>
    <row r="152" spans="1:10" s="21" customFormat="1" ht="17.25" customHeight="1">
      <c r="A152" s="103" t="s">
        <v>448</v>
      </c>
      <c r="B152" s="108" t="s">
        <v>52</v>
      </c>
      <c r="C152" s="105">
        <v>282</v>
      </c>
      <c r="D152" s="105" t="s">
        <v>46</v>
      </c>
      <c r="E152" s="106"/>
      <c r="F152" s="106">
        <f t="shared" si="13"/>
        <v>0</v>
      </c>
      <c r="G152" s="107"/>
      <c r="H152" s="20"/>
      <c r="I152" s="20"/>
      <c r="J152" s="20"/>
    </row>
    <row r="153" spans="1:10" s="21" customFormat="1" ht="17.25" customHeight="1">
      <c r="A153" s="103" t="s">
        <v>449</v>
      </c>
      <c r="B153" s="108" t="s">
        <v>53</v>
      </c>
      <c r="C153" s="105">
        <v>98</v>
      </c>
      <c r="D153" s="105" t="s">
        <v>46</v>
      </c>
      <c r="E153" s="106"/>
      <c r="F153" s="106">
        <f t="shared" si="13"/>
        <v>0</v>
      </c>
      <c r="G153" s="107"/>
      <c r="H153" s="20"/>
      <c r="I153" s="20"/>
      <c r="J153" s="20"/>
    </row>
    <row r="154" spans="1:10" s="21" customFormat="1" ht="17.25" customHeight="1">
      <c r="A154" s="103" t="s">
        <v>450</v>
      </c>
      <c r="B154" s="108" t="s">
        <v>350</v>
      </c>
      <c r="C154" s="105">
        <v>245</v>
      </c>
      <c r="D154" s="105" t="s">
        <v>46</v>
      </c>
      <c r="E154" s="106"/>
      <c r="F154" s="106">
        <f t="shared" si="13"/>
        <v>0</v>
      </c>
      <c r="G154" s="107"/>
      <c r="H154" s="20"/>
      <c r="I154" s="20"/>
      <c r="J154" s="20"/>
    </row>
    <row r="155" spans="1:10" s="21" customFormat="1" ht="17.25" customHeight="1">
      <c r="A155" s="103" t="s">
        <v>451</v>
      </c>
      <c r="B155" s="108" t="s">
        <v>346</v>
      </c>
      <c r="C155" s="105">
        <v>2</v>
      </c>
      <c r="D155" s="105" t="s">
        <v>336</v>
      </c>
      <c r="E155" s="106"/>
      <c r="F155" s="106">
        <f t="shared" si="13"/>
        <v>0</v>
      </c>
      <c r="G155" s="107"/>
      <c r="H155" s="20"/>
      <c r="I155" s="20"/>
      <c r="J155" s="20"/>
    </row>
    <row r="156" spans="1:10" s="21" customFormat="1" ht="17.25" customHeight="1">
      <c r="A156" s="103" t="s">
        <v>452</v>
      </c>
      <c r="B156" s="108" t="s">
        <v>347</v>
      </c>
      <c r="C156" s="105">
        <v>1</v>
      </c>
      <c r="D156" s="105" t="s">
        <v>13</v>
      </c>
      <c r="E156" s="106"/>
      <c r="F156" s="106">
        <f t="shared" si="13"/>
        <v>0</v>
      </c>
      <c r="G156" s="107"/>
      <c r="H156" s="20"/>
      <c r="I156" s="20"/>
      <c r="J156" s="20"/>
    </row>
    <row r="157" spans="1:10" s="21" customFormat="1" ht="31.5" customHeight="1">
      <c r="A157" s="103">
        <v>3.16</v>
      </c>
      <c r="B157" s="108" t="s">
        <v>366</v>
      </c>
      <c r="C157" s="105"/>
      <c r="D157" s="105"/>
      <c r="E157" s="106"/>
      <c r="F157" s="106"/>
      <c r="G157" s="107"/>
      <c r="H157" s="20"/>
      <c r="I157" s="20"/>
      <c r="J157" s="20"/>
    </row>
    <row r="158" spans="1:10" s="21" customFormat="1" ht="19.5" customHeight="1">
      <c r="A158" s="103" t="s">
        <v>453</v>
      </c>
      <c r="B158" s="108" t="s">
        <v>52</v>
      </c>
      <c r="C158" s="105">
        <v>288</v>
      </c>
      <c r="D158" s="105" t="s">
        <v>46</v>
      </c>
      <c r="E158" s="106"/>
      <c r="F158" s="106">
        <f t="shared" si="13"/>
        <v>0</v>
      </c>
      <c r="G158" s="107"/>
      <c r="H158" s="20"/>
      <c r="I158" s="20"/>
      <c r="J158" s="20"/>
    </row>
    <row r="159" spans="1:10" s="21" customFormat="1" ht="19.5" customHeight="1">
      <c r="A159" s="103" t="s">
        <v>454</v>
      </c>
      <c r="B159" s="108" t="s">
        <v>53</v>
      </c>
      <c r="C159" s="105">
        <v>103</v>
      </c>
      <c r="D159" s="105" t="s">
        <v>46</v>
      </c>
      <c r="E159" s="106"/>
      <c r="F159" s="106">
        <f t="shared" si="13"/>
        <v>0</v>
      </c>
      <c r="G159" s="107"/>
      <c r="H159" s="20"/>
      <c r="I159" s="20"/>
      <c r="J159" s="20"/>
    </row>
    <row r="160" spans="1:10" s="21" customFormat="1" ht="19.5" customHeight="1">
      <c r="A160" s="103" t="s">
        <v>455</v>
      </c>
      <c r="B160" s="108" t="s">
        <v>350</v>
      </c>
      <c r="C160" s="105">
        <v>242</v>
      </c>
      <c r="D160" s="105" t="s">
        <v>46</v>
      </c>
      <c r="E160" s="106"/>
      <c r="F160" s="106">
        <f t="shared" si="13"/>
        <v>0</v>
      </c>
      <c r="G160" s="107"/>
      <c r="H160" s="20"/>
      <c r="I160" s="20"/>
      <c r="J160" s="20"/>
    </row>
    <row r="161" spans="1:10" s="21" customFormat="1" ht="19.5" customHeight="1">
      <c r="A161" s="103" t="s">
        <v>456</v>
      </c>
      <c r="B161" s="108" t="s">
        <v>346</v>
      </c>
      <c r="C161" s="105">
        <v>2</v>
      </c>
      <c r="D161" s="105" t="s">
        <v>336</v>
      </c>
      <c r="E161" s="106"/>
      <c r="F161" s="106">
        <f t="shared" si="13"/>
        <v>0</v>
      </c>
      <c r="G161" s="107"/>
      <c r="H161" s="20"/>
      <c r="I161" s="20"/>
      <c r="J161" s="20"/>
    </row>
    <row r="162" spans="1:10" s="21" customFormat="1" ht="19.5" customHeight="1" thickBot="1">
      <c r="A162" s="116" t="s">
        <v>457</v>
      </c>
      <c r="B162" s="117" t="s">
        <v>347</v>
      </c>
      <c r="C162" s="118">
        <v>1</v>
      </c>
      <c r="D162" s="118" t="s">
        <v>13</v>
      </c>
      <c r="E162" s="119"/>
      <c r="F162" s="119">
        <f t="shared" si="13"/>
        <v>0</v>
      </c>
      <c r="G162" s="120"/>
      <c r="H162" s="20"/>
      <c r="I162" s="20"/>
      <c r="J162" s="20"/>
    </row>
    <row r="163" spans="1:10" s="21" customFormat="1" ht="35.25" customHeight="1" thickTop="1">
      <c r="A163" s="121">
        <v>3.17</v>
      </c>
      <c r="B163" s="122" t="s">
        <v>367</v>
      </c>
      <c r="C163" s="100"/>
      <c r="D163" s="100"/>
      <c r="E163" s="101"/>
      <c r="F163" s="101"/>
      <c r="G163" s="102"/>
      <c r="H163" s="20"/>
      <c r="I163" s="20"/>
      <c r="J163" s="20"/>
    </row>
    <row r="164" spans="1:10" s="21" customFormat="1" ht="18" customHeight="1">
      <c r="A164" s="103" t="s">
        <v>458</v>
      </c>
      <c r="B164" s="108" t="s">
        <v>52</v>
      </c>
      <c r="C164" s="105">
        <v>376</v>
      </c>
      <c r="D164" s="105" t="s">
        <v>46</v>
      </c>
      <c r="E164" s="106"/>
      <c r="F164" s="106">
        <f t="shared" si="13"/>
        <v>0</v>
      </c>
      <c r="G164" s="107"/>
      <c r="H164" s="20"/>
      <c r="I164" s="20"/>
      <c r="J164" s="20"/>
    </row>
    <row r="165" spans="1:10" s="21" customFormat="1" ht="18" customHeight="1">
      <c r="A165" s="103" t="s">
        <v>459</v>
      </c>
      <c r="B165" s="108" t="s">
        <v>53</v>
      </c>
      <c r="C165" s="105">
        <v>141</v>
      </c>
      <c r="D165" s="105" t="s">
        <v>46</v>
      </c>
      <c r="E165" s="106"/>
      <c r="F165" s="106">
        <f t="shared" si="13"/>
        <v>0</v>
      </c>
      <c r="G165" s="107"/>
      <c r="H165" s="20"/>
      <c r="I165" s="20"/>
      <c r="J165" s="20"/>
    </row>
    <row r="166" spans="1:10" s="21" customFormat="1" ht="18" customHeight="1">
      <c r="A166" s="103" t="s">
        <v>460</v>
      </c>
      <c r="B166" s="108" t="s">
        <v>350</v>
      </c>
      <c r="C166" s="105">
        <v>308</v>
      </c>
      <c r="D166" s="105" t="s">
        <v>46</v>
      </c>
      <c r="E166" s="106"/>
      <c r="F166" s="106">
        <f t="shared" si="13"/>
        <v>0</v>
      </c>
      <c r="G166" s="107"/>
      <c r="H166" s="20"/>
      <c r="I166" s="20"/>
      <c r="J166" s="20"/>
    </row>
    <row r="167" spans="1:10" s="21" customFormat="1" ht="18" customHeight="1">
      <c r="A167" s="103" t="s">
        <v>461</v>
      </c>
      <c r="B167" s="108" t="s">
        <v>346</v>
      </c>
      <c r="C167" s="105">
        <v>2</v>
      </c>
      <c r="D167" s="105" t="s">
        <v>336</v>
      </c>
      <c r="E167" s="106"/>
      <c r="F167" s="106">
        <f t="shared" si="13"/>
        <v>0</v>
      </c>
      <c r="G167" s="107"/>
      <c r="H167" s="20"/>
      <c r="I167" s="20"/>
      <c r="J167" s="20"/>
    </row>
    <row r="168" spans="1:10" s="21" customFormat="1" ht="18" customHeight="1">
      <c r="A168" s="103" t="s">
        <v>462</v>
      </c>
      <c r="B168" s="108" t="s">
        <v>347</v>
      </c>
      <c r="C168" s="105">
        <v>1</v>
      </c>
      <c r="D168" s="105" t="s">
        <v>13</v>
      </c>
      <c r="E168" s="106"/>
      <c r="F168" s="106">
        <f t="shared" si="13"/>
        <v>0</v>
      </c>
      <c r="G168" s="107"/>
      <c r="H168" s="20"/>
      <c r="I168" s="20"/>
      <c r="J168" s="20"/>
    </row>
    <row r="169" spans="1:10" s="21" customFormat="1" ht="30.75" customHeight="1">
      <c r="A169" s="103">
        <v>3.18</v>
      </c>
      <c r="B169" s="108" t="s">
        <v>368</v>
      </c>
      <c r="C169" s="105"/>
      <c r="D169" s="105"/>
      <c r="E169" s="106"/>
      <c r="F169" s="106"/>
      <c r="G169" s="107"/>
      <c r="H169" s="20"/>
      <c r="I169" s="20"/>
      <c r="J169" s="20"/>
    </row>
    <row r="170" spans="1:10" s="21" customFormat="1" ht="17.25" customHeight="1">
      <c r="A170" s="103" t="s">
        <v>463</v>
      </c>
      <c r="B170" s="108" t="s">
        <v>52</v>
      </c>
      <c r="C170" s="105">
        <v>376</v>
      </c>
      <c r="D170" s="105" t="s">
        <v>46</v>
      </c>
      <c r="E170" s="106"/>
      <c r="F170" s="106">
        <f t="shared" si="13"/>
        <v>0</v>
      </c>
      <c r="G170" s="107"/>
      <c r="H170" s="20"/>
      <c r="I170" s="20"/>
      <c r="J170" s="20"/>
    </row>
    <row r="171" spans="1:10" s="21" customFormat="1" ht="17.25" customHeight="1">
      <c r="A171" s="103" t="s">
        <v>464</v>
      </c>
      <c r="B171" s="108" t="s">
        <v>53</v>
      </c>
      <c r="C171" s="105">
        <v>141</v>
      </c>
      <c r="D171" s="105" t="s">
        <v>46</v>
      </c>
      <c r="E171" s="106"/>
      <c r="F171" s="106">
        <f t="shared" si="13"/>
        <v>0</v>
      </c>
      <c r="G171" s="107"/>
      <c r="H171" s="20"/>
      <c r="I171" s="20"/>
      <c r="J171" s="20"/>
    </row>
    <row r="172" spans="1:10" s="21" customFormat="1" ht="17.25" customHeight="1">
      <c r="A172" s="103" t="s">
        <v>465</v>
      </c>
      <c r="B172" s="108" t="s">
        <v>350</v>
      </c>
      <c r="C172" s="105">
        <v>308</v>
      </c>
      <c r="D172" s="105" t="s">
        <v>46</v>
      </c>
      <c r="E172" s="106"/>
      <c r="F172" s="106">
        <f t="shared" si="13"/>
        <v>0</v>
      </c>
      <c r="G172" s="109"/>
      <c r="H172" s="20"/>
      <c r="I172" s="20"/>
      <c r="J172" s="20"/>
    </row>
    <row r="173" spans="1:10" s="21" customFormat="1" ht="17.25" customHeight="1">
      <c r="A173" s="103" t="s">
        <v>466</v>
      </c>
      <c r="B173" s="108" t="s">
        <v>346</v>
      </c>
      <c r="C173" s="105">
        <v>2</v>
      </c>
      <c r="D173" s="105" t="s">
        <v>336</v>
      </c>
      <c r="E173" s="106"/>
      <c r="F173" s="106">
        <f t="shared" si="13"/>
        <v>0</v>
      </c>
      <c r="G173" s="107"/>
      <c r="H173" s="20"/>
      <c r="I173" s="20"/>
      <c r="J173" s="20"/>
    </row>
    <row r="174" spans="1:10" s="21" customFormat="1" ht="17.25" customHeight="1">
      <c r="A174" s="103" t="s">
        <v>467</v>
      </c>
      <c r="B174" s="108" t="s">
        <v>347</v>
      </c>
      <c r="C174" s="105">
        <v>1</v>
      </c>
      <c r="D174" s="105" t="s">
        <v>13</v>
      </c>
      <c r="E174" s="106"/>
      <c r="F174" s="106">
        <f t="shared" si="13"/>
        <v>0</v>
      </c>
      <c r="G174" s="107"/>
      <c r="H174" s="20"/>
      <c r="I174" s="20"/>
      <c r="J174" s="20"/>
    </row>
    <row r="175" spans="1:10" s="21" customFormat="1" ht="19.5" customHeight="1">
      <c r="A175" s="103">
        <v>3.19</v>
      </c>
      <c r="B175" s="108" t="s">
        <v>44</v>
      </c>
      <c r="C175" s="105">
        <v>1</v>
      </c>
      <c r="D175" s="105" t="s">
        <v>40</v>
      </c>
      <c r="E175" s="106"/>
      <c r="F175" s="106">
        <f t="shared" si="13"/>
        <v>0</v>
      </c>
      <c r="G175" s="109">
        <f>SUM(F58:F175)</f>
        <v>0</v>
      </c>
      <c r="H175" s="20"/>
      <c r="I175" s="20"/>
      <c r="J175" s="20"/>
    </row>
    <row r="176" spans="1:10" s="21" customFormat="1" ht="15.75" customHeight="1">
      <c r="A176" s="103"/>
      <c r="B176" s="108"/>
      <c r="C176" s="105"/>
      <c r="D176" s="105"/>
      <c r="E176" s="106"/>
      <c r="F176" s="106"/>
      <c r="G176" s="107"/>
      <c r="H176" s="20"/>
      <c r="I176" s="20"/>
      <c r="J176" s="20"/>
    </row>
    <row r="177" spans="1:10" s="21" customFormat="1" ht="18.75" customHeight="1">
      <c r="A177" s="110">
        <v>4</v>
      </c>
      <c r="B177" s="111" t="s">
        <v>54</v>
      </c>
      <c r="C177" s="105"/>
      <c r="D177" s="105"/>
      <c r="E177" s="106"/>
      <c r="F177" s="106"/>
      <c r="G177" s="107"/>
      <c r="H177" s="20"/>
      <c r="I177" s="20"/>
      <c r="J177" s="20"/>
    </row>
    <row r="178" spans="1:10" s="21" customFormat="1" ht="18.75" customHeight="1">
      <c r="A178" s="103">
        <f t="shared" ref="A178:A188" si="14">+A177+0.01</f>
        <v>4.01</v>
      </c>
      <c r="B178" s="108" t="s">
        <v>54</v>
      </c>
      <c r="C178" s="105">
        <v>70</v>
      </c>
      <c r="D178" s="105" t="s">
        <v>46</v>
      </c>
      <c r="E178" s="106"/>
      <c r="F178" s="106">
        <f t="shared" ref="F178:F179" si="15">SUM(C178*E178)</f>
        <v>0</v>
      </c>
      <c r="G178" s="107"/>
      <c r="H178" s="20"/>
      <c r="I178" s="20"/>
      <c r="J178" s="20"/>
    </row>
    <row r="179" spans="1:10" s="21" customFormat="1" ht="18.75" customHeight="1">
      <c r="A179" s="103">
        <f t="shared" si="14"/>
        <v>4.0199999999999996</v>
      </c>
      <c r="B179" s="108" t="s">
        <v>55</v>
      </c>
      <c r="C179" s="105">
        <v>1</v>
      </c>
      <c r="D179" s="105" t="s">
        <v>13</v>
      </c>
      <c r="E179" s="106"/>
      <c r="F179" s="106">
        <f t="shared" si="15"/>
        <v>0</v>
      </c>
      <c r="G179" s="107"/>
      <c r="H179" s="20"/>
      <c r="I179" s="20"/>
      <c r="J179" s="20"/>
    </row>
    <row r="180" spans="1:10" s="23" customFormat="1" ht="18.75" customHeight="1">
      <c r="A180" s="103">
        <f t="shared" si="14"/>
        <v>4.0299999999999994</v>
      </c>
      <c r="B180" s="108" t="s">
        <v>56</v>
      </c>
      <c r="C180" s="105">
        <v>6</v>
      </c>
      <c r="D180" s="105" t="s">
        <v>2</v>
      </c>
      <c r="E180" s="106"/>
      <c r="F180" s="106">
        <f t="shared" ref="F180" si="16">SUM(C180*E180)</f>
        <v>0</v>
      </c>
      <c r="G180" s="107"/>
      <c r="H180" s="22"/>
      <c r="I180" s="22"/>
      <c r="J180" s="22"/>
    </row>
    <row r="181" spans="1:10" s="23" customFormat="1" ht="18.75" customHeight="1">
      <c r="A181" s="103">
        <f t="shared" si="14"/>
        <v>4.0399999999999991</v>
      </c>
      <c r="B181" s="108" t="s">
        <v>57</v>
      </c>
      <c r="C181" s="105">
        <v>24</v>
      </c>
      <c r="D181" s="105" t="s">
        <v>2</v>
      </c>
      <c r="E181" s="106"/>
      <c r="F181" s="106">
        <f t="shared" ref="F181" si="17">SUM(C181*E181)</f>
        <v>0</v>
      </c>
      <c r="G181" s="107"/>
      <c r="H181" s="22"/>
      <c r="I181" s="22"/>
      <c r="J181" s="22"/>
    </row>
    <row r="182" spans="1:10" s="23" customFormat="1" ht="18.75" customHeight="1">
      <c r="A182" s="103">
        <f t="shared" si="14"/>
        <v>4.0499999999999989</v>
      </c>
      <c r="B182" s="108" t="s">
        <v>58</v>
      </c>
      <c r="C182" s="105">
        <v>90</v>
      </c>
      <c r="D182" s="105" t="s">
        <v>2</v>
      </c>
      <c r="E182" s="106"/>
      <c r="F182" s="106">
        <f t="shared" ref="F182" si="18">SUM(C182*E182)</f>
        <v>0</v>
      </c>
      <c r="G182" s="107"/>
      <c r="H182" s="22"/>
      <c r="I182" s="22"/>
      <c r="J182" s="22"/>
    </row>
    <row r="183" spans="1:10" s="23" customFormat="1" ht="18.75" customHeight="1">
      <c r="A183" s="103">
        <f t="shared" si="14"/>
        <v>4.0599999999999987</v>
      </c>
      <c r="B183" s="108" t="s">
        <v>59</v>
      </c>
      <c r="C183" s="105">
        <v>6</v>
      </c>
      <c r="D183" s="105" t="s">
        <v>2</v>
      </c>
      <c r="E183" s="106"/>
      <c r="F183" s="106">
        <f t="shared" ref="F183:F186" si="19">SUM(C183*E183)</f>
        <v>0</v>
      </c>
      <c r="G183" s="107"/>
      <c r="H183" s="22"/>
      <c r="I183" s="22"/>
      <c r="J183" s="22"/>
    </row>
    <row r="184" spans="1:10" s="23" customFormat="1" ht="18.75" customHeight="1">
      <c r="A184" s="103">
        <f t="shared" si="14"/>
        <v>4.0699999999999985</v>
      </c>
      <c r="B184" s="108" t="s">
        <v>60</v>
      </c>
      <c r="C184" s="105">
        <v>6</v>
      </c>
      <c r="D184" s="105" t="s">
        <v>2</v>
      </c>
      <c r="E184" s="106"/>
      <c r="F184" s="106">
        <f t="shared" ref="F184" si="20">SUM(C184*E184)</f>
        <v>0</v>
      </c>
      <c r="G184" s="107"/>
      <c r="H184" s="22"/>
      <c r="I184" s="22"/>
      <c r="J184" s="22"/>
    </row>
    <row r="185" spans="1:10" s="23" customFormat="1" ht="18.75" customHeight="1">
      <c r="A185" s="103">
        <f t="shared" si="14"/>
        <v>4.0799999999999983</v>
      </c>
      <c r="B185" s="108" t="s">
        <v>61</v>
      </c>
      <c r="C185" s="105">
        <v>6</v>
      </c>
      <c r="D185" s="105" t="s">
        <v>2</v>
      </c>
      <c r="E185" s="106"/>
      <c r="F185" s="106">
        <f t="shared" si="19"/>
        <v>0</v>
      </c>
      <c r="G185" s="107"/>
      <c r="H185" s="22"/>
      <c r="I185" s="22"/>
      <c r="J185" s="22"/>
    </row>
    <row r="186" spans="1:10" s="23" customFormat="1" ht="18.75" customHeight="1">
      <c r="A186" s="103">
        <f t="shared" si="14"/>
        <v>4.0899999999999981</v>
      </c>
      <c r="B186" s="108" t="s">
        <v>62</v>
      </c>
      <c r="C186" s="105">
        <v>8</v>
      </c>
      <c r="D186" s="105" t="s">
        <v>2</v>
      </c>
      <c r="E186" s="106"/>
      <c r="F186" s="106">
        <f t="shared" si="19"/>
        <v>0</v>
      </c>
      <c r="G186" s="107"/>
      <c r="H186" s="22"/>
      <c r="I186" s="22"/>
      <c r="J186" s="22"/>
    </row>
    <row r="187" spans="1:10" s="21" customFormat="1" ht="18.75" customHeight="1">
      <c r="A187" s="103">
        <f t="shared" si="14"/>
        <v>4.0999999999999979</v>
      </c>
      <c r="B187" s="108" t="s">
        <v>63</v>
      </c>
      <c r="C187" s="105">
        <v>1</v>
      </c>
      <c r="D187" s="105" t="s">
        <v>2</v>
      </c>
      <c r="E187" s="106"/>
      <c r="F187" s="106">
        <f t="shared" ref="F187" si="21">SUM(C187*E187)</f>
        <v>0</v>
      </c>
      <c r="G187" s="107"/>
      <c r="H187" s="20"/>
      <c r="I187" s="20"/>
      <c r="J187" s="20"/>
    </row>
    <row r="188" spans="1:10" s="21" customFormat="1" ht="18.75" customHeight="1">
      <c r="A188" s="103">
        <f t="shared" si="14"/>
        <v>4.1099999999999977</v>
      </c>
      <c r="B188" s="108" t="s">
        <v>44</v>
      </c>
      <c r="C188" s="105">
        <v>1</v>
      </c>
      <c r="D188" s="105" t="s">
        <v>40</v>
      </c>
      <c r="E188" s="106"/>
      <c r="F188" s="106">
        <f t="shared" ref="F188" si="22">SUM(C188*E188)</f>
        <v>0</v>
      </c>
      <c r="G188" s="109">
        <f>SUM(F178:F188)</f>
        <v>0</v>
      </c>
      <c r="H188" s="20"/>
      <c r="I188" s="20"/>
      <c r="J188" s="20"/>
    </row>
    <row r="189" spans="1:10" s="21" customFormat="1">
      <c r="A189" s="103"/>
      <c r="B189" s="108"/>
      <c r="C189" s="105"/>
      <c r="D189" s="105"/>
      <c r="E189" s="106"/>
      <c r="F189" s="106"/>
      <c r="G189" s="107"/>
      <c r="H189" s="20"/>
      <c r="I189" s="20"/>
      <c r="J189" s="20"/>
    </row>
    <row r="190" spans="1:10" s="21" customFormat="1" ht="21" customHeight="1">
      <c r="A190" s="110">
        <v>5</v>
      </c>
      <c r="B190" s="111" t="s">
        <v>64</v>
      </c>
      <c r="C190" s="105"/>
      <c r="D190" s="105"/>
      <c r="E190" s="106"/>
      <c r="F190" s="106"/>
      <c r="G190" s="107"/>
      <c r="H190" s="20"/>
      <c r="I190" s="20"/>
      <c r="J190" s="20"/>
    </row>
    <row r="191" spans="1:10" s="23" customFormat="1" ht="21" customHeight="1">
      <c r="A191" s="103">
        <f>+A190+0.01</f>
        <v>5.01</v>
      </c>
      <c r="B191" s="108" t="s">
        <v>65</v>
      </c>
      <c r="C191" s="105">
        <v>4</v>
      </c>
      <c r="D191" s="105" t="s">
        <v>2</v>
      </c>
      <c r="E191" s="106"/>
      <c r="F191" s="106">
        <f t="shared" ref="F191" si="23">SUM(C191*E191)</f>
        <v>0</v>
      </c>
      <c r="G191" s="107"/>
      <c r="H191" s="22"/>
      <c r="I191" s="22"/>
      <c r="J191" s="22"/>
    </row>
    <row r="192" spans="1:10" s="23" customFormat="1" ht="21" customHeight="1">
      <c r="A192" s="103">
        <f t="shared" ref="A192:A197" si="24">+A191+0.01</f>
        <v>5.0199999999999996</v>
      </c>
      <c r="B192" s="108" t="s">
        <v>66</v>
      </c>
      <c r="C192" s="105">
        <v>1</v>
      </c>
      <c r="D192" s="105" t="s">
        <v>2</v>
      </c>
      <c r="E192" s="106"/>
      <c r="F192" s="106">
        <f t="shared" ref="F192" si="25">SUM(C192*E192)</f>
        <v>0</v>
      </c>
      <c r="G192" s="107"/>
      <c r="H192" s="22"/>
      <c r="I192" s="22"/>
      <c r="J192" s="22"/>
    </row>
    <row r="193" spans="1:10" s="23" customFormat="1" ht="21" customHeight="1">
      <c r="A193" s="103">
        <f t="shared" si="24"/>
        <v>5.0299999999999994</v>
      </c>
      <c r="B193" s="108" t="s">
        <v>67</v>
      </c>
      <c r="C193" s="105">
        <v>3</v>
      </c>
      <c r="D193" s="105" t="s">
        <v>2</v>
      </c>
      <c r="E193" s="106"/>
      <c r="F193" s="106">
        <f t="shared" ref="F193" si="26">SUM(C193*E193)</f>
        <v>0</v>
      </c>
      <c r="G193" s="107"/>
      <c r="H193" s="22"/>
      <c r="I193" s="22"/>
      <c r="J193" s="22"/>
    </row>
    <row r="194" spans="1:10" s="23" customFormat="1" ht="21" customHeight="1">
      <c r="A194" s="103">
        <f t="shared" si="24"/>
        <v>5.0399999999999991</v>
      </c>
      <c r="B194" s="108" t="s">
        <v>68</v>
      </c>
      <c r="C194" s="105">
        <v>1</v>
      </c>
      <c r="D194" s="105" t="s">
        <v>2</v>
      </c>
      <c r="E194" s="106"/>
      <c r="F194" s="106">
        <f t="shared" ref="F194" si="27">SUM(C194*E194)</f>
        <v>0</v>
      </c>
      <c r="G194" s="107"/>
      <c r="H194" s="22"/>
      <c r="I194" s="22"/>
      <c r="J194" s="22"/>
    </row>
    <row r="195" spans="1:10" s="21" customFormat="1" ht="21" customHeight="1">
      <c r="A195" s="103">
        <f t="shared" si="24"/>
        <v>5.0499999999999989</v>
      </c>
      <c r="B195" s="108" t="s">
        <v>69</v>
      </c>
      <c r="C195" s="105">
        <v>1</v>
      </c>
      <c r="D195" s="105" t="s">
        <v>2</v>
      </c>
      <c r="E195" s="106"/>
      <c r="F195" s="106">
        <f t="shared" ref="F195:F196" si="28">SUM(C195*E195)</f>
        <v>0</v>
      </c>
      <c r="G195" s="107"/>
      <c r="H195" s="20"/>
      <c r="I195" s="20"/>
      <c r="J195" s="20"/>
    </row>
    <row r="196" spans="1:10" s="21" customFormat="1" ht="21" customHeight="1">
      <c r="A196" s="103">
        <f t="shared" si="24"/>
        <v>5.0599999999999987</v>
      </c>
      <c r="B196" s="108" t="s">
        <v>70</v>
      </c>
      <c r="C196" s="105">
        <v>4</v>
      </c>
      <c r="D196" s="105" t="s">
        <v>2</v>
      </c>
      <c r="E196" s="106"/>
      <c r="F196" s="106">
        <f t="shared" si="28"/>
        <v>0</v>
      </c>
      <c r="G196" s="107"/>
      <c r="H196" s="20"/>
      <c r="I196" s="20"/>
      <c r="J196" s="20"/>
    </row>
    <row r="197" spans="1:10" s="21" customFormat="1" ht="21" customHeight="1">
      <c r="A197" s="103">
        <f t="shared" si="24"/>
        <v>5.0699999999999985</v>
      </c>
      <c r="B197" s="108" t="s">
        <v>44</v>
      </c>
      <c r="C197" s="105">
        <v>1</v>
      </c>
      <c r="D197" s="105" t="s">
        <v>40</v>
      </c>
      <c r="E197" s="106"/>
      <c r="F197" s="106">
        <f t="shared" ref="F197" si="29">SUM(C197*E197)</f>
        <v>0</v>
      </c>
      <c r="G197" s="109">
        <f>SUM(F191:F197)</f>
        <v>0</v>
      </c>
      <c r="H197" s="20"/>
      <c r="I197" s="20"/>
      <c r="J197" s="20"/>
    </row>
    <row r="198" spans="1:10" s="21" customFormat="1" ht="18.75" customHeight="1">
      <c r="A198" s="103"/>
      <c r="B198" s="108"/>
      <c r="C198" s="105"/>
      <c r="D198" s="105"/>
      <c r="E198" s="106"/>
      <c r="F198" s="106"/>
      <c r="G198" s="107"/>
      <c r="H198" s="20"/>
      <c r="I198" s="20"/>
      <c r="J198" s="20"/>
    </row>
    <row r="199" spans="1:10" s="21" customFormat="1" ht="21" customHeight="1">
      <c r="A199" s="110">
        <v>6</v>
      </c>
      <c r="B199" s="111" t="s">
        <v>71</v>
      </c>
      <c r="C199" s="105"/>
      <c r="D199" s="105"/>
      <c r="E199" s="106"/>
      <c r="F199" s="106"/>
      <c r="G199" s="125"/>
    </row>
    <row r="200" spans="1:10" s="21" customFormat="1" ht="21" customHeight="1">
      <c r="A200" s="103">
        <f>+A199+0.01</f>
        <v>6.01</v>
      </c>
      <c r="B200" s="108" t="s">
        <v>72</v>
      </c>
      <c r="C200" s="105">
        <v>26</v>
      </c>
      <c r="D200" s="105" t="s">
        <v>2</v>
      </c>
      <c r="E200" s="106"/>
      <c r="F200" s="106">
        <f>SUM(C200*E200)</f>
        <v>0</v>
      </c>
      <c r="G200" s="125"/>
    </row>
    <row r="201" spans="1:10" s="21" customFormat="1" ht="21" customHeight="1">
      <c r="A201" s="103">
        <f t="shared" ref="A201:A219" si="30">+A200+0.01</f>
        <v>6.02</v>
      </c>
      <c r="B201" s="108" t="s">
        <v>73</v>
      </c>
      <c r="C201" s="105">
        <v>4</v>
      </c>
      <c r="D201" s="105" t="s">
        <v>2</v>
      </c>
      <c r="E201" s="106"/>
      <c r="F201" s="106">
        <f>SUM(C201*E201)</f>
        <v>0</v>
      </c>
      <c r="G201" s="125"/>
    </row>
    <row r="202" spans="1:10" s="23" customFormat="1" ht="21" customHeight="1">
      <c r="A202" s="103">
        <f t="shared" si="30"/>
        <v>6.0299999999999994</v>
      </c>
      <c r="B202" s="108" t="s">
        <v>74</v>
      </c>
      <c r="C202" s="105">
        <v>2</v>
      </c>
      <c r="D202" s="105" t="s">
        <v>13</v>
      </c>
      <c r="E202" s="106"/>
      <c r="F202" s="106">
        <f t="shared" ref="F202" si="31">ROUND(C202*E202,2)</f>
        <v>0</v>
      </c>
      <c r="G202" s="107"/>
      <c r="H202" s="22"/>
      <c r="I202" s="22"/>
      <c r="J202" s="22"/>
    </row>
    <row r="203" spans="1:10" s="23" customFormat="1" ht="21" customHeight="1">
      <c r="A203" s="103">
        <f t="shared" si="30"/>
        <v>6.0399999999999991</v>
      </c>
      <c r="B203" s="108" t="s">
        <v>75</v>
      </c>
      <c r="C203" s="105">
        <v>10</v>
      </c>
      <c r="D203" s="105" t="s">
        <v>13</v>
      </c>
      <c r="E203" s="106"/>
      <c r="F203" s="106">
        <f t="shared" ref="F203" si="32">ROUND(C203*E203,2)</f>
        <v>0</v>
      </c>
      <c r="G203" s="107"/>
      <c r="H203" s="22"/>
      <c r="I203" s="22"/>
      <c r="J203" s="22"/>
    </row>
    <row r="204" spans="1:10" s="23" customFormat="1" ht="21" customHeight="1">
      <c r="A204" s="103">
        <f t="shared" si="30"/>
        <v>6.0499999999999989</v>
      </c>
      <c r="B204" s="108" t="s">
        <v>76</v>
      </c>
      <c r="C204" s="105">
        <v>13</v>
      </c>
      <c r="D204" s="105" t="s">
        <v>2</v>
      </c>
      <c r="E204" s="106"/>
      <c r="F204" s="106">
        <f t="shared" ref="F204:F219" si="33">SUM(C204*E204)</f>
        <v>0</v>
      </c>
      <c r="G204" s="125"/>
    </row>
    <row r="205" spans="1:10" s="23" customFormat="1" ht="21" customHeight="1">
      <c r="A205" s="103">
        <f t="shared" si="30"/>
        <v>6.0599999999999987</v>
      </c>
      <c r="B205" s="108" t="s">
        <v>77</v>
      </c>
      <c r="C205" s="105">
        <v>2</v>
      </c>
      <c r="D205" s="105" t="s">
        <v>2</v>
      </c>
      <c r="E205" s="106"/>
      <c r="F205" s="106">
        <f t="shared" ref="F205" si="34">SUM(C205*E205)</f>
        <v>0</v>
      </c>
      <c r="G205" s="125"/>
    </row>
    <row r="206" spans="1:10" s="23" customFormat="1" ht="21" customHeight="1">
      <c r="A206" s="103">
        <f t="shared" si="30"/>
        <v>6.0699999999999985</v>
      </c>
      <c r="B206" s="108" t="s">
        <v>78</v>
      </c>
      <c r="C206" s="105">
        <v>15</v>
      </c>
      <c r="D206" s="105" t="s">
        <v>2</v>
      </c>
      <c r="E206" s="106"/>
      <c r="F206" s="106">
        <f t="shared" si="33"/>
        <v>0</v>
      </c>
      <c r="G206" s="125"/>
    </row>
    <row r="207" spans="1:10" s="23" customFormat="1" ht="21" customHeight="1">
      <c r="A207" s="103">
        <f t="shared" si="30"/>
        <v>6.0799999999999983</v>
      </c>
      <c r="B207" s="108" t="s">
        <v>79</v>
      </c>
      <c r="C207" s="105">
        <v>15</v>
      </c>
      <c r="D207" s="105" t="s">
        <v>2</v>
      </c>
      <c r="E207" s="106"/>
      <c r="F207" s="106">
        <f t="shared" ref="F207" si="35">SUM(C207*E207)</f>
        <v>0</v>
      </c>
      <c r="G207" s="125"/>
    </row>
    <row r="208" spans="1:10" s="23" customFormat="1" ht="21" customHeight="1">
      <c r="A208" s="103">
        <f t="shared" si="30"/>
        <v>6.0899999999999981</v>
      </c>
      <c r="B208" s="108" t="s">
        <v>80</v>
      </c>
      <c r="C208" s="105">
        <v>1</v>
      </c>
      <c r="D208" s="105" t="s">
        <v>13</v>
      </c>
      <c r="E208" s="106"/>
      <c r="F208" s="106">
        <f t="shared" si="33"/>
        <v>0</v>
      </c>
      <c r="G208" s="125"/>
    </row>
    <row r="209" spans="1:10" s="23" customFormat="1" ht="21" customHeight="1">
      <c r="A209" s="103">
        <f t="shared" si="30"/>
        <v>6.0999999999999979</v>
      </c>
      <c r="B209" s="108" t="s">
        <v>81</v>
      </c>
      <c r="C209" s="105">
        <v>1</v>
      </c>
      <c r="D209" s="105" t="s">
        <v>13</v>
      </c>
      <c r="E209" s="106"/>
      <c r="F209" s="106">
        <f t="shared" si="33"/>
        <v>0</v>
      </c>
      <c r="G209" s="125"/>
    </row>
    <row r="210" spans="1:10" s="23" customFormat="1" ht="21" customHeight="1">
      <c r="A210" s="103">
        <f t="shared" si="30"/>
        <v>6.1099999999999977</v>
      </c>
      <c r="B210" s="108" t="s">
        <v>82</v>
      </c>
      <c r="C210" s="105">
        <v>2500</v>
      </c>
      <c r="D210" s="105" t="s">
        <v>83</v>
      </c>
      <c r="E210" s="106"/>
      <c r="F210" s="106">
        <f t="shared" si="33"/>
        <v>0</v>
      </c>
      <c r="G210" s="125"/>
    </row>
    <row r="211" spans="1:10" s="23" customFormat="1" ht="21" customHeight="1">
      <c r="A211" s="103">
        <f t="shared" si="30"/>
        <v>6.1199999999999974</v>
      </c>
      <c r="B211" s="108" t="s">
        <v>84</v>
      </c>
      <c r="C211" s="105">
        <v>33</v>
      </c>
      <c r="D211" s="105" t="s">
        <v>2</v>
      </c>
      <c r="E211" s="106"/>
      <c r="F211" s="106">
        <f t="shared" si="33"/>
        <v>0</v>
      </c>
      <c r="G211" s="125"/>
    </row>
    <row r="212" spans="1:10" s="23" customFormat="1" ht="21" customHeight="1">
      <c r="A212" s="103">
        <f t="shared" si="30"/>
        <v>6.1299999999999972</v>
      </c>
      <c r="B212" s="108" t="s">
        <v>85</v>
      </c>
      <c r="C212" s="105">
        <v>32</v>
      </c>
      <c r="D212" s="105" t="s">
        <v>2</v>
      </c>
      <c r="E212" s="106"/>
      <c r="F212" s="106">
        <f t="shared" si="33"/>
        <v>0</v>
      </c>
      <c r="G212" s="125"/>
    </row>
    <row r="213" spans="1:10" s="23" customFormat="1" ht="21" customHeight="1">
      <c r="A213" s="103">
        <f t="shared" si="30"/>
        <v>6.139999999999997</v>
      </c>
      <c r="B213" s="108" t="s">
        <v>86</v>
      </c>
      <c r="C213" s="105">
        <v>52</v>
      </c>
      <c r="D213" s="105" t="s">
        <v>2</v>
      </c>
      <c r="E213" s="106"/>
      <c r="F213" s="106">
        <f t="shared" si="33"/>
        <v>0</v>
      </c>
      <c r="G213" s="125"/>
    </row>
    <row r="214" spans="1:10" s="23" customFormat="1" ht="21" customHeight="1">
      <c r="A214" s="103">
        <f t="shared" si="30"/>
        <v>6.1499999999999968</v>
      </c>
      <c r="B214" s="108" t="s">
        <v>87</v>
      </c>
      <c r="C214" s="105">
        <v>16</v>
      </c>
      <c r="D214" s="105" t="s">
        <v>2</v>
      </c>
      <c r="E214" s="106"/>
      <c r="F214" s="106">
        <f t="shared" si="33"/>
        <v>0</v>
      </c>
      <c r="G214" s="125"/>
    </row>
    <row r="215" spans="1:10" s="23" customFormat="1" ht="21" customHeight="1">
      <c r="A215" s="103">
        <f t="shared" si="30"/>
        <v>6.1599999999999966</v>
      </c>
      <c r="B215" s="108" t="s">
        <v>88</v>
      </c>
      <c r="C215" s="105">
        <v>32</v>
      </c>
      <c r="D215" s="105" t="s">
        <v>2</v>
      </c>
      <c r="E215" s="106"/>
      <c r="F215" s="106">
        <f t="shared" si="33"/>
        <v>0</v>
      </c>
      <c r="G215" s="125"/>
    </row>
    <row r="216" spans="1:10" s="23" customFormat="1" ht="21" customHeight="1">
      <c r="A216" s="103">
        <f t="shared" si="30"/>
        <v>6.1699999999999964</v>
      </c>
      <c r="B216" s="108" t="s">
        <v>89</v>
      </c>
      <c r="C216" s="105">
        <v>3</v>
      </c>
      <c r="D216" s="105" t="s">
        <v>2</v>
      </c>
      <c r="E216" s="106"/>
      <c r="F216" s="106">
        <f t="shared" si="33"/>
        <v>0</v>
      </c>
      <c r="G216" s="125"/>
    </row>
    <row r="217" spans="1:10" s="23" customFormat="1" ht="21" customHeight="1">
      <c r="A217" s="103">
        <f t="shared" si="30"/>
        <v>6.1799999999999962</v>
      </c>
      <c r="B217" s="108" t="s">
        <v>90</v>
      </c>
      <c r="C217" s="105">
        <v>5</v>
      </c>
      <c r="D217" s="105" t="s">
        <v>2</v>
      </c>
      <c r="E217" s="106"/>
      <c r="F217" s="106">
        <f t="shared" si="33"/>
        <v>0</v>
      </c>
      <c r="G217" s="125"/>
    </row>
    <row r="218" spans="1:10" s="23" customFormat="1" ht="21" customHeight="1">
      <c r="A218" s="103">
        <f t="shared" si="30"/>
        <v>6.1899999999999959</v>
      </c>
      <c r="B218" s="108" t="s">
        <v>91</v>
      </c>
      <c r="C218" s="105">
        <v>300</v>
      </c>
      <c r="D218" s="105" t="s">
        <v>83</v>
      </c>
      <c r="E218" s="106"/>
      <c r="F218" s="106">
        <f t="shared" si="33"/>
        <v>0</v>
      </c>
      <c r="G218" s="125"/>
    </row>
    <row r="219" spans="1:10" s="21" customFormat="1" ht="21" customHeight="1">
      <c r="A219" s="103">
        <f t="shared" si="30"/>
        <v>6.1999999999999957</v>
      </c>
      <c r="B219" s="108" t="s">
        <v>44</v>
      </c>
      <c r="C219" s="105">
        <v>1</v>
      </c>
      <c r="D219" s="105" t="s">
        <v>13</v>
      </c>
      <c r="E219" s="106"/>
      <c r="F219" s="106">
        <f t="shared" si="33"/>
        <v>0</v>
      </c>
      <c r="G219" s="109">
        <f>SUM(F200:F219)</f>
        <v>0</v>
      </c>
    </row>
    <row r="220" spans="1:10" s="21" customFormat="1" ht="18.75" customHeight="1" thickBot="1">
      <c r="A220" s="134"/>
      <c r="B220" s="117"/>
      <c r="C220" s="118"/>
      <c r="D220" s="118"/>
      <c r="E220" s="135"/>
      <c r="F220" s="136"/>
      <c r="G220" s="137"/>
    </row>
    <row r="221" spans="1:10" ht="20.25" customHeight="1" thickTop="1">
      <c r="A221" s="98">
        <v>7</v>
      </c>
      <c r="B221" s="99" t="s">
        <v>92</v>
      </c>
      <c r="C221" s="100"/>
      <c r="D221" s="100"/>
      <c r="E221" s="101"/>
      <c r="F221" s="101"/>
      <c r="G221" s="102"/>
      <c r="H221" s="18"/>
      <c r="I221" s="18"/>
      <c r="J221" s="18"/>
    </row>
    <row r="222" spans="1:10" ht="20.25" customHeight="1">
      <c r="A222" s="103">
        <f>+A221+0.01</f>
        <v>7.01</v>
      </c>
      <c r="B222" s="104" t="s">
        <v>93</v>
      </c>
      <c r="C222" s="105">
        <v>1</v>
      </c>
      <c r="D222" s="105" t="s">
        <v>13</v>
      </c>
      <c r="E222" s="106"/>
      <c r="F222" s="106">
        <f t="shared" ref="F222:F228" si="36">SUM(C222*E222)</f>
        <v>0</v>
      </c>
      <c r="G222" s="107"/>
      <c r="H222" s="18"/>
      <c r="I222" s="18"/>
      <c r="J222" s="18"/>
    </row>
    <row r="223" spans="1:10" ht="35.25" customHeight="1">
      <c r="A223" s="103">
        <f t="shared" ref="A223:A232" si="37">+A222+0.01</f>
        <v>7.02</v>
      </c>
      <c r="B223" s="108" t="s">
        <v>320</v>
      </c>
      <c r="C223" s="105">
        <v>4.51</v>
      </c>
      <c r="D223" s="105" t="s">
        <v>42</v>
      </c>
      <c r="E223" s="106"/>
      <c r="F223" s="106">
        <f t="shared" ref="F223:F225" si="38">SUM(C223*E223)</f>
        <v>0</v>
      </c>
      <c r="G223" s="107"/>
      <c r="H223" s="18"/>
      <c r="I223" s="18"/>
      <c r="J223" s="18"/>
    </row>
    <row r="224" spans="1:10" ht="35.25" customHeight="1">
      <c r="A224" s="103">
        <f t="shared" si="37"/>
        <v>7.0299999999999994</v>
      </c>
      <c r="B224" s="108" t="s">
        <v>321</v>
      </c>
      <c r="C224" s="105">
        <v>5.45</v>
      </c>
      <c r="D224" s="105" t="s">
        <v>42</v>
      </c>
      <c r="E224" s="106"/>
      <c r="F224" s="106">
        <f t="shared" si="38"/>
        <v>0</v>
      </c>
      <c r="G224" s="107"/>
      <c r="H224" s="18"/>
      <c r="I224" s="18"/>
      <c r="J224" s="18"/>
    </row>
    <row r="225" spans="1:10" ht="35.25" customHeight="1">
      <c r="A225" s="103">
        <f t="shared" si="37"/>
        <v>7.0399999999999991</v>
      </c>
      <c r="B225" s="108" t="s">
        <v>322</v>
      </c>
      <c r="C225" s="105">
        <v>5.78</v>
      </c>
      <c r="D225" s="105" t="s">
        <v>42</v>
      </c>
      <c r="E225" s="106"/>
      <c r="F225" s="106">
        <f t="shared" si="38"/>
        <v>0</v>
      </c>
      <c r="G225" s="107"/>
      <c r="H225" s="18"/>
      <c r="I225" s="18"/>
      <c r="J225" s="18"/>
    </row>
    <row r="226" spans="1:10" ht="34.5" customHeight="1">
      <c r="A226" s="103">
        <f t="shared" si="37"/>
        <v>7.0499999999999989</v>
      </c>
      <c r="B226" s="108" t="s">
        <v>319</v>
      </c>
      <c r="C226" s="105">
        <v>14.52</v>
      </c>
      <c r="D226" s="105" t="s">
        <v>42</v>
      </c>
      <c r="E226" s="106"/>
      <c r="F226" s="106">
        <f t="shared" si="36"/>
        <v>0</v>
      </c>
      <c r="G226" s="107"/>
      <c r="H226" s="18"/>
      <c r="I226" s="18"/>
      <c r="J226" s="18"/>
    </row>
    <row r="227" spans="1:10" ht="22.5" customHeight="1">
      <c r="A227" s="103">
        <f t="shared" si="37"/>
        <v>7.0599999999999987</v>
      </c>
      <c r="B227" s="104" t="s">
        <v>312</v>
      </c>
      <c r="C227" s="105">
        <v>150</v>
      </c>
      <c r="D227" s="105" t="s">
        <v>94</v>
      </c>
      <c r="E227" s="106"/>
      <c r="F227" s="106">
        <f t="shared" si="36"/>
        <v>0</v>
      </c>
      <c r="G227" s="107"/>
      <c r="H227" s="18"/>
      <c r="I227" s="18"/>
      <c r="J227" s="18"/>
    </row>
    <row r="228" spans="1:10" ht="22.5" customHeight="1">
      <c r="A228" s="103">
        <f t="shared" si="37"/>
        <v>7.0699999999999985</v>
      </c>
      <c r="B228" s="104" t="s">
        <v>95</v>
      </c>
      <c r="C228" s="105">
        <v>150</v>
      </c>
      <c r="D228" s="105" t="s">
        <v>94</v>
      </c>
      <c r="E228" s="106"/>
      <c r="F228" s="106">
        <f t="shared" si="36"/>
        <v>0</v>
      </c>
      <c r="G228" s="107"/>
      <c r="H228" s="18"/>
      <c r="I228" s="18"/>
      <c r="J228" s="18"/>
    </row>
    <row r="229" spans="1:10" ht="22.5" customHeight="1">
      <c r="A229" s="103">
        <f t="shared" si="37"/>
        <v>7.0799999999999983</v>
      </c>
      <c r="B229" s="104" t="s">
        <v>96</v>
      </c>
      <c r="C229" s="105">
        <v>15</v>
      </c>
      <c r="D229" s="105" t="s">
        <v>97</v>
      </c>
      <c r="E229" s="106"/>
      <c r="F229" s="106">
        <f t="shared" ref="F229:F231" si="39">SUM(C229*E229)</f>
        <v>0</v>
      </c>
      <c r="G229" s="107"/>
      <c r="H229" s="18"/>
      <c r="I229" s="18"/>
      <c r="J229" s="18"/>
    </row>
    <row r="230" spans="1:10" ht="22.5" customHeight="1">
      <c r="A230" s="103">
        <f t="shared" si="37"/>
        <v>7.0899999999999981</v>
      </c>
      <c r="B230" s="104" t="s">
        <v>98</v>
      </c>
      <c r="C230" s="105">
        <v>350</v>
      </c>
      <c r="D230" s="105" t="s">
        <v>97</v>
      </c>
      <c r="E230" s="106"/>
      <c r="F230" s="106">
        <f t="shared" si="39"/>
        <v>0</v>
      </c>
      <c r="G230" s="107"/>
      <c r="H230" s="18"/>
      <c r="I230" s="18"/>
      <c r="J230" s="18"/>
    </row>
    <row r="231" spans="1:10" ht="22.5" customHeight="1">
      <c r="A231" s="103">
        <f t="shared" si="37"/>
        <v>7.0999999999999979</v>
      </c>
      <c r="B231" s="104" t="s">
        <v>99</v>
      </c>
      <c r="C231" s="105">
        <v>65</v>
      </c>
      <c r="D231" s="105" t="s">
        <v>94</v>
      </c>
      <c r="E231" s="106"/>
      <c r="F231" s="106">
        <f t="shared" si="39"/>
        <v>0</v>
      </c>
      <c r="G231" s="107"/>
      <c r="H231" s="18"/>
      <c r="I231" s="18"/>
      <c r="J231" s="18"/>
    </row>
    <row r="232" spans="1:10" ht="31.5" customHeight="1">
      <c r="A232" s="103">
        <f t="shared" si="37"/>
        <v>7.1099999999999977</v>
      </c>
      <c r="B232" s="108" t="s">
        <v>316</v>
      </c>
      <c r="C232" s="105">
        <v>1</v>
      </c>
      <c r="D232" s="105" t="s">
        <v>13</v>
      </c>
      <c r="E232" s="106"/>
      <c r="F232" s="106">
        <f t="shared" ref="F232" si="40">SUM(C232*E232)</f>
        <v>0</v>
      </c>
      <c r="G232" s="109">
        <f>SUM(F222:F232)</f>
        <v>0</v>
      </c>
      <c r="H232" s="18"/>
      <c r="I232" s="18"/>
      <c r="J232" s="18"/>
    </row>
    <row r="233" spans="1:10" ht="16.5" customHeight="1">
      <c r="A233" s="103"/>
      <c r="B233" s="108"/>
      <c r="C233" s="105"/>
      <c r="D233" s="105"/>
      <c r="E233" s="106"/>
      <c r="F233" s="106"/>
      <c r="G233" s="107"/>
      <c r="H233" s="18"/>
      <c r="I233" s="18"/>
      <c r="J233" s="18"/>
    </row>
    <row r="234" spans="1:10" ht="22.5" customHeight="1">
      <c r="A234" s="110">
        <v>8</v>
      </c>
      <c r="B234" s="111" t="s">
        <v>100</v>
      </c>
      <c r="C234" s="105"/>
      <c r="D234" s="105"/>
      <c r="E234" s="106"/>
      <c r="F234" s="106"/>
      <c r="G234" s="107"/>
      <c r="H234" s="18"/>
      <c r="I234" s="18"/>
      <c r="J234" s="18"/>
    </row>
    <row r="235" spans="1:10" ht="22.5" customHeight="1">
      <c r="A235" s="103">
        <v>8.01</v>
      </c>
      <c r="B235" s="111" t="s">
        <v>101</v>
      </c>
      <c r="C235" s="105"/>
      <c r="D235" s="112"/>
      <c r="E235" s="106"/>
      <c r="F235" s="106"/>
      <c r="G235" s="107"/>
      <c r="H235" s="18"/>
      <c r="I235" s="18"/>
      <c r="J235" s="18"/>
    </row>
    <row r="236" spans="1:10" ht="22.5" customHeight="1">
      <c r="A236" s="103" t="s">
        <v>102</v>
      </c>
      <c r="B236" s="104" t="s">
        <v>103</v>
      </c>
      <c r="C236" s="105">
        <v>1</v>
      </c>
      <c r="D236" s="105" t="s">
        <v>13</v>
      </c>
      <c r="E236" s="106"/>
      <c r="F236" s="106">
        <f t="shared" ref="F236:F264" si="41">SUM(C236*E236)</f>
        <v>0</v>
      </c>
      <c r="G236" s="107"/>
      <c r="H236" s="18"/>
      <c r="I236" s="18"/>
      <c r="J236" s="18"/>
    </row>
    <row r="237" spans="1:10" ht="22.5" customHeight="1">
      <c r="A237" s="103" t="s">
        <v>104</v>
      </c>
      <c r="B237" s="104" t="s">
        <v>105</v>
      </c>
      <c r="C237" s="105">
        <v>1</v>
      </c>
      <c r="D237" s="105" t="s">
        <v>13</v>
      </c>
      <c r="E237" s="106"/>
      <c r="F237" s="106">
        <f t="shared" si="41"/>
        <v>0</v>
      </c>
      <c r="G237" s="107"/>
      <c r="H237" s="18"/>
      <c r="I237" s="18"/>
      <c r="J237" s="18"/>
    </row>
    <row r="238" spans="1:10" ht="22.5" customHeight="1">
      <c r="A238" s="103" t="s">
        <v>106</v>
      </c>
      <c r="B238" s="104" t="s">
        <v>107</v>
      </c>
      <c r="C238" s="105">
        <v>95.76</v>
      </c>
      <c r="D238" s="105" t="s">
        <v>94</v>
      </c>
      <c r="E238" s="106"/>
      <c r="F238" s="106">
        <f t="shared" ref="F238:F253" si="42">SUM(C238*E238)</f>
        <v>0</v>
      </c>
      <c r="G238" s="107"/>
      <c r="H238" s="18"/>
      <c r="I238" s="18"/>
      <c r="J238" s="18"/>
    </row>
    <row r="239" spans="1:10" ht="22.5" customHeight="1">
      <c r="A239" s="103">
        <v>8.02</v>
      </c>
      <c r="B239" s="111" t="s">
        <v>108</v>
      </c>
      <c r="C239" s="105"/>
      <c r="D239" s="105"/>
      <c r="E239" s="106"/>
      <c r="F239" s="106"/>
      <c r="G239" s="107"/>
      <c r="H239" s="18"/>
      <c r="I239" s="18"/>
      <c r="J239" s="18"/>
    </row>
    <row r="240" spans="1:10" ht="22.5" customHeight="1">
      <c r="A240" s="103" t="s">
        <v>109</v>
      </c>
      <c r="B240" s="104" t="s">
        <v>110</v>
      </c>
      <c r="C240" s="105">
        <v>191.52</v>
      </c>
      <c r="D240" s="105" t="s">
        <v>42</v>
      </c>
      <c r="E240" s="106"/>
      <c r="F240" s="106">
        <f t="shared" si="42"/>
        <v>0</v>
      </c>
      <c r="G240" s="107"/>
      <c r="H240" s="18"/>
      <c r="I240" s="18"/>
      <c r="J240" s="18"/>
    </row>
    <row r="241" spans="1:10" ht="35.25" customHeight="1">
      <c r="A241" s="103" t="s">
        <v>111</v>
      </c>
      <c r="B241" s="113" t="s">
        <v>112</v>
      </c>
      <c r="C241" s="114">
        <v>326.97000000000003</v>
      </c>
      <c r="D241" s="105" t="s">
        <v>42</v>
      </c>
      <c r="E241" s="114"/>
      <c r="F241" s="114">
        <f t="shared" si="42"/>
        <v>0</v>
      </c>
      <c r="G241" s="107"/>
      <c r="H241" s="18"/>
      <c r="I241" s="18"/>
      <c r="J241" s="18"/>
    </row>
    <row r="242" spans="1:10" ht="21.75" customHeight="1">
      <c r="A242" s="103" t="s">
        <v>113</v>
      </c>
      <c r="B242" s="104" t="s">
        <v>317</v>
      </c>
      <c r="C242" s="105">
        <v>248.97600000000003</v>
      </c>
      <c r="D242" s="105" t="s">
        <v>42</v>
      </c>
      <c r="E242" s="106"/>
      <c r="F242" s="106">
        <f t="shared" si="42"/>
        <v>0</v>
      </c>
      <c r="G242" s="107"/>
      <c r="H242" s="18"/>
      <c r="I242" s="18"/>
      <c r="J242" s="18"/>
    </row>
    <row r="243" spans="1:10" ht="19.5" customHeight="1">
      <c r="A243" s="103"/>
      <c r="B243" s="108"/>
      <c r="C243" s="105"/>
      <c r="D243" s="105"/>
      <c r="E243" s="106"/>
      <c r="F243" s="106"/>
      <c r="G243" s="107"/>
      <c r="H243" s="18"/>
      <c r="I243" s="18"/>
      <c r="J243" s="18"/>
    </row>
    <row r="244" spans="1:10" ht="21.75" customHeight="1">
      <c r="A244" s="115">
        <v>8.0299999999999994</v>
      </c>
      <c r="B244" s="111" t="s">
        <v>114</v>
      </c>
      <c r="C244" s="105"/>
      <c r="D244" s="105"/>
      <c r="E244" s="106"/>
      <c r="F244" s="106"/>
      <c r="G244" s="107"/>
      <c r="H244" s="18"/>
      <c r="I244" s="18"/>
      <c r="J244" s="18"/>
    </row>
    <row r="245" spans="1:10" ht="21.75" customHeight="1">
      <c r="A245" s="103" t="s">
        <v>115</v>
      </c>
      <c r="B245" s="108" t="s">
        <v>323</v>
      </c>
      <c r="C245" s="105">
        <v>22.21</v>
      </c>
      <c r="D245" s="105" t="s">
        <v>42</v>
      </c>
      <c r="E245" s="106"/>
      <c r="F245" s="106">
        <f t="shared" ref="F245" si="43">SUM(C245*E245)</f>
        <v>0</v>
      </c>
      <c r="G245" s="107"/>
      <c r="H245" s="18"/>
      <c r="I245" s="18"/>
      <c r="J245" s="18"/>
    </row>
    <row r="246" spans="1:10" ht="21.75" customHeight="1">
      <c r="A246" s="103" t="s">
        <v>116</v>
      </c>
      <c r="B246" s="108" t="s">
        <v>324</v>
      </c>
      <c r="C246" s="105">
        <v>3.45</v>
      </c>
      <c r="D246" s="105" t="s">
        <v>42</v>
      </c>
      <c r="E246" s="106"/>
      <c r="F246" s="106">
        <f t="shared" ref="F246" si="44">SUM(C246*E246)</f>
        <v>0</v>
      </c>
      <c r="G246" s="107"/>
      <c r="H246" s="18"/>
      <c r="I246" s="18"/>
      <c r="J246" s="18"/>
    </row>
    <row r="247" spans="1:10" ht="21.75" customHeight="1">
      <c r="A247" s="103" t="s">
        <v>117</v>
      </c>
      <c r="B247" s="108" t="s">
        <v>325</v>
      </c>
      <c r="C247" s="105">
        <v>2.06</v>
      </c>
      <c r="D247" s="105" t="s">
        <v>42</v>
      </c>
      <c r="E247" s="106"/>
      <c r="F247" s="106">
        <f t="shared" si="42"/>
        <v>0</v>
      </c>
      <c r="G247" s="107"/>
      <c r="H247" s="18"/>
      <c r="I247" s="18"/>
      <c r="J247" s="18"/>
    </row>
    <row r="248" spans="1:10" ht="21.75" customHeight="1">
      <c r="A248" s="103" t="s">
        <v>118</v>
      </c>
      <c r="B248" s="108" t="s">
        <v>326</v>
      </c>
      <c r="C248" s="105">
        <v>12.22</v>
      </c>
      <c r="D248" s="105" t="s">
        <v>42</v>
      </c>
      <c r="E248" s="106"/>
      <c r="F248" s="106">
        <f t="shared" ref="F248:F250" si="45">SUM(C248*E248)</f>
        <v>0</v>
      </c>
      <c r="G248" s="107"/>
      <c r="H248" s="18"/>
      <c r="I248" s="18"/>
      <c r="J248" s="18"/>
    </row>
    <row r="249" spans="1:10" ht="21.75" customHeight="1">
      <c r="A249" s="103" t="s">
        <v>119</v>
      </c>
      <c r="B249" s="108" t="s">
        <v>327</v>
      </c>
      <c r="C249" s="105">
        <v>1.1100000000000001</v>
      </c>
      <c r="D249" s="105" t="s">
        <v>42</v>
      </c>
      <c r="E249" s="106"/>
      <c r="F249" s="106">
        <f t="shared" si="45"/>
        <v>0</v>
      </c>
      <c r="G249" s="107"/>
      <c r="H249" s="18"/>
      <c r="I249" s="18"/>
      <c r="J249" s="18"/>
    </row>
    <row r="250" spans="1:10" ht="21.75" customHeight="1">
      <c r="A250" s="103" t="s">
        <v>120</v>
      </c>
      <c r="B250" s="108" t="s">
        <v>329</v>
      </c>
      <c r="C250" s="105">
        <v>2.57</v>
      </c>
      <c r="D250" s="105" t="s">
        <v>42</v>
      </c>
      <c r="E250" s="106"/>
      <c r="F250" s="106">
        <f t="shared" si="45"/>
        <v>0</v>
      </c>
      <c r="G250" s="107"/>
      <c r="H250" s="18"/>
      <c r="I250" s="18"/>
      <c r="J250" s="18"/>
    </row>
    <row r="251" spans="1:10" ht="21.75" customHeight="1">
      <c r="A251" s="103" t="s">
        <v>121</v>
      </c>
      <c r="B251" s="108" t="s">
        <v>330</v>
      </c>
      <c r="C251" s="105">
        <v>0.94</v>
      </c>
      <c r="D251" s="105" t="s">
        <v>42</v>
      </c>
      <c r="E251" s="106"/>
      <c r="F251" s="106">
        <f t="shared" si="42"/>
        <v>0</v>
      </c>
      <c r="G251" s="107"/>
      <c r="H251" s="18"/>
      <c r="I251" s="18">
        <f>0.55-0.15</f>
        <v>0.4</v>
      </c>
      <c r="J251" s="18"/>
    </row>
    <row r="252" spans="1:10" ht="21.75" customHeight="1">
      <c r="A252" s="103" t="s">
        <v>122</v>
      </c>
      <c r="B252" s="108" t="s">
        <v>328</v>
      </c>
      <c r="C252" s="105">
        <v>7.52</v>
      </c>
      <c r="D252" s="105" t="s">
        <v>42</v>
      </c>
      <c r="E252" s="106"/>
      <c r="F252" s="106">
        <f>SUM(C252*E252)</f>
        <v>0</v>
      </c>
      <c r="G252" s="107"/>
      <c r="H252" s="18"/>
      <c r="I252" s="18"/>
      <c r="J252" s="18"/>
    </row>
    <row r="253" spans="1:10" ht="21.75" customHeight="1">
      <c r="A253" s="103" t="s">
        <v>123</v>
      </c>
      <c r="B253" s="108" t="s">
        <v>331</v>
      </c>
      <c r="C253" s="105">
        <v>0.15</v>
      </c>
      <c r="D253" s="105" t="s">
        <v>42</v>
      </c>
      <c r="E253" s="106"/>
      <c r="F253" s="106">
        <f t="shared" si="42"/>
        <v>0</v>
      </c>
      <c r="G253" s="107"/>
      <c r="H253" s="18"/>
      <c r="I253" s="18"/>
      <c r="J253" s="18"/>
    </row>
    <row r="254" spans="1:10" ht="21.75" customHeight="1">
      <c r="A254" s="115">
        <v>8.0399999999999991</v>
      </c>
      <c r="B254" s="111" t="s">
        <v>124</v>
      </c>
      <c r="C254" s="105"/>
      <c r="D254" s="105"/>
      <c r="E254" s="106"/>
      <c r="F254" s="106"/>
      <c r="G254" s="107"/>
      <c r="H254" s="18"/>
      <c r="I254" s="18"/>
      <c r="J254" s="18"/>
    </row>
    <row r="255" spans="1:10" ht="21.75" customHeight="1">
      <c r="A255" s="103" t="s">
        <v>125</v>
      </c>
      <c r="B255" s="108" t="s">
        <v>126</v>
      </c>
      <c r="C255" s="105">
        <v>13.2</v>
      </c>
      <c r="D255" s="105" t="s">
        <v>94</v>
      </c>
      <c r="E255" s="106"/>
      <c r="F255" s="106">
        <f t="shared" si="41"/>
        <v>0</v>
      </c>
      <c r="G255" s="107"/>
      <c r="H255" s="18"/>
      <c r="I255" s="18"/>
      <c r="J255" s="18"/>
    </row>
    <row r="256" spans="1:10" ht="21.75" customHeight="1">
      <c r="A256" s="103" t="s">
        <v>127</v>
      </c>
      <c r="B256" s="108" t="s">
        <v>128</v>
      </c>
      <c r="C256" s="105">
        <v>52.8</v>
      </c>
      <c r="D256" s="105" t="s">
        <v>94</v>
      </c>
      <c r="E256" s="106"/>
      <c r="F256" s="106">
        <f t="shared" si="41"/>
        <v>0</v>
      </c>
      <c r="G256" s="107"/>
      <c r="H256" s="18"/>
      <c r="I256" s="18"/>
      <c r="J256" s="18"/>
    </row>
    <row r="257" spans="1:10" ht="21.75" customHeight="1">
      <c r="A257" s="115">
        <v>8.0500000000000007</v>
      </c>
      <c r="B257" s="111" t="s">
        <v>129</v>
      </c>
      <c r="C257" s="105"/>
      <c r="D257" s="105"/>
      <c r="E257" s="106"/>
      <c r="F257" s="106"/>
      <c r="G257" s="107"/>
      <c r="H257" s="18"/>
      <c r="I257" s="18"/>
      <c r="J257" s="18"/>
    </row>
    <row r="258" spans="1:10" ht="21.75" customHeight="1">
      <c r="A258" s="103" t="s">
        <v>130</v>
      </c>
      <c r="B258" s="108" t="s">
        <v>131</v>
      </c>
      <c r="C258" s="105">
        <v>203.99</v>
      </c>
      <c r="D258" s="105" t="s">
        <v>94</v>
      </c>
      <c r="E258" s="106"/>
      <c r="F258" s="106">
        <f t="shared" ref="F258" si="46">SUM(C258*E258)</f>
        <v>0</v>
      </c>
      <c r="G258" s="107"/>
      <c r="H258" s="18"/>
      <c r="I258" s="18"/>
      <c r="J258" s="18"/>
    </row>
    <row r="259" spans="1:10" ht="21.75" customHeight="1">
      <c r="A259" s="103" t="s">
        <v>132</v>
      </c>
      <c r="B259" s="108" t="s">
        <v>133</v>
      </c>
      <c r="C259" s="105">
        <v>203.99</v>
      </c>
      <c r="D259" s="105" t="s">
        <v>94</v>
      </c>
      <c r="E259" s="106"/>
      <c r="F259" s="106">
        <f t="shared" si="41"/>
        <v>0</v>
      </c>
      <c r="G259" s="107"/>
      <c r="H259" s="18"/>
      <c r="I259" s="18"/>
      <c r="J259" s="18"/>
    </row>
    <row r="260" spans="1:10" ht="21.75" customHeight="1">
      <c r="A260" s="103" t="s">
        <v>134</v>
      </c>
      <c r="B260" s="108" t="s">
        <v>135</v>
      </c>
      <c r="C260" s="105">
        <v>45.59</v>
      </c>
      <c r="D260" s="105" t="s">
        <v>94</v>
      </c>
      <c r="E260" s="106"/>
      <c r="F260" s="106">
        <f t="shared" si="41"/>
        <v>0</v>
      </c>
      <c r="G260" s="107"/>
      <c r="H260" s="18"/>
      <c r="I260" s="18"/>
      <c r="J260" s="18"/>
    </row>
    <row r="261" spans="1:10" ht="21.75" customHeight="1">
      <c r="A261" s="103" t="s">
        <v>136</v>
      </c>
      <c r="B261" s="108" t="s">
        <v>137</v>
      </c>
      <c r="C261" s="105">
        <v>224</v>
      </c>
      <c r="D261" s="105" t="s">
        <v>138</v>
      </c>
      <c r="E261" s="106"/>
      <c r="F261" s="106">
        <f t="shared" ref="F261" si="47">SUM(C261*E261)</f>
        <v>0</v>
      </c>
      <c r="G261" s="107"/>
      <c r="H261" s="18"/>
      <c r="I261" s="18"/>
      <c r="J261" s="18"/>
    </row>
    <row r="262" spans="1:10" ht="21.75" customHeight="1">
      <c r="A262" s="103" t="s">
        <v>139</v>
      </c>
      <c r="B262" s="108" t="s">
        <v>140</v>
      </c>
      <c r="C262" s="105">
        <v>103.8</v>
      </c>
      <c r="D262" s="105" t="s">
        <v>138</v>
      </c>
      <c r="E262" s="106"/>
      <c r="F262" s="106">
        <f t="shared" si="41"/>
        <v>0</v>
      </c>
      <c r="G262" s="107"/>
      <c r="H262" s="18"/>
      <c r="I262" s="18"/>
      <c r="J262" s="18"/>
    </row>
    <row r="263" spans="1:10" ht="21.75" customHeight="1">
      <c r="A263" s="103" t="s">
        <v>141</v>
      </c>
      <c r="B263" s="108" t="s">
        <v>142</v>
      </c>
      <c r="C263" s="105">
        <v>28.8</v>
      </c>
      <c r="D263" s="105" t="s">
        <v>138</v>
      </c>
      <c r="E263" s="106"/>
      <c r="F263" s="106">
        <f>SUM(C263*E263)</f>
        <v>0</v>
      </c>
      <c r="G263" s="107"/>
      <c r="H263" s="18"/>
      <c r="I263" s="18"/>
      <c r="J263" s="18"/>
    </row>
    <row r="264" spans="1:10" ht="21.75" customHeight="1">
      <c r="A264" s="103" t="s">
        <v>143</v>
      </c>
      <c r="B264" s="108" t="s">
        <v>144</v>
      </c>
      <c r="C264" s="105">
        <v>20.8</v>
      </c>
      <c r="D264" s="105" t="s">
        <v>94</v>
      </c>
      <c r="E264" s="106"/>
      <c r="F264" s="106">
        <f t="shared" si="41"/>
        <v>0</v>
      </c>
      <c r="G264" s="107"/>
      <c r="H264" s="18"/>
      <c r="I264" s="18"/>
      <c r="J264" s="18"/>
    </row>
    <row r="265" spans="1:10" ht="21.75" customHeight="1">
      <c r="A265" s="103" t="s">
        <v>145</v>
      </c>
      <c r="B265" s="108" t="s">
        <v>146</v>
      </c>
      <c r="C265" s="105">
        <v>133</v>
      </c>
      <c r="D265" s="105" t="s">
        <v>94</v>
      </c>
      <c r="E265" s="106"/>
      <c r="F265" s="106">
        <f t="shared" ref="F265:F272" si="48">SUM(C265*E265)</f>
        <v>0</v>
      </c>
      <c r="G265" s="107"/>
      <c r="H265" s="18"/>
      <c r="I265" s="18"/>
      <c r="J265" s="18"/>
    </row>
    <row r="266" spans="1:10" ht="21.75" customHeight="1">
      <c r="A266" s="103" t="s">
        <v>147</v>
      </c>
      <c r="B266" s="108" t="s">
        <v>148</v>
      </c>
      <c r="C266" s="105">
        <v>133</v>
      </c>
      <c r="D266" s="105" t="s">
        <v>94</v>
      </c>
      <c r="E266" s="106"/>
      <c r="F266" s="106">
        <f t="shared" si="48"/>
        <v>0</v>
      </c>
      <c r="G266" s="107"/>
      <c r="H266" s="18"/>
      <c r="I266" s="18"/>
      <c r="J266" s="18"/>
    </row>
    <row r="267" spans="1:10" ht="21.75" customHeight="1">
      <c r="A267" s="103" t="s">
        <v>149</v>
      </c>
      <c r="B267" s="108" t="s">
        <v>150</v>
      </c>
      <c r="C267" s="105">
        <v>31.42</v>
      </c>
      <c r="D267" s="105" t="s">
        <v>94</v>
      </c>
      <c r="E267" s="106"/>
      <c r="F267" s="106">
        <f>SUM(C267*E267)</f>
        <v>0</v>
      </c>
      <c r="G267" s="107"/>
      <c r="H267" s="18"/>
      <c r="I267" s="18"/>
      <c r="J267" s="18"/>
    </row>
    <row r="268" spans="1:10" ht="21.75" customHeight="1">
      <c r="A268" s="115">
        <v>8.06</v>
      </c>
      <c r="B268" s="111" t="s">
        <v>151</v>
      </c>
      <c r="C268" s="105">
        <v>31.24</v>
      </c>
      <c r="D268" s="105" t="s">
        <v>94</v>
      </c>
      <c r="E268" s="106"/>
      <c r="F268" s="106">
        <f t="shared" si="48"/>
        <v>0</v>
      </c>
      <c r="G268" s="107"/>
      <c r="H268" s="18"/>
      <c r="I268" s="18"/>
      <c r="J268" s="18"/>
    </row>
    <row r="269" spans="1:10" ht="20.25" customHeight="1">
      <c r="A269" s="115">
        <v>8.07</v>
      </c>
      <c r="B269" s="111" t="s">
        <v>152</v>
      </c>
      <c r="C269" s="105"/>
      <c r="D269" s="105"/>
      <c r="E269" s="106"/>
      <c r="F269" s="106"/>
      <c r="G269" s="107"/>
      <c r="H269" s="18"/>
      <c r="I269" s="18"/>
      <c r="J269" s="18"/>
    </row>
    <row r="270" spans="1:10" ht="20.25" customHeight="1" thickBot="1">
      <c r="A270" s="116" t="s">
        <v>153</v>
      </c>
      <c r="B270" s="117" t="s">
        <v>154</v>
      </c>
      <c r="C270" s="118">
        <v>7.5</v>
      </c>
      <c r="D270" s="118" t="s">
        <v>94</v>
      </c>
      <c r="E270" s="119"/>
      <c r="F270" s="119">
        <f t="shared" ref="F270:F271" si="49">SUM(C270*E270)</f>
        <v>0</v>
      </c>
      <c r="G270" s="120"/>
      <c r="H270" s="18"/>
      <c r="I270" s="18"/>
      <c r="J270" s="18"/>
    </row>
    <row r="271" spans="1:10" ht="20.25" customHeight="1" thickTop="1">
      <c r="A271" s="121" t="s">
        <v>155</v>
      </c>
      <c r="B271" s="122" t="s">
        <v>156</v>
      </c>
      <c r="C271" s="100">
        <v>2.52</v>
      </c>
      <c r="D271" s="100" t="s">
        <v>94</v>
      </c>
      <c r="E271" s="101"/>
      <c r="F271" s="101">
        <f t="shared" si="49"/>
        <v>0</v>
      </c>
      <c r="G271" s="102"/>
      <c r="H271" s="18"/>
      <c r="I271" s="18"/>
      <c r="J271" s="18"/>
    </row>
    <row r="272" spans="1:10" ht="46.5" customHeight="1">
      <c r="A272" s="103" t="s">
        <v>157</v>
      </c>
      <c r="B272" s="108" t="s">
        <v>158</v>
      </c>
      <c r="C272" s="105">
        <v>10</v>
      </c>
      <c r="D272" s="105" t="s">
        <v>159</v>
      </c>
      <c r="E272" s="106"/>
      <c r="F272" s="106">
        <f t="shared" si="48"/>
        <v>0</v>
      </c>
      <c r="G272" s="107"/>
      <c r="H272" s="18"/>
      <c r="I272" s="18"/>
      <c r="J272" s="18"/>
    </row>
    <row r="273" spans="1:10" ht="21.75" customHeight="1">
      <c r="A273" s="115">
        <v>8.08</v>
      </c>
      <c r="B273" s="111" t="s">
        <v>160</v>
      </c>
      <c r="C273" s="105">
        <v>1</v>
      </c>
      <c r="D273" s="105" t="s">
        <v>161</v>
      </c>
      <c r="E273" s="106"/>
      <c r="F273" s="106">
        <f t="shared" ref="F273" si="50">SUM(C273*E273)</f>
        <v>0</v>
      </c>
      <c r="G273" s="109">
        <f>SUM(F236:F273)</f>
        <v>0</v>
      </c>
      <c r="H273" s="18"/>
      <c r="I273" s="18"/>
      <c r="J273" s="18"/>
    </row>
    <row r="274" spans="1:10" ht="20.25" customHeight="1">
      <c r="A274" s="103"/>
      <c r="B274" s="108"/>
      <c r="C274" s="105"/>
      <c r="D274" s="105"/>
      <c r="E274" s="106"/>
      <c r="F274" s="106"/>
      <c r="G274" s="107"/>
      <c r="H274" s="18"/>
      <c r="I274" s="18"/>
      <c r="J274" s="18"/>
    </row>
    <row r="275" spans="1:10" ht="35.25" customHeight="1">
      <c r="A275" s="110">
        <v>9</v>
      </c>
      <c r="B275" s="123" t="s">
        <v>162</v>
      </c>
      <c r="C275" s="105"/>
      <c r="D275" s="105"/>
      <c r="E275" s="105"/>
      <c r="F275" s="105"/>
      <c r="G275" s="107"/>
      <c r="H275" s="18"/>
      <c r="I275" s="18"/>
      <c r="J275" s="18"/>
    </row>
    <row r="276" spans="1:10" ht="21" customHeight="1">
      <c r="A276" s="115">
        <v>9.01</v>
      </c>
      <c r="B276" s="111" t="s">
        <v>101</v>
      </c>
      <c r="C276" s="105"/>
      <c r="D276" s="112"/>
      <c r="E276" s="106"/>
      <c r="F276" s="106"/>
      <c r="G276" s="107"/>
      <c r="H276" s="18"/>
      <c r="I276" s="18"/>
      <c r="J276" s="18"/>
    </row>
    <row r="277" spans="1:10" ht="21" customHeight="1">
      <c r="A277" s="103" t="s">
        <v>163</v>
      </c>
      <c r="B277" s="108" t="s">
        <v>103</v>
      </c>
      <c r="C277" s="105">
        <v>1</v>
      </c>
      <c r="D277" s="105" t="s">
        <v>13</v>
      </c>
      <c r="E277" s="106"/>
      <c r="F277" s="106">
        <f t="shared" ref="F277:F278" si="51">SUM(C277*E277)</f>
        <v>0</v>
      </c>
      <c r="G277" s="107"/>
      <c r="H277" s="18"/>
      <c r="I277" s="18"/>
      <c r="J277" s="18"/>
    </row>
    <row r="278" spans="1:10" ht="21" customHeight="1">
      <c r="A278" s="103" t="s">
        <v>164</v>
      </c>
      <c r="B278" s="108" t="s">
        <v>107</v>
      </c>
      <c r="C278" s="105">
        <v>36</v>
      </c>
      <c r="D278" s="105" t="s">
        <v>94</v>
      </c>
      <c r="E278" s="106"/>
      <c r="F278" s="106">
        <f t="shared" si="51"/>
        <v>0</v>
      </c>
      <c r="G278" s="107"/>
      <c r="H278" s="18"/>
      <c r="I278" s="18"/>
      <c r="J278" s="18"/>
    </row>
    <row r="279" spans="1:10" ht="21" customHeight="1">
      <c r="A279" s="115">
        <v>9.02</v>
      </c>
      <c r="B279" s="111" t="s">
        <v>108</v>
      </c>
      <c r="C279" s="105"/>
      <c r="D279" s="105"/>
      <c r="E279" s="106"/>
      <c r="F279" s="106"/>
      <c r="G279" s="107"/>
      <c r="H279" s="18"/>
      <c r="I279" s="18"/>
      <c r="J279" s="18"/>
    </row>
    <row r="280" spans="1:10" ht="21" customHeight="1">
      <c r="A280" s="103" t="s">
        <v>165</v>
      </c>
      <c r="B280" s="104" t="s">
        <v>110</v>
      </c>
      <c r="C280" s="105">
        <v>75</v>
      </c>
      <c r="D280" s="105" t="s">
        <v>42</v>
      </c>
      <c r="E280" s="106"/>
      <c r="F280" s="106">
        <f t="shared" ref="F280:F282" si="52">SUM(C280*E280)</f>
        <v>0</v>
      </c>
      <c r="G280" s="107"/>
      <c r="H280" s="18"/>
      <c r="I280" s="18"/>
      <c r="J280" s="18"/>
    </row>
    <row r="281" spans="1:10" ht="33.75" customHeight="1">
      <c r="A281" s="103" t="s">
        <v>166</v>
      </c>
      <c r="B281" s="113" t="s">
        <v>112</v>
      </c>
      <c r="C281" s="114">
        <v>96.75</v>
      </c>
      <c r="D281" s="105" t="s">
        <v>42</v>
      </c>
      <c r="E281" s="114"/>
      <c r="F281" s="114">
        <f t="shared" si="52"/>
        <v>0</v>
      </c>
      <c r="G281" s="107"/>
      <c r="H281" s="18"/>
      <c r="I281" s="18"/>
      <c r="J281" s="18"/>
    </row>
    <row r="282" spans="1:10" ht="20.25" customHeight="1">
      <c r="A282" s="103" t="s">
        <v>167</v>
      </c>
      <c r="B282" s="104" t="s">
        <v>317</v>
      </c>
      <c r="C282" s="105">
        <v>93.6</v>
      </c>
      <c r="D282" s="105" t="s">
        <v>42</v>
      </c>
      <c r="E282" s="114"/>
      <c r="F282" s="106">
        <f t="shared" si="52"/>
        <v>0</v>
      </c>
      <c r="G282" s="107"/>
      <c r="H282" s="18"/>
      <c r="I282" s="18"/>
      <c r="J282" s="18"/>
    </row>
    <row r="283" spans="1:10" ht="20.25" customHeight="1">
      <c r="A283" s="115">
        <v>9.0299999999999994</v>
      </c>
      <c r="B283" s="111" t="s">
        <v>114</v>
      </c>
      <c r="C283" s="105"/>
      <c r="D283" s="105"/>
      <c r="E283" s="106"/>
      <c r="F283" s="106"/>
      <c r="G283" s="107"/>
      <c r="H283" s="18"/>
      <c r="I283" s="18"/>
      <c r="J283" s="18"/>
    </row>
    <row r="284" spans="1:10" ht="20.25" customHeight="1">
      <c r="A284" s="103" t="s">
        <v>168</v>
      </c>
      <c r="B284" s="108" t="s">
        <v>332</v>
      </c>
      <c r="C284" s="105">
        <v>7.76</v>
      </c>
      <c r="D284" s="105" t="s">
        <v>42</v>
      </c>
      <c r="E284" s="106"/>
      <c r="F284" s="106">
        <f t="shared" ref="F284" si="53">SUM(C284*E284)</f>
        <v>0</v>
      </c>
      <c r="G284" s="107"/>
      <c r="H284" s="18"/>
      <c r="I284" s="18"/>
      <c r="J284" s="18"/>
    </row>
    <row r="285" spans="1:10" ht="20.25" customHeight="1">
      <c r="A285" s="103" t="s">
        <v>169</v>
      </c>
      <c r="B285" s="108" t="s">
        <v>333</v>
      </c>
      <c r="C285" s="105">
        <v>6.96</v>
      </c>
      <c r="D285" s="105" t="s">
        <v>42</v>
      </c>
      <c r="E285" s="106"/>
      <c r="F285" s="106">
        <f t="shared" ref="F285" si="54">SUM(C285*E285)</f>
        <v>0</v>
      </c>
      <c r="G285" s="107"/>
      <c r="H285" s="18"/>
      <c r="I285" s="18"/>
      <c r="J285" s="18"/>
    </row>
    <row r="286" spans="1:10" ht="20.25" customHeight="1">
      <c r="A286" s="103" t="s">
        <v>170</v>
      </c>
      <c r="B286" s="108" t="s">
        <v>334</v>
      </c>
      <c r="C286" s="105">
        <v>1.49</v>
      </c>
      <c r="D286" s="105" t="s">
        <v>42</v>
      </c>
      <c r="E286" s="106"/>
      <c r="F286" s="106">
        <f>SUM(C286*E286)</f>
        <v>0</v>
      </c>
      <c r="G286" s="107"/>
      <c r="H286" s="18"/>
      <c r="I286" s="18"/>
      <c r="J286" s="18"/>
    </row>
    <row r="287" spans="1:10" ht="20.25" customHeight="1">
      <c r="A287" s="115">
        <v>9.0399999999999991</v>
      </c>
      <c r="B287" s="111" t="s">
        <v>129</v>
      </c>
      <c r="C287" s="105"/>
      <c r="D287" s="105"/>
      <c r="E287" s="106"/>
      <c r="F287" s="106"/>
      <c r="G287" s="107"/>
      <c r="H287" s="18"/>
      <c r="I287" s="18"/>
      <c r="J287" s="18"/>
    </row>
    <row r="288" spans="1:10" ht="20.25" customHeight="1">
      <c r="A288" s="103" t="s">
        <v>171</v>
      </c>
      <c r="B288" s="108" t="s">
        <v>131</v>
      </c>
      <c r="C288" s="105">
        <v>20.399999999999999</v>
      </c>
      <c r="D288" s="105" t="s">
        <v>94</v>
      </c>
      <c r="E288" s="106"/>
      <c r="F288" s="106">
        <f t="shared" ref="F288:F291" si="55">SUM(C288*E288)</f>
        <v>0</v>
      </c>
      <c r="G288" s="107"/>
      <c r="H288" s="18"/>
      <c r="I288" s="18"/>
      <c r="J288" s="18"/>
    </row>
    <row r="289" spans="1:10" ht="20.25" customHeight="1">
      <c r="A289" s="103" t="s">
        <v>172</v>
      </c>
      <c r="B289" s="108" t="s">
        <v>133</v>
      </c>
      <c r="C289" s="105">
        <v>20.399999999999999</v>
      </c>
      <c r="D289" s="105" t="s">
        <v>94</v>
      </c>
      <c r="E289" s="106"/>
      <c r="F289" s="106">
        <f t="shared" si="55"/>
        <v>0</v>
      </c>
      <c r="G289" s="107"/>
      <c r="H289" s="18"/>
      <c r="I289" s="18"/>
      <c r="J289" s="18"/>
    </row>
    <row r="290" spans="1:10" ht="20.25" customHeight="1">
      <c r="A290" s="103" t="s">
        <v>173</v>
      </c>
      <c r="B290" s="108" t="s">
        <v>135</v>
      </c>
      <c r="C290" s="105">
        <v>9</v>
      </c>
      <c r="D290" s="105" t="s">
        <v>94</v>
      </c>
      <c r="E290" s="106"/>
      <c r="F290" s="106">
        <f t="shared" si="55"/>
        <v>0</v>
      </c>
      <c r="G290" s="107"/>
      <c r="H290" s="18"/>
      <c r="I290" s="18"/>
      <c r="J290" s="18"/>
    </row>
    <row r="291" spans="1:10" ht="20.25" customHeight="1">
      <c r="A291" s="103" t="s">
        <v>174</v>
      </c>
      <c r="B291" s="108" t="s">
        <v>137</v>
      </c>
      <c r="C291" s="105">
        <v>18.8</v>
      </c>
      <c r="D291" s="105" t="s">
        <v>138</v>
      </c>
      <c r="E291" s="106"/>
      <c r="F291" s="106">
        <f t="shared" si="55"/>
        <v>0</v>
      </c>
      <c r="G291" s="107"/>
      <c r="H291" s="18"/>
      <c r="I291" s="18"/>
      <c r="J291" s="18"/>
    </row>
    <row r="292" spans="1:10" ht="20.25" customHeight="1">
      <c r="A292" s="103" t="s">
        <v>175</v>
      </c>
      <c r="B292" s="108" t="s">
        <v>146</v>
      </c>
      <c r="C292" s="105">
        <v>20.399999999999999</v>
      </c>
      <c r="D292" s="105" t="s">
        <v>94</v>
      </c>
      <c r="E292" s="106"/>
      <c r="F292" s="106">
        <f t="shared" ref="F292:F293" si="56">SUM(C292*E292)</f>
        <v>0</v>
      </c>
      <c r="G292" s="107"/>
      <c r="H292" s="18"/>
      <c r="I292" s="18"/>
      <c r="J292" s="18"/>
    </row>
    <row r="293" spans="1:10" ht="20.25" customHeight="1">
      <c r="A293" s="103" t="s">
        <v>176</v>
      </c>
      <c r="B293" s="108" t="s">
        <v>148</v>
      </c>
      <c r="C293" s="105">
        <v>20.399999999999999</v>
      </c>
      <c r="D293" s="105" t="s">
        <v>94</v>
      </c>
      <c r="E293" s="106"/>
      <c r="F293" s="106">
        <f t="shared" si="56"/>
        <v>0</v>
      </c>
      <c r="G293" s="107"/>
      <c r="H293" s="18"/>
      <c r="I293" s="18"/>
      <c r="J293" s="18"/>
    </row>
    <row r="294" spans="1:10" ht="20.25" customHeight="1">
      <c r="A294" s="115">
        <v>9.0500000000000007</v>
      </c>
      <c r="B294" s="111" t="s">
        <v>177</v>
      </c>
      <c r="C294" s="105"/>
      <c r="D294" s="105"/>
      <c r="E294" s="106"/>
      <c r="F294" s="106"/>
      <c r="G294" s="107"/>
      <c r="H294" s="18"/>
      <c r="I294" s="18"/>
      <c r="J294" s="18"/>
    </row>
    <row r="295" spans="1:10" ht="45" customHeight="1">
      <c r="A295" s="103" t="s">
        <v>178</v>
      </c>
      <c r="B295" s="108" t="s">
        <v>158</v>
      </c>
      <c r="C295" s="105">
        <v>7</v>
      </c>
      <c r="D295" s="105" t="s">
        <v>159</v>
      </c>
      <c r="E295" s="106"/>
      <c r="F295" s="106">
        <f t="shared" ref="F295" si="57">SUM(C295*E295)</f>
        <v>0</v>
      </c>
      <c r="G295" s="107"/>
      <c r="H295" s="18"/>
      <c r="I295" s="18"/>
      <c r="J295" s="18"/>
    </row>
    <row r="296" spans="1:10" ht="21" customHeight="1">
      <c r="A296" s="115">
        <v>9.06</v>
      </c>
      <c r="B296" s="111" t="s">
        <v>160</v>
      </c>
      <c r="C296" s="105">
        <v>1</v>
      </c>
      <c r="D296" s="105" t="s">
        <v>161</v>
      </c>
      <c r="E296" s="106"/>
      <c r="F296" s="106">
        <f t="shared" ref="F296" si="58">SUM(C296*E296)</f>
        <v>0</v>
      </c>
      <c r="G296" s="109">
        <f>SUM(F277:F296)</f>
        <v>0</v>
      </c>
      <c r="H296" s="18"/>
      <c r="I296" s="18"/>
      <c r="J296" s="18"/>
    </row>
    <row r="297" spans="1:10" ht="21" customHeight="1">
      <c r="A297" s="103"/>
      <c r="B297" s="108"/>
      <c r="C297" s="105"/>
      <c r="D297" s="105"/>
      <c r="E297" s="106"/>
      <c r="F297" s="106"/>
      <c r="G297" s="107"/>
      <c r="H297" s="18"/>
      <c r="I297" s="18"/>
      <c r="J297" s="18"/>
    </row>
    <row r="298" spans="1:10" ht="21" customHeight="1">
      <c r="A298" s="110">
        <v>10</v>
      </c>
      <c r="B298" s="111" t="s">
        <v>179</v>
      </c>
      <c r="C298" s="124"/>
      <c r="D298" s="124"/>
      <c r="E298" s="124"/>
      <c r="F298" s="106"/>
      <c r="G298" s="107"/>
      <c r="H298" s="18"/>
      <c r="I298" s="18"/>
      <c r="J298" s="18"/>
    </row>
    <row r="299" spans="1:10" ht="21" customHeight="1">
      <c r="A299" s="115">
        <v>10.01</v>
      </c>
      <c r="B299" s="111" t="s">
        <v>101</v>
      </c>
      <c r="C299" s="105"/>
      <c r="D299" s="112"/>
      <c r="E299" s="106"/>
      <c r="F299" s="106"/>
      <c r="G299" s="107"/>
      <c r="H299" s="18"/>
      <c r="I299" s="18"/>
      <c r="J299" s="18"/>
    </row>
    <row r="300" spans="1:10" ht="21" customHeight="1">
      <c r="A300" s="103" t="s">
        <v>180</v>
      </c>
      <c r="B300" s="108" t="s">
        <v>103</v>
      </c>
      <c r="C300" s="105">
        <v>1</v>
      </c>
      <c r="D300" s="105" t="s">
        <v>13</v>
      </c>
      <c r="E300" s="106"/>
      <c r="F300" s="106">
        <f t="shared" ref="F300:F303" si="59">SUM(C300*E300)</f>
        <v>0</v>
      </c>
      <c r="G300" s="107"/>
      <c r="H300" s="18"/>
      <c r="I300" s="18"/>
      <c r="J300" s="18"/>
    </row>
    <row r="301" spans="1:10" ht="21" customHeight="1">
      <c r="A301" s="103" t="s">
        <v>181</v>
      </c>
      <c r="B301" s="108" t="s">
        <v>182</v>
      </c>
      <c r="C301" s="105">
        <v>1</v>
      </c>
      <c r="D301" s="105" t="s">
        <v>13</v>
      </c>
      <c r="E301" s="106"/>
      <c r="F301" s="106">
        <f t="shared" ref="F301:F302" si="60">SUM(C301*E301)</f>
        <v>0</v>
      </c>
      <c r="G301" s="107"/>
      <c r="H301" s="18"/>
      <c r="I301" s="18"/>
      <c r="J301" s="18"/>
    </row>
    <row r="302" spans="1:10" ht="21" customHeight="1">
      <c r="A302" s="103" t="s">
        <v>183</v>
      </c>
      <c r="B302" s="108" t="s">
        <v>107</v>
      </c>
      <c r="C302" s="105">
        <v>77</v>
      </c>
      <c r="D302" s="105" t="s">
        <v>94</v>
      </c>
      <c r="E302" s="106"/>
      <c r="F302" s="106">
        <f t="shared" si="60"/>
        <v>0</v>
      </c>
      <c r="G302" s="107"/>
      <c r="H302" s="18"/>
      <c r="I302" s="18"/>
      <c r="J302" s="18"/>
    </row>
    <row r="303" spans="1:10" ht="21" customHeight="1">
      <c r="A303" s="103" t="s">
        <v>184</v>
      </c>
      <c r="B303" s="108" t="s">
        <v>318</v>
      </c>
      <c r="C303" s="105">
        <v>5</v>
      </c>
      <c r="D303" s="105" t="s">
        <v>185</v>
      </c>
      <c r="E303" s="106"/>
      <c r="F303" s="106">
        <f t="shared" si="59"/>
        <v>0</v>
      </c>
      <c r="G303" s="107"/>
      <c r="H303" s="18"/>
      <c r="I303" s="18"/>
      <c r="J303" s="18"/>
    </row>
    <row r="304" spans="1:10" ht="21" customHeight="1">
      <c r="A304" s="115">
        <v>10.02</v>
      </c>
      <c r="B304" s="111" t="s">
        <v>108</v>
      </c>
      <c r="C304" s="105"/>
      <c r="D304" s="105"/>
      <c r="E304" s="106"/>
      <c r="F304" s="106"/>
      <c r="G304" s="125"/>
      <c r="H304" s="18"/>
      <c r="I304" s="18"/>
      <c r="J304" s="18"/>
    </row>
    <row r="305" spans="1:10" ht="21" customHeight="1">
      <c r="A305" s="103" t="s">
        <v>186</v>
      </c>
      <c r="B305" s="108" t="s">
        <v>110</v>
      </c>
      <c r="C305" s="105">
        <v>385</v>
      </c>
      <c r="D305" s="105" t="s">
        <v>42</v>
      </c>
      <c r="E305" s="106"/>
      <c r="F305" s="106">
        <f t="shared" ref="F305:F307" si="61">SUM(C305*E305)</f>
        <v>0</v>
      </c>
      <c r="G305" s="107"/>
      <c r="H305" s="18"/>
      <c r="I305" s="18"/>
      <c r="J305" s="18"/>
    </row>
    <row r="306" spans="1:10" ht="21" customHeight="1">
      <c r="A306" s="103" t="s">
        <v>187</v>
      </c>
      <c r="B306" s="113" t="s">
        <v>188</v>
      </c>
      <c r="C306" s="114">
        <v>425.2</v>
      </c>
      <c r="D306" s="105" t="s">
        <v>42</v>
      </c>
      <c r="E306" s="114"/>
      <c r="F306" s="114">
        <f t="shared" si="61"/>
        <v>0</v>
      </c>
      <c r="G306" s="107"/>
      <c r="H306" s="18"/>
      <c r="I306" s="18"/>
      <c r="J306" s="18"/>
    </row>
    <row r="307" spans="1:10" ht="21" customHeight="1">
      <c r="A307" s="103" t="s">
        <v>189</v>
      </c>
      <c r="B307" s="104" t="s">
        <v>317</v>
      </c>
      <c r="C307" s="105">
        <v>75.3</v>
      </c>
      <c r="D307" s="105" t="s">
        <v>42</v>
      </c>
      <c r="E307" s="114"/>
      <c r="F307" s="106">
        <f t="shared" si="61"/>
        <v>0</v>
      </c>
      <c r="G307" s="107"/>
      <c r="H307" s="18"/>
      <c r="I307" s="18"/>
      <c r="J307" s="18"/>
    </row>
    <row r="308" spans="1:10" ht="21" customHeight="1">
      <c r="A308" s="115">
        <v>10.029999999999999</v>
      </c>
      <c r="B308" s="111" t="s">
        <v>190</v>
      </c>
      <c r="C308" s="105"/>
      <c r="D308" s="105"/>
      <c r="E308" s="106"/>
      <c r="F308" s="106"/>
      <c r="G308" s="125"/>
      <c r="H308" s="18"/>
      <c r="I308" s="18"/>
      <c r="J308" s="18"/>
    </row>
    <row r="309" spans="1:10" ht="21" customHeight="1">
      <c r="A309" s="103" t="s">
        <v>191</v>
      </c>
      <c r="B309" s="108" t="s">
        <v>192</v>
      </c>
      <c r="C309" s="105">
        <v>46</v>
      </c>
      <c r="D309" s="105" t="s">
        <v>193</v>
      </c>
      <c r="E309" s="106"/>
      <c r="F309" s="106">
        <f t="shared" ref="F309:F313" si="62">SUM(C309*E309)</f>
        <v>0</v>
      </c>
      <c r="G309" s="107"/>
      <c r="H309" s="18"/>
      <c r="I309" s="18"/>
      <c r="J309" s="18">
        <f>39000*1.18/6.1</f>
        <v>7544.2622950819677</v>
      </c>
    </row>
    <row r="310" spans="1:10" ht="21" customHeight="1">
      <c r="A310" s="103" t="s">
        <v>194</v>
      </c>
      <c r="B310" s="108" t="s">
        <v>195</v>
      </c>
      <c r="C310" s="105">
        <v>1</v>
      </c>
      <c r="D310" s="105" t="s">
        <v>2</v>
      </c>
      <c r="E310" s="106"/>
      <c r="F310" s="106">
        <f t="shared" si="62"/>
        <v>0</v>
      </c>
      <c r="G310" s="107"/>
      <c r="H310" s="18"/>
      <c r="I310" s="18"/>
      <c r="J310" s="18"/>
    </row>
    <row r="311" spans="1:10" ht="21" customHeight="1">
      <c r="A311" s="103" t="s">
        <v>196</v>
      </c>
      <c r="B311" s="108" t="s">
        <v>197</v>
      </c>
      <c r="C311" s="105">
        <v>1</v>
      </c>
      <c r="D311" s="105" t="s">
        <v>2</v>
      </c>
      <c r="E311" s="106"/>
      <c r="F311" s="106">
        <f t="shared" si="62"/>
        <v>0</v>
      </c>
      <c r="G311" s="107"/>
      <c r="H311" s="18"/>
      <c r="I311" s="18"/>
      <c r="J311" s="18"/>
    </row>
    <row r="312" spans="1:10" ht="21" customHeight="1">
      <c r="A312" s="103" t="s">
        <v>198</v>
      </c>
      <c r="B312" s="108" t="s">
        <v>199</v>
      </c>
      <c r="C312" s="105">
        <v>4</v>
      </c>
      <c r="D312" s="105" t="s">
        <v>2</v>
      </c>
      <c r="E312" s="106"/>
      <c r="F312" s="106">
        <f t="shared" si="62"/>
        <v>0</v>
      </c>
      <c r="G312" s="107"/>
      <c r="H312" s="18"/>
      <c r="I312" s="18"/>
      <c r="J312" s="18"/>
    </row>
    <row r="313" spans="1:10" ht="21" customHeight="1">
      <c r="A313" s="103" t="s">
        <v>200</v>
      </c>
      <c r="B313" s="108" t="s">
        <v>201</v>
      </c>
      <c r="C313" s="105">
        <v>7</v>
      </c>
      <c r="D313" s="105" t="s">
        <v>2</v>
      </c>
      <c r="E313" s="106"/>
      <c r="F313" s="106">
        <f t="shared" si="62"/>
        <v>0</v>
      </c>
      <c r="G313" s="107"/>
      <c r="H313" s="18"/>
      <c r="I313" s="18"/>
      <c r="J313" s="18"/>
    </row>
    <row r="314" spans="1:10" ht="21" customHeight="1">
      <c r="A314" s="103" t="s">
        <v>202</v>
      </c>
      <c r="B314" s="108" t="s">
        <v>203</v>
      </c>
      <c r="C314" s="105">
        <v>1</v>
      </c>
      <c r="D314" s="105" t="s">
        <v>204</v>
      </c>
      <c r="E314" s="106"/>
      <c r="F314" s="106">
        <f t="shared" ref="F314" si="63">SUM(C314*E314)</f>
        <v>0</v>
      </c>
      <c r="G314" s="107"/>
      <c r="H314" s="18"/>
      <c r="I314" s="18"/>
      <c r="J314" s="18"/>
    </row>
    <row r="315" spans="1:10" ht="21" customHeight="1">
      <c r="A315" s="103" t="s">
        <v>205</v>
      </c>
      <c r="B315" s="108" t="s">
        <v>206</v>
      </c>
      <c r="C315" s="105">
        <v>1</v>
      </c>
      <c r="D315" s="105" t="s">
        <v>2</v>
      </c>
      <c r="E315" s="106"/>
      <c r="F315" s="106">
        <f t="shared" ref="F315:F317" si="64">SUM(C315*E315)</f>
        <v>0</v>
      </c>
      <c r="G315" s="107"/>
      <c r="H315" s="18"/>
      <c r="I315" s="18"/>
      <c r="J315" s="18"/>
    </row>
    <row r="316" spans="1:10" ht="21" customHeight="1">
      <c r="A316" s="103" t="s">
        <v>207</v>
      </c>
      <c r="B316" s="108" t="s">
        <v>208</v>
      </c>
      <c r="C316" s="105">
        <v>1</v>
      </c>
      <c r="D316" s="105" t="s">
        <v>13</v>
      </c>
      <c r="E316" s="106"/>
      <c r="F316" s="106">
        <f t="shared" ref="F316" si="65">SUM(C316*E316)</f>
        <v>0</v>
      </c>
      <c r="G316" s="107"/>
      <c r="H316" s="18"/>
      <c r="I316" s="19"/>
      <c r="J316" s="18"/>
    </row>
    <row r="317" spans="1:10" ht="21" customHeight="1">
      <c r="A317" s="103" t="s">
        <v>209</v>
      </c>
      <c r="B317" s="108" t="s">
        <v>210</v>
      </c>
      <c r="C317" s="105">
        <v>1</v>
      </c>
      <c r="D317" s="105" t="s">
        <v>204</v>
      </c>
      <c r="E317" s="106"/>
      <c r="F317" s="106">
        <f t="shared" si="64"/>
        <v>0</v>
      </c>
      <c r="G317" s="107"/>
      <c r="H317" s="18"/>
      <c r="I317" s="126"/>
      <c r="J317" s="18"/>
    </row>
    <row r="318" spans="1:10" ht="21" customHeight="1">
      <c r="A318" s="115">
        <v>10.039999999999999</v>
      </c>
      <c r="B318" s="111" t="s">
        <v>114</v>
      </c>
      <c r="C318" s="105"/>
      <c r="D318" s="105"/>
      <c r="E318" s="106"/>
      <c r="F318" s="106"/>
      <c r="G318" s="107"/>
      <c r="H318" s="18"/>
      <c r="I318" s="18"/>
      <c r="J318" s="18"/>
    </row>
    <row r="319" spans="1:10" ht="21" customHeight="1">
      <c r="A319" s="103" t="s">
        <v>211</v>
      </c>
      <c r="B319" s="108" t="s">
        <v>212</v>
      </c>
      <c r="C319" s="105">
        <v>37.799999999999997</v>
      </c>
      <c r="D319" s="105" t="s">
        <v>42</v>
      </c>
      <c r="E319" s="106"/>
      <c r="F319" s="106">
        <f t="shared" ref="F319" si="66">SUM(C319*E319)</f>
        <v>0</v>
      </c>
      <c r="G319" s="107"/>
      <c r="H319" s="18"/>
      <c r="I319" s="18"/>
      <c r="J319" s="18"/>
    </row>
    <row r="320" spans="1:10" ht="21" customHeight="1">
      <c r="A320" s="115">
        <v>10.050000000000001</v>
      </c>
      <c r="B320" s="111" t="s">
        <v>160</v>
      </c>
      <c r="C320" s="105">
        <v>1</v>
      </c>
      <c r="D320" s="105" t="s">
        <v>161</v>
      </c>
      <c r="E320" s="106"/>
      <c r="F320" s="106">
        <f t="shared" ref="F320" si="67">SUM(C320*E320)</f>
        <v>0</v>
      </c>
      <c r="G320" s="109">
        <f>SUM(F300:F320)</f>
        <v>0</v>
      </c>
      <c r="H320" s="18"/>
      <c r="I320" s="18"/>
      <c r="J320" s="18"/>
    </row>
    <row r="321" spans="1:10" ht="19.5" customHeight="1" thickBot="1">
      <c r="A321" s="116"/>
      <c r="B321" s="117"/>
      <c r="C321" s="118"/>
      <c r="D321" s="118"/>
      <c r="E321" s="119"/>
      <c r="F321" s="119"/>
      <c r="G321" s="120"/>
      <c r="H321" s="18"/>
      <c r="I321" s="18"/>
      <c r="J321" s="18"/>
    </row>
    <row r="322" spans="1:10" s="21" customFormat="1" ht="25.5" customHeight="1" thickTop="1">
      <c r="A322" s="98">
        <v>11</v>
      </c>
      <c r="B322" s="99" t="s">
        <v>213</v>
      </c>
      <c r="C322" s="100"/>
      <c r="D322" s="100"/>
      <c r="E322" s="101"/>
      <c r="F322" s="101"/>
      <c r="G322" s="102"/>
      <c r="H322" s="20"/>
      <c r="I322" s="20"/>
      <c r="J322" s="20"/>
    </row>
    <row r="323" spans="1:10" s="21" customFormat="1" ht="44.25" customHeight="1">
      <c r="A323" s="103">
        <f>+A322+0.01</f>
        <v>11.01</v>
      </c>
      <c r="B323" s="108" t="s">
        <v>214</v>
      </c>
      <c r="C323" s="105">
        <v>6</v>
      </c>
      <c r="D323" s="105" t="s">
        <v>2</v>
      </c>
      <c r="E323" s="106"/>
      <c r="F323" s="106">
        <f t="shared" ref="F323:F396" si="68">SUM(C323*E323)</f>
        <v>0</v>
      </c>
      <c r="G323" s="107"/>
      <c r="H323" s="20"/>
      <c r="I323" s="20"/>
      <c r="J323" s="20"/>
    </row>
    <row r="324" spans="1:10" s="23" customFormat="1" ht="18.75" customHeight="1">
      <c r="A324" s="103">
        <f t="shared" ref="A324:A355" si="69">+A323+0.01</f>
        <v>11.02</v>
      </c>
      <c r="B324" s="108" t="s">
        <v>215</v>
      </c>
      <c r="C324" s="105">
        <v>6</v>
      </c>
      <c r="D324" s="105" t="s">
        <v>2</v>
      </c>
      <c r="E324" s="106"/>
      <c r="F324" s="106">
        <f t="shared" si="68"/>
        <v>0</v>
      </c>
      <c r="G324" s="107"/>
      <c r="H324" s="22"/>
      <c r="I324" s="22"/>
      <c r="J324" s="22"/>
    </row>
    <row r="325" spans="1:10" s="23" customFormat="1" ht="18.75" customHeight="1">
      <c r="A325" s="103">
        <f t="shared" si="69"/>
        <v>11.03</v>
      </c>
      <c r="B325" s="108" t="s">
        <v>216</v>
      </c>
      <c r="C325" s="105">
        <v>8</v>
      </c>
      <c r="D325" s="105" t="s">
        <v>2</v>
      </c>
      <c r="E325" s="106"/>
      <c r="F325" s="106">
        <f t="shared" ref="F325:F394" si="70">SUM(C325*E325)</f>
        <v>0</v>
      </c>
      <c r="G325" s="107"/>
      <c r="H325" s="22"/>
      <c r="I325" s="22"/>
      <c r="J325" s="22"/>
    </row>
    <row r="326" spans="1:10" s="23" customFormat="1" ht="18.75" customHeight="1">
      <c r="A326" s="103">
        <f t="shared" si="69"/>
        <v>11.04</v>
      </c>
      <c r="B326" s="108" t="s">
        <v>217</v>
      </c>
      <c r="C326" s="105">
        <v>6</v>
      </c>
      <c r="D326" s="105" t="s">
        <v>2</v>
      </c>
      <c r="E326" s="106"/>
      <c r="F326" s="106">
        <f t="shared" si="70"/>
        <v>0</v>
      </c>
      <c r="G326" s="107"/>
      <c r="H326" s="22"/>
      <c r="I326" s="22"/>
      <c r="J326" s="22"/>
    </row>
    <row r="327" spans="1:10" s="23" customFormat="1" ht="18.75" customHeight="1">
      <c r="A327" s="103">
        <f t="shared" si="69"/>
        <v>11.049999999999999</v>
      </c>
      <c r="B327" s="108" t="s">
        <v>218</v>
      </c>
      <c r="C327" s="105">
        <v>6</v>
      </c>
      <c r="D327" s="105" t="s">
        <v>2</v>
      </c>
      <c r="E327" s="106"/>
      <c r="F327" s="106">
        <f t="shared" si="70"/>
        <v>0</v>
      </c>
      <c r="G327" s="107"/>
      <c r="H327" s="22"/>
      <c r="I327" s="22"/>
      <c r="J327" s="22"/>
    </row>
    <row r="328" spans="1:10" s="23" customFormat="1" ht="45" customHeight="1">
      <c r="A328" s="103">
        <f t="shared" si="69"/>
        <v>11.059999999999999</v>
      </c>
      <c r="B328" s="108" t="s">
        <v>219</v>
      </c>
      <c r="C328" s="105">
        <v>6</v>
      </c>
      <c r="D328" s="105" t="s">
        <v>2</v>
      </c>
      <c r="E328" s="106"/>
      <c r="F328" s="106">
        <f t="shared" si="70"/>
        <v>0</v>
      </c>
      <c r="G328" s="107"/>
      <c r="H328" s="22"/>
      <c r="I328" s="22"/>
      <c r="J328" s="22"/>
    </row>
    <row r="329" spans="1:10" s="21" customFormat="1" ht="21.75" customHeight="1">
      <c r="A329" s="103">
        <f t="shared" si="69"/>
        <v>11.069999999999999</v>
      </c>
      <c r="B329" s="108" t="s">
        <v>220</v>
      </c>
      <c r="C329" s="105">
        <v>18</v>
      </c>
      <c r="D329" s="105" t="s">
        <v>2</v>
      </c>
      <c r="E329" s="106"/>
      <c r="F329" s="106">
        <f t="shared" si="70"/>
        <v>0</v>
      </c>
      <c r="G329" s="107"/>
      <c r="H329" s="20"/>
      <c r="I329" s="20"/>
      <c r="J329" s="20"/>
    </row>
    <row r="330" spans="1:10" s="21" customFormat="1" ht="21.75" customHeight="1">
      <c r="A330" s="103">
        <f t="shared" si="69"/>
        <v>11.079999999999998</v>
      </c>
      <c r="B330" s="108" t="s">
        <v>221</v>
      </c>
      <c r="C330" s="105">
        <v>12</v>
      </c>
      <c r="D330" s="105" t="s">
        <v>2</v>
      </c>
      <c r="E330" s="106"/>
      <c r="F330" s="106">
        <f t="shared" si="70"/>
        <v>0</v>
      </c>
      <c r="G330" s="107"/>
      <c r="H330" s="20"/>
      <c r="I330" s="20"/>
      <c r="J330" s="20"/>
    </row>
    <row r="331" spans="1:10" s="21" customFormat="1" ht="21.75" customHeight="1">
      <c r="A331" s="103">
        <f t="shared" si="69"/>
        <v>11.089999999999998</v>
      </c>
      <c r="B331" s="108" t="s">
        <v>222</v>
      </c>
      <c r="C331" s="105">
        <v>1</v>
      </c>
      <c r="D331" s="105" t="s">
        <v>2</v>
      </c>
      <c r="E331" s="106"/>
      <c r="F331" s="106">
        <f t="shared" si="70"/>
        <v>0</v>
      </c>
      <c r="G331" s="107"/>
      <c r="H331" s="20"/>
      <c r="I331" s="20"/>
      <c r="J331" s="20"/>
    </row>
    <row r="332" spans="1:10" s="21" customFormat="1" ht="21.75" customHeight="1">
      <c r="A332" s="103">
        <f t="shared" si="69"/>
        <v>11.099999999999998</v>
      </c>
      <c r="B332" s="108" t="s">
        <v>223</v>
      </c>
      <c r="C332" s="105">
        <v>6</v>
      </c>
      <c r="D332" s="105" t="s">
        <v>2</v>
      </c>
      <c r="E332" s="106"/>
      <c r="F332" s="106">
        <f t="shared" si="70"/>
        <v>0</v>
      </c>
      <c r="G332" s="107"/>
      <c r="H332" s="20"/>
      <c r="I332" s="20"/>
      <c r="J332" s="20"/>
    </row>
    <row r="333" spans="1:10" s="21" customFormat="1" ht="21.75" customHeight="1">
      <c r="A333" s="103">
        <f t="shared" si="69"/>
        <v>11.109999999999998</v>
      </c>
      <c r="B333" s="108" t="s">
        <v>224</v>
      </c>
      <c r="C333" s="105">
        <v>6</v>
      </c>
      <c r="D333" s="105" t="s">
        <v>2</v>
      </c>
      <c r="E333" s="106"/>
      <c r="F333" s="106">
        <f t="shared" si="70"/>
        <v>0</v>
      </c>
      <c r="G333" s="107"/>
      <c r="H333" s="20"/>
      <c r="I333" s="20"/>
      <c r="J333" s="20"/>
    </row>
    <row r="334" spans="1:10" s="21" customFormat="1" ht="21.75" customHeight="1">
      <c r="A334" s="103">
        <f t="shared" si="69"/>
        <v>11.119999999999997</v>
      </c>
      <c r="B334" s="108" t="s">
        <v>225</v>
      </c>
      <c r="C334" s="105">
        <v>6</v>
      </c>
      <c r="D334" s="105" t="s">
        <v>2</v>
      </c>
      <c r="E334" s="106"/>
      <c r="F334" s="106">
        <f t="shared" si="70"/>
        <v>0</v>
      </c>
      <c r="G334" s="107"/>
      <c r="H334" s="20"/>
      <c r="I334" s="20"/>
      <c r="J334" s="20"/>
    </row>
    <row r="335" spans="1:10" s="21" customFormat="1" ht="21.75" customHeight="1">
      <c r="A335" s="103">
        <f t="shared" si="69"/>
        <v>11.129999999999997</v>
      </c>
      <c r="B335" s="108" t="s">
        <v>226</v>
      </c>
      <c r="C335" s="105">
        <v>6</v>
      </c>
      <c r="D335" s="105" t="s">
        <v>2</v>
      </c>
      <c r="E335" s="106"/>
      <c r="F335" s="106">
        <f t="shared" si="70"/>
        <v>0</v>
      </c>
      <c r="G335" s="107"/>
      <c r="H335" s="20"/>
      <c r="I335" s="20"/>
      <c r="J335" s="20"/>
    </row>
    <row r="336" spans="1:10" s="21" customFormat="1" ht="21.75" customHeight="1">
      <c r="A336" s="103">
        <f t="shared" si="69"/>
        <v>11.139999999999997</v>
      </c>
      <c r="B336" s="108" t="s">
        <v>227</v>
      </c>
      <c r="C336" s="105">
        <v>6</v>
      </c>
      <c r="D336" s="105" t="s">
        <v>2</v>
      </c>
      <c r="E336" s="106"/>
      <c r="F336" s="106">
        <f t="shared" si="70"/>
        <v>0</v>
      </c>
      <c r="G336" s="107"/>
      <c r="H336" s="20"/>
      <c r="I336" s="20"/>
      <c r="J336" s="20"/>
    </row>
    <row r="337" spans="1:10" s="21" customFormat="1" ht="21.75" customHeight="1">
      <c r="A337" s="103">
        <f t="shared" si="69"/>
        <v>11.149999999999997</v>
      </c>
      <c r="B337" s="108" t="s">
        <v>228</v>
      </c>
      <c r="C337" s="105">
        <v>12</v>
      </c>
      <c r="D337" s="105" t="s">
        <v>2</v>
      </c>
      <c r="E337" s="106"/>
      <c r="F337" s="106">
        <f t="shared" si="70"/>
        <v>0</v>
      </c>
      <c r="G337" s="107"/>
      <c r="H337" s="20"/>
      <c r="I337" s="20"/>
      <c r="J337" s="20"/>
    </row>
    <row r="338" spans="1:10" s="23" customFormat="1" ht="21.75" customHeight="1">
      <c r="A338" s="103">
        <f t="shared" si="69"/>
        <v>11.159999999999997</v>
      </c>
      <c r="B338" s="108" t="s">
        <v>229</v>
      </c>
      <c r="C338" s="105">
        <v>6</v>
      </c>
      <c r="D338" s="105" t="s">
        <v>2</v>
      </c>
      <c r="E338" s="106"/>
      <c r="F338" s="106">
        <f t="shared" si="70"/>
        <v>0</v>
      </c>
      <c r="G338" s="107"/>
      <c r="H338" s="22"/>
      <c r="I338" s="22"/>
      <c r="J338" s="22"/>
    </row>
    <row r="339" spans="1:10" s="21" customFormat="1" ht="21.75" customHeight="1">
      <c r="A339" s="103">
        <f t="shared" si="69"/>
        <v>11.169999999999996</v>
      </c>
      <c r="B339" s="108" t="s">
        <v>230</v>
      </c>
      <c r="C339" s="105">
        <v>6</v>
      </c>
      <c r="D339" s="105" t="s">
        <v>2</v>
      </c>
      <c r="E339" s="106"/>
      <c r="F339" s="106">
        <f t="shared" si="70"/>
        <v>0</v>
      </c>
      <c r="G339" s="107"/>
      <c r="H339" s="20"/>
      <c r="I339" s="20"/>
      <c r="J339" s="20"/>
    </row>
    <row r="340" spans="1:10" s="21" customFormat="1" ht="21.75" customHeight="1">
      <c r="A340" s="103">
        <f t="shared" si="69"/>
        <v>11.179999999999996</v>
      </c>
      <c r="B340" s="108" t="s">
        <v>231</v>
      </c>
      <c r="C340" s="105">
        <v>6</v>
      </c>
      <c r="D340" s="105" t="s">
        <v>2</v>
      </c>
      <c r="E340" s="106"/>
      <c r="F340" s="106">
        <f t="shared" si="70"/>
        <v>0</v>
      </c>
      <c r="G340" s="107"/>
      <c r="H340" s="20"/>
      <c r="I340" s="20"/>
      <c r="J340" s="20"/>
    </row>
    <row r="341" spans="1:10" s="21" customFormat="1" ht="21.75" customHeight="1">
      <c r="A341" s="103">
        <f t="shared" si="69"/>
        <v>11.189999999999996</v>
      </c>
      <c r="B341" s="108" t="s">
        <v>232</v>
      </c>
      <c r="C341" s="105">
        <v>6</v>
      </c>
      <c r="D341" s="105" t="s">
        <v>2</v>
      </c>
      <c r="E341" s="106"/>
      <c r="F341" s="106">
        <f t="shared" si="70"/>
        <v>0</v>
      </c>
      <c r="G341" s="107"/>
      <c r="H341" s="20"/>
      <c r="I341" s="20"/>
      <c r="J341" s="20"/>
    </row>
    <row r="342" spans="1:10" s="21" customFormat="1" ht="21.75" customHeight="1">
      <c r="A342" s="103">
        <f t="shared" si="69"/>
        <v>11.199999999999996</v>
      </c>
      <c r="B342" s="108" t="s">
        <v>199</v>
      </c>
      <c r="C342" s="105">
        <v>3</v>
      </c>
      <c r="D342" s="105" t="s">
        <v>2</v>
      </c>
      <c r="E342" s="106"/>
      <c r="F342" s="106">
        <f t="shared" si="70"/>
        <v>0</v>
      </c>
      <c r="G342" s="107"/>
      <c r="H342" s="20"/>
      <c r="I342" s="20"/>
      <c r="J342" s="20"/>
    </row>
    <row r="343" spans="1:10" s="21" customFormat="1" ht="21.75" customHeight="1">
      <c r="A343" s="103">
        <f t="shared" si="69"/>
        <v>11.209999999999996</v>
      </c>
      <c r="B343" s="108" t="s">
        <v>201</v>
      </c>
      <c r="C343" s="105">
        <v>5</v>
      </c>
      <c r="D343" s="105" t="s">
        <v>2</v>
      </c>
      <c r="E343" s="106"/>
      <c r="F343" s="106">
        <f t="shared" si="70"/>
        <v>0</v>
      </c>
      <c r="G343" s="107"/>
      <c r="H343" s="20"/>
      <c r="I343" s="20"/>
      <c r="J343" s="20"/>
    </row>
    <row r="344" spans="1:10" s="21" customFormat="1" ht="21.75" customHeight="1">
      <c r="A344" s="103">
        <f t="shared" si="69"/>
        <v>11.219999999999995</v>
      </c>
      <c r="B344" s="108" t="s">
        <v>233</v>
      </c>
      <c r="C344" s="105">
        <v>6</v>
      </c>
      <c r="D344" s="105" t="s">
        <v>2</v>
      </c>
      <c r="E344" s="106"/>
      <c r="F344" s="106">
        <f t="shared" si="70"/>
        <v>0</v>
      </c>
      <c r="G344" s="107"/>
      <c r="H344" s="20"/>
      <c r="I344" s="20"/>
      <c r="J344" s="20"/>
    </row>
    <row r="345" spans="1:10" s="21" customFormat="1" ht="21.75" customHeight="1">
      <c r="A345" s="103">
        <f t="shared" si="69"/>
        <v>11.229999999999995</v>
      </c>
      <c r="B345" s="108" t="s">
        <v>206</v>
      </c>
      <c r="C345" s="105">
        <v>1</v>
      </c>
      <c r="D345" s="105" t="s">
        <v>204</v>
      </c>
      <c r="E345" s="106"/>
      <c r="F345" s="106">
        <f t="shared" si="70"/>
        <v>0</v>
      </c>
      <c r="G345" s="107"/>
      <c r="H345" s="20"/>
      <c r="I345" s="20"/>
      <c r="J345" s="20"/>
    </row>
    <row r="346" spans="1:10" s="21" customFormat="1" ht="21.75" customHeight="1">
      <c r="A346" s="103">
        <f t="shared" si="69"/>
        <v>11.239999999999995</v>
      </c>
      <c r="B346" s="108" t="s">
        <v>234</v>
      </c>
      <c r="C346" s="105">
        <v>2</v>
      </c>
      <c r="D346" s="105" t="s">
        <v>2</v>
      </c>
      <c r="E346" s="106"/>
      <c r="F346" s="106">
        <f t="shared" ref="F346:F354" si="71">SUM(C346*E346)</f>
        <v>0</v>
      </c>
      <c r="G346" s="107"/>
      <c r="H346" s="20"/>
      <c r="I346" s="20"/>
      <c r="J346" s="20"/>
    </row>
    <row r="347" spans="1:10" s="21" customFormat="1" ht="21.75" customHeight="1">
      <c r="A347" s="103">
        <f t="shared" si="69"/>
        <v>11.249999999999995</v>
      </c>
      <c r="B347" s="108" t="s">
        <v>235</v>
      </c>
      <c r="C347" s="105">
        <v>6</v>
      </c>
      <c r="D347" s="105" t="s">
        <v>2</v>
      </c>
      <c r="E347" s="106"/>
      <c r="F347" s="106">
        <f t="shared" si="71"/>
        <v>0</v>
      </c>
      <c r="G347" s="107"/>
      <c r="H347" s="20"/>
      <c r="I347" s="20"/>
      <c r="J347" s="20"/>
    </row>
    <row r="348" spans="1:10" s="21" customFormat="1" ht="21.75" customHeight="1">
      <c r="A348" s="103">
        <f t="shared" si="69"/>
        <v>11.259999999999994</v>
      </c>
      <c r="B348" s="108" t="s">
        <v>236</v>
      </c>
      <c r="C348" s="105">
        <v>30</v>
      </c>
      <c r="D348" s="105" t="s">
        <v>2</v>
      </c>
      <c r="E348" s="106"/>
      <c r="F348" s="106">
        <f t="shared" si="71"/>
        <v>0</v>
      </c>
      <c r="G348" s="107"/>
      <c r="H348" s="20"/>
      <c r="I348" s="20"/>
      <c r="J348" s="20"/>
    </row>
    <row r="349" spans="1:10" s="21" customFormat="1" ht="21.75" customHeight="1">
      <c r="A349" s="103">
        <f t="shared" si="69"/>
        <v>11.269999999999994</v>
      </c>
      <c r="B349" s="108" t="s">
        <v>237</v>
      </c>
      <c r="C349" s="105">
        <v>30</v>
      </c>
      <c r="D349" s="105" t="s">
        <v>2</v>
      </c>
      <c r="E349" s="106"/>
      <c r="F349" s="106">
        <f t="shared" si="71"/>
        <v>0</v>
      </c>
      <c r="G349" s="107"/>
      <c r="H349" s="20"/>
      <c r="I349" s="20"/>
      <c r="J349" s="20"/>
    </row>
    <row r="350" spans="1:10" s="21" customFormat="1" ht="21.75" customHeight="1">
      <c r="A350" s="103">
        <f t="shared" si="69"/>
        <v>11.279999999999994</v>
      </c>
      <c r="B350" s="108" t="s">
        <v>238</v>
      </c>
      <c r="C350" s="105">
        <v>1</v>
      </c>
      <c r="D350" s="105" t="s">
        <v>2</v>
      </c>
      <c r="E350" s="106"/>
      <c r="F350" s="106">
        <f t="shared" si="71"/>
        <v>0</v>
      </c>
      <c r="G350" s="107"/>
      <c r="H350" s="20"/>
      <c r="I350" s="20"/>
      <c r="J350" s="20"/>
    </row>
    <row r="351" spans="1:10" s="21" customFormat="1" ht="21.75" customHeight="1">
      <c r="A351" s="103">
        <f t="shared" si="69"/>
        <v>11.289999999999994</v>
      </c>
      <c r="B351" s="108" t="s">
        <v>239</v>
      </c>
      <c r="C351" s="105">
        <v>2</v>
      </c>
      <c r="D351" s="105" t="s">
        <v>2</v>
      </c>
      <c r="E351" s="106"/>
      <c r="F351" s="106">
        <f t="shared" si="71"/>
        <v>0</v>
      </c>
      <c r="G351" s="107"/>
      <c r="H351" s="20"/>
      <c r="I351" s="20"/>
      <c r="J351" s="20"/>
    </row>
    <row r="352" spans="1:10" s="21" customFormat="1" ht="21.75" customHeight="1">
      <c r="A352" s="103">
        <f t="shared" si="69"/>
        <v>11.299999999999994</v>
      </c>
      <c r="B352" s="108" t="s">
        <v>240</v>
      </c>
      <c r="C352" s="105">
        <v>2</v>
      </c>
      <c r="D352" s="105" t="s">
        <v>2</v>
      </c>
      <c r="E352" s="106"/>
      <c r="F352" s="106">
        <f t="shared" si="71"/>
        <v>0</v>
      </c>
      <c r="G352" s="107"/>
      <c r="H352" s="20"/>
      <c r="I352" s="20"/>
      <c r="J352" s="20"/>
    </row>
    <row r="353" spans="1:10" s="21" customFormat="1" ht="21.75" customHeight="1">
      <c r="A353" s="103">
        <f t="shared" si="69"/>
        <v>11.309999999999993</v>
      </c>
      <c r="B353" s="108" t="s">
        <v>241</v>
      </c>
      <c r="C353" s="105">
        <v>6</v>
      </c>
      <c r="D353" s="105" t="s">
        <v>2</v>
      </c>
      <c r="E353" s="106"/>
      <c r="F353" s="106">
        <f t="shared" si="71"/>
        <v>0</v>
      </c>
      <c r="G353" s="107"/>
      <c r="H353" s="20"/>
      <c r="I353" s="20"/>
      <c r="J353" s="20"/>
    </row>
    <row r="354" spans="1:10" s="21" customFormat="1" ht="21.75" customHeight="1">
      <c r="A354" s="103">
        <f t="shared" si="69"/>
        <v>11.319999999999993</v>
      </c>
      <c r="B354" s="108" t="s">
        <v>242</v>
      </c>
      <c r="C354" s="105">
        <v>6</v>
      </c>
      <c r="D354" s="105" t="s">
        <v>2</v>
      </c>
      <c r="E354" s="106"/>
      <c r="F354" s="106">
        <f t="shared" si="71"/>
        <v>0</v>
      </c>
      <c r="G354" s="107"/>
      <c r="H354" s="20"/>
      <c r="I354" s="20"/>
      <c r="J354" s="20"/>
    </row>
    <row r="355" spans="1:10" s="21" customFormat="1" ht="21.75" customHeight="1">
      <c r="A355" s="103">
        <f t="shared" si="69"/>
        <v>11.329999999999993</v>
      </c>
      <c r="B355" s="108" t="s">
        <v>243</v>
      </c>
      <c r="C355" s="105">
        <v>6</v>
      </c>
      <c r="D355" s="105" t="s">
        <v>40</v>
      </c>
      <c r="E355" s="106"/>
      <c r="F355" s="106">
        <f t="shared" ref="F355" si="72">SUM(C355*E355)</f>
        <v>0</v>
      </c>
      <c r="G355" s="138">
        <f>SUM(F323:F355)</f>
        <v>0</v>
      </c>
      <c r="H355" s="20"/>
      <c r="I355" s="20"/>
      <c r="J355" s="20"/>
    </row>
    <row r="356" spans="1:10" s="21" customFormat="1" ht="20.25" customHeight="1">
      <c r="A356" s="103"/>
      <c r="B356" s="108"/>
      <c r="C356" s="105"/>
      <c r="D356" s="105"/>
      <c r="E356" s="106"/>
      <c r="F356" s="106"/>
      <c r="G356" s="107"/>
      <c r="H356" s="20"/>
      <c r="I356" s="20"/>
      <c r="J356" s="20"/>
    </row>
    <row r="357" spans="1:10" s="21" customFormat="1" ht="20.25" customHeight="1">
      <c r="A357" s="110">
        <v>12</v>
      </c>
      <c r="B357" s="111" t="s">
        <v>244</v>
      </c>
      <c r="C357" s="105"/>
      <c r="D357" s="105"/>
      <c r="E357" s="139"/>
      <c r="F357" s="127"/>
      <c r="G357" s="125"/>
    </row>
    <row r="358" spans="1:10" s="21" customFormat="1" ht="20.25" customHeight="1">
      <c r="A358" s="103">
        <f>+A357+0.01</f>
        <v>12.01</v>
      </c>
      <c r="B358" s="108" t="s">
        <v>245</v>
      </c>
      <c r="C358" s="105">
        <v>1</v>
      </c>
      <c r="D358" s="105" t="s">
        <v>2</v>
      </c>
      <c r="E358" s="106"/>
      <c r="F358" s="106">
        <f t="shared" ref="F358" si="73">SUM(C358*E358)</f>
        <v>0</v>
      </c>
      <c r="G358" s="125"/>
    </row>
    <row r="359" spans="1:10" s="21" customFormat="1" ht="20.25" customHeight="1">
      <c r="A359" s="103">
        <f t="shared" ref="A359:A367" si="74">+A358+0.01</f>
        <v>12.02</v>
      </c>
      <c r="B359" s="108" t="s">
        <v>246</v>
      </c>
      <c r="C359" s="105">
        <v>1</v>
      </c>
      <c r="D359" s="105" t="s">
        <v>204</v>
      </c>
      <c r="E359" s="106"/>
      <c r="F359" s="106">
        <f t="shared" ref="F359" si="75">SUM(C359*E359)</f>
        <v>0</v>
      </c>
      <c r="G359" s="125"/>
    </row>
    <row r="360" spans="1:10" s="21" customFormat="1" ht="20.25" customHeight="1">
      <c r="A360" s="103">
        <f t="shared" si="74"/>
        <v>12.03</v>
      </c>
      <c r="B360" s="108" t="s">
        <v>110</v>
      </c>
      <c r="C360" s="105">
        <v>64</v>
      </c>
      <c r="D360" s="105" t="s">
        <v>42</v>
      </c>
      <c r="E360" s="106"/>
      <c r="F360" s="106">
        <f t="shared" ref="F360:F365" si="76">SUM(C360*E360)</f>
        <v>0</v>
      </c>
      <c r="G360" s="125"/>
    </row>
    <row r="361" spans="1:10" s="21" customFormat="1" ht="20.25" customHeight="1">
      <c r="A361" s="103">
        <f t="shared" si="74"/>
        <v>12.04</v>
      </c>
      <c r="B361" s="108" t="s">
        <v>247</v>
      </c>
      <c r="C361" s="105">
        <v>1</v>
      </c>
      <c r="D361" s="105" t="s">
        <v>2</v>
      </c>
      <c r="E361" s="106"/>
      <c r="F361" s="106">
        <f t="shared" si="76"/>
        <v>0</v>
      </c>
      <c r="G361" s="125"/>
    </row>
    <row r="362" spans="1:10" s="21" customFormat="1" ht="20.25" customHeight="1">
      <c r="A362" s="103">
        <f t="shared" si="74"/>
        <v>12.049999999999999</v>
      </c>
      <c r="B362" s="108" t="s">
        <v>248</v>
      </c>
      <c r="C362" s="105">
        <v>1</v>
      </c>
      <c r="D362" s="105" t="s">
        <v>2</v>
      </c>
      <c r="E362" s="106"/>
      <c r="F362" s="106">
        <f t="shared" si="76"/>
        <v>0</v>
      </c>
      <c r="G362" s="107"/>
      <c r="H362" s="20"/>
      <c r="I362" s="20"/>
      <c r="J362" s="20"/>
    </row>
    <row r="363" spans="1:10" s="21" customFormat="1" ht="20.25" customHeight="1">
      <c r="A363" s="103">
        <f t="shared" si="74"/>
        <v>12.059999999999999</v>
      </c>
      <c r="B363" s="108" t="s">
        <v>249</v>
      </c>
      <c r="C363" s="105">
        <v>2</v>
      </c>
      <c r="D363" s="105" t="s">
        <v>2</v>
      </c>
      <c r="E363" s="106"/>
      <c r="F363" s="106">
        <f t="shared" si="76"/>
        <v>0</v>
      </c>
      <c r="G363" s="107"/>
      <c r="H363" s="20"/>
      <c r="I363" s="20"/>
      <c r="J363" s="20"/>
    </row>
    <row r="364" spans="1:10" s="21" customFormat="1" ht="20.25" customHeight="1">
      <c r="A364" s="103">
        <f t="shared" si="74"/>
        <v>12.069999999999999</v>
      </c>
      <c r="B364" s="108" t="s">
        <v>197</v>
      </c>
      <c r="C364" s="105">
        <v>2</v>
      </c>
      <c r="D364" s="105" t="s">
        <v>2</v>
      </c>
      <c r="E364" s="106"/>
      <c r="F364" s="106">
        <f t="shared" si="76"/>
        <v>0</v>
      </c>
      <c r="G364" s="107"/>
      <c r="H364" s="20"/>
      <c r="I364" s="20"/>
      <c r="J364" s="20"/>
    </row>
    <row r="365" spans="1:10" s="21" customFormat="1" ht="20.25" customHeight="1">
      <c r="A365" s="103">
        <f t="shared" si="74"/>
        <v>12.079999999999998</v>
      </c>
      <c r="B365" s="108" t="s">
        <v>192</v>
      </c>
      <c r="C365" s="105">
        <v>10</v>
      </c>
      <c r="D365" s="105" t="s">
        <v>193</v>
      </c>
      <c r="E365" s="106"/>
      <c r="F365" s="106">
        <f t="shared" si="76"/>
        <v>0</v>
      </c>
      <c r="G365" s="107"/>
      <c r="H365" s="20"/>
      <c r="I365" s="20"/>
      <c r="J365" s="20"/>
    </row>
    <row r="366" spans="1:10" s="21" customFormat="1" ht="20.25" customHeight="1">
      <c r="A366" s="103">
        <f t="shared" si="74"/>
        <v>12.089999999999998</v>
      </c>
      <c r="B366" s="108" t="s">
        <v>206</v>
      </c>
      <c r="C366" s="105">
        <v>1</v>
      </c>
      <c r="D366" s="105" t="s">
        <v>204</v>
      </c>
      <c r="E366" s="106"/>
      <c r="F366" s="106">
        <f t="shared" ref="F366" si="77">SUM(C366*E366)</f>
        <v>0</v>
      </c>
      <c r="G366" s="125"/>
    </row>
    <row r="367" spans="1:10" s="21" customFormat="1" ht="20.25" customHeight="1">
      <c r="A367" s="103">
        <f t="shared" si="74"/>
        <v>12.099999999999998</v>
      </c>
      <c r="B367" s="108" t="s">
        <v>244</v>
      </c>
      <c r="C367" s="105">
        <v>1</v>
      </c>
      <c r="D367" s="105" t="s">
        <v>2</v>
      </c>
      <c r="E367" s="106"/>
      <c r="F367" s="106">
        <f>SUM(C367*E367)</f>
        <v>0</v>
      </c>
      <c r="G367" s="140">
        <f>SUM(F358:F367)</f>
        <v>0</v>
      </c>
    </row>
    <row r="368" spans="1:10" s="21" customFormat="1" ht="20.25" customHeight="1" thickBot="1">
      <c r="A368" s="116"/>
      <c r="B368" s="117"/>
      <c r="C368" s="118"/>
      <c r="D368" s="118"/>
      <c r="E368" s="119"/>
      <c r="F368" s="119"/>
      <c r="G368" s="137"/>
    </row>
    <row r="369" spans="1:10" s="21" customFormat="1" ht="23.25" customHeight="1" thickTop="1">
      <c r="A369" s="98">
        <v>13</v>
      </c>
      <c r="B369" s="99" t="s">
        <v>250</v>
      </c>
      <c r="C369" s="100"/>
      <c r="D369" s="100"/>
      <c r="E369" s="101"/>
      <c r="F369" s="101"/>
      <c r="G369" s="102"/>
      <c r="H369" s="20"/>
      <c r="I369" s="20"/>
      <c r="J369" s="20"/>
    </row>
    <row r="370" spans="1:10" s="21" customFormat="1" ht="23.25" customHeight="1">
      <c r="A370" s="103">
        <f>A369+0.01</f>
        <v>13.01</v>
      </c>
      <c r="B370" s="108" t="s">
        <v>251</v>
      </c>
      <c r="C370" s="105">
        <v>2</v>
      </c>
      <c r="D370" s="105" t="s">
        <v>2</v>
      </c>
      <c r="E370" s="106"/>
      <c r="F370" s="106">
        <f t="shared" ref="F370:F371" si="78">SUM(C370*E370)</f>
        <v>0</v>
      </c>
      <c r="G370" s="107"/>
      <c r="H370" s="20"/>
      <c r="I370" s="20"/>
      <c r="J370" s="20"/>
    </row>
    <row r="371" spans="1:10" s="21" customFormat="1" ht="23.25" customHeight="1">
      <c r="A371" s="103">
        <f t="shared" ref="A371:A396" si="79">A370+0.01</f>
        <v>13.02</v>
      </c>
      <c r="B371" s="108" t="s">
        <v>252</v>
      </c>
      <c r="C371" s="105">
        <v>4</v>
      </c>
      <c r="D371" s="105" t="s">
        <v>2</v>
      </c>
      <c r="E371" s="106"/>
      <c r="F371" s="106">
        <f t="shared" si="78"/>
        <v>0</v>
      </c>
      <c r="G371" s="107"/>
      <c r="H371" s="20"/>
      <c r="I371" s="20"/>
      <c r="J371" s="20"/>
    </row>
    <row r="372" spans="1:10" s="21" customFormat="1" ht="23.25" customHeight="1">
      <c r="A372" s="103">
        <f t="shared" si="79"/>
        <v>13.03</v>
      </c>
      <c r="B372" s="108" t="s">
        <v>253</v>
      </c>
      <c r="C372" s="105">
        <v>2</v>
      </c>
      <c r="D372" s="105" t="s">
        <v>2</v>
      </c>
      <c r="E372" s="106"/>
      <c r="F372" s="106">
        <f>SUM(C372*E372)</f>
        <v>0</v>
      </c>
      <c r="G372" s="107"/>
      <c r="H372" s="20"/>
      <c r="I372" s="20"/>
      <c r="J372" s="20"/>
    </row>
    <row r="373" spans="1:10" s="21" customFormat="1" ht="23.25" customHeight="1">
      <c r="A373" s="103">
        <f t="shared" si="79"/>
        <v>13.04</v>
      </c>
      <c r="B373" s="108" t="s">
        <v>254</v>
      </c>
      <c r="C373" s="105">
        <v>6</v>
      </c>
      <c r="D373" s="105" t="s">
        <v>2</v>
      </c>
      <c r="E373" s="106"/>
      <c r="F373" s="106">
        <f t="shared" ref="F373:F393" si="80">SUM(C373*E373)</f>
        <v>0</v>
      </c>
      <c r="G373" s="107"/>
      <c r="H373" s="20"/>
      <c r="I373" s="20"/>
      <c r="J373" s="20"/>
    </row>
    <row r="374" spans="1:10" s="21" customFormat="1" ht="23.25" customHeight="1">
      <c r="A374" s="103">
        <f t="shared" si="79"/>
        <v>13.049999999999999</v>
      </c>
      <c r="B374" s="108" t="s">
        <v>255</v>
      </c>
      <c r="C374" s="105">
        <v>4</v>
      </c>
      <c r="D374" s="105" t="s">
        <v>2</v>
      </c>
      <c r="E374" s="106"/>
      <c r="F374" s="106">
        <f t="shared" si="80"/>
        <v>0</v>
      </c>
      <c r="G374" s="107"/>
      <c r="H374" s="20"/>
      <c r="I374" s="20"/>
      <c r="J374" s="20"/>
    </row>
    <row r="375" spans="1:10" s="21" customFormat="1" ht="31.5" customHeight="1">
      <c r="A375" s="103">
        <f t="shared" si="79"/>
        <v>13.059999999999999</v>
      </c>
      <c r="B375" s="108" t="s">
        <v>256</v>
      </c>
      <c r="C375" s="105">
        <v>2</v>
      </c>
      <c r="D375" s="105" t="s">
        <v>2</v>
      </c>
      <c r="E375" s="106"/>
      <c r="F375" s="106">
        <f t="shared" si="80"/>
        <v>0</v>
      </c>
      <c r="G375" s="107"/>
      <c r="H375" s="20"/>
      <c r="I375" s="20"/>
      <c r="J375" s="20"/>
    </row>
    <row r="376" spans="1:10" s="21" customFormat="1" ht="24.75" customHeight="1">
      <c r="A376" s="103">
        <f t="shared" si="79"/>
        <v>13.069999999999999</v>
      </c>
      <c r="B376" s="108" t="s">
        <v>257</v>
      </c>
      <c r="C376" s="105">
        <v>2</v>
      </c>
      <c r="D376" s="105" t="s">
        <v>2</v>
      </c>
      <c r="E376" s="106"/>
      <c r="F376" s="106">
        <f t="shared" si="80"/>
        <v>0</v>
      </c>
      <c r="G376" s="107"/>
      <c r="H376" s="20"/>
      <c r="I376" s="20"/>
      <c r="J376" s="20"/>
    </row>
    <row r="377" spans="1:10" s="21" customFormat="1" ht="24.75" customHeight="1">
      <c r="A377" s="103">
        <f t="shared" si="79"/>
        <v>13.079999999999998</v>
      </c>
      <c r="B377" s="108" t="s">
        <v>258</v>
      </c>
      <c r="C377" s="105">
        <v>2</v>
      </c>
      <c r="D377" s="105" t="s">
        <v>2</v>
      </c>
      <c r="E377" s="106"/>
      <c r="F377" s="106">
        <f t="shared" si="80"/>
        <v>0</v>
      </c>
      <c r="G377" s="107"/>
      <c r="H377" s="20"/>
      <c r="I377" s="20"/>
      <c r="J377" s="20"/>
    </row>
    <row r="378" spans="1:10" s="21" customFormat="1" ht="24.75" customHeight="1">
      <c r="A378" s="103">
        <f t="shared" si="79"/>
        <v>13.089999999999998</v>
      </c>
      <c r="B378" s="108" t="s">
        <v>259</v>
      </c>
      <c r="C378" s="105">
        <v>2</v>
      </c>
      <c r="D378" s="105" t="s">
        <v>2</v>
      </c>
      <c r="E378" s="106"/>
      <c r="F378" s="106">
        <f t="shared" si="80"/>
        <v>0</v>
      </c>
      <c r="G378" s="107"/>
      <c r="H378" s="20"/>
      <c r="I378" s="20"/>
      <c r="J378" s="20"/>
    </row>
    <row r="379" spans="1:10" s="21" customFormat="1" ht="24.75" customHeight="1">
      <c r="A379" s="103">
        <f t="shared" si="79"/>
        <v>13.099999999999998</v>
      </c>
      <c r="B379" s="108" t="s">
        <v>260</v>
      </c>
      <c r="C379" s="105">
        <v>2</v>
      </c>
      <c r="D379" s="105" t="s">
        <v>2</v>
      </c>
      <c r="E379" s="106"/>
      <c r="F379" s="106">
        <f t="shared" si="80"/>
        <v>0</v>
      </c>
      <c r="G379" s="107"/>
      <c r="H379" s="20"/>
      <c r="I379" s="20"/>
      <c r="J379" s="20"/>
    </row>
    <row r="380" spans="1:10" s="21" customFormat="1" ht="24.75" customHeight="1">
      <c r="A380" s="103">
        <f t="shared" si="79"/>
        <v>13.109999999999998</v>
      </c>
      <c r="B380" s="108" t="s">
        <v>261</v>
      </c>
      <c r="C380" s="105">
        <v>2</v>
      </c>
      <c r="D380" s="105" t="s">
        <v>2</v>
      </c>
      <c r="E380" s="106"/>
      <c r="F380" s="106">
        <f t="shared" si="80"/>
        <v>0</v>
      </c>
      <c r="G380" s="107"/>
      <c r="H380" s="20"/>
      <c r="I380" s="20"/>
      <c r="J380" s="20"/>
    </row>
    <row r="381" spans="1:10" s="21" customFormat="1" ht="24.75" customHeight="1">
      <c r="A381" s="103">
        <f t="shared" si="79"/>
        <v>13.119999999999997</v>
      </c>
      <c r="B381" s="108" t="s">
        <v>262</v>
      </c>
      <c r="C381" s="105">
        <v>2</v>
      </c>
      <c r="D381" s="105" t="s">
        <v>2</v>
      </c>
      <c r="E381" s="106"/>
      <c r="F381" s="106">
        <f t="shared" si="80"/>
        <v>0</v>
      </c>
      <c r="G381" s="107"/>
      <c r="H381" s="20"/>
      <c r="I381" s="20"/>
      <c r="J381" s="20"/>
    </row>
    <row r="382" spans="1:10" s="21" customFormat="1" ht="24.75" customHeight="1">
      <c r="A382" s="103">
        <f t="shared" si="79"/>
        <v>13.129999999999997</v>
      </c>
      <c r="B382" s="108" t="s">
        <v>263</v>
      </c>
      <c r="C382" s="105">
        <v>2</v>
      </c>
      <c r="D382" s="105" t="s">
        <v>2</v>
      </c>
      <c r="E382" s="106"/>
      <c r="F382" s="106">
        <f t="shared" si="80"/>
        <v>0</v>
      </c>
      <c r="G382" s="107"/>
      <c r="H382" s="20"/>
      <c r="I382" s="20"/>
      <c r="J382" s="20"/>
    </row>
    <row r="383" spans="1:10" s="21" customFormat="1" ht="24.75" customHeight="1">
      <c r="A383" s="103">
        <f t="shared" si="79"/>
        <v>13.139999999999997</v>
      </c>
      <c r="B383" s="108" t="s">
        <v>264</v>
      </c>
      <c r="C383" s="105">
        <v>2</v>
      </c>
      <c r="D383" s="105" t="s">
        <v>2</v>
      </c>
      <c r="E383" s="106"/>
      <c r="F383" s="106">
        <f>SUM(C383*E383)</f>
        <v>0</v>
      </c>
      <c r="G383" s="107"/>
      <c r="H383" s="20"/>
      <c r="I383" s="20"/>
      <c r="J383" s="20"/>
    </row>
    <row r="384" spans="1:10" s="21" customFormat="1" ht="24.75" customHeight="1">
      <c r="A384" s="103">
        <f t="shared" si="79"/>
        <v>13.149999999999997</v>
      </c>
      <c r="B384" s="108" t="s">
        <v>265</v>
      </c>
      <c r="C384" s="105">
        <v>1</v>
      </c>
      <c r="D384" s="105" t="s">
        <v>2</v>
      </c>
      <c r="E384" s="106"/>
      <c r="F384" s="106">
        <f>SUM(C384*E384)</f>
        <v>0</v>
      </c>
      <c r="G384" s="107"/>
      <c r="H384" s="20"/>
      <c r="I384" s="20"/>
      <c r="J384" s="20"/>
    </row>
    <row r="385" spans="1:10" s="21" customFormat="1" ht="24.75" customHeight="1">
      <c r="A385" s="103">
        <f t="shared" si="79"/>
        <v>13.159999999999997</v>
      </c>
      <c r="B385" s="108" t="s">
        <v>266</v>
      </c>
      <c r="C385" s="105">
        <v>1</v>
      </c>
      <c r="D385" s="105" t="s">
        <v>2</v>
      </c>
      <c r="E385" s="106"/>
      <c r="F385" s="106">
        <f t="shared" ref="F385" si="81">SUM(C385*E385)</f>
        <v>0</v>
      </c>
      <c r="G385" s="107"/>
      <c r="H385" s="20"/>
      <c r="I385" s="20"/>
      <c r="J385" s="20"/>
    </row>
    <row r="386" spans="1:10" s="21" customFormat="1" ht="24.75" customHeight="1">
      <c r="A386" s="103">
        <f t="shared" si="79"/>
        <v>13.169999999999996</v>
      </c>
      <c r="B386" s="108" t="s">
        <v>267</v>
      </c>
      <c r="C386" s="105">
        <v>1</v>
      </c>
      <c r="D386" s="105" t="s">
        <v>2</v>
      </c>
      <c r="E386" s="106"/>
      <c r="F386" s="106">
        <f t="shared" ref="F386:F388" si="82">SUM(C386*E386)</f>
        <v>0</v>
      </c>
      <c r="G386" s="107"/>
      <c r="H386" s="20"/>
      <c r="I386" s="20"/>
      <c r="J386" s="20"/>
    </row>
    <row r="387" spans="1:10" s="21" customFormat="1" ht="24.75" customHeight="1">
      <c r="A387" s="103">
        <f t="shared" si="79"/>
        <v>13.179999999999996</v>
      </c>
      <c r="B387" s="108" t="s">
        <v>268</v>
      </c>
      <c r="C387" s="105">
        <v>4</v>
      </c>
      <c r="D387" s="105" t="s">
        <v>2</v>
      </c>
      <c r="E387" s="106"/>
      <c r="F387" s="106">
        <f t="shared" si="82"/>
        <v>0</v>
      </c>
      <c r="G387" s="107"/>
      <c r="H387" s="20"/>
      <c r="I387" s="20"/>
      <c r="J387" s="20"/>
    </row>
    <row r="388" spans="1:10" s="21" customFormat="1" ht="24.75" customHeight="1">
      <c r="A388" s="103">
        <f t="shared" si="79"/>
        <v>13.189999999999996</v>
      </c>
      <c r="B388" s="108" t="s">
        <v>269</v>
      </c>
      <c r="C388" s="105">
        <v>50</v>
      </c>
      <c r="D388" s="105" t="s">
        <v>2</v>
      </c>
      <c r="E388" s="106"/>
      <c r="F388" s="106">
        <f t="shared" si="82"/>
        <v>0</v>
      </c>
      <c r="G388" s="107"/>
      <c r="H388" s="20"/>
      <c r="I388" s="20"/>
      <c r="J388" s="20"/>
    </row>
    <row r="389" spans="1:10" s="21" customFormat="1" ht="24.75" customHeight="1">
      <c r="A389" s="103">
        <f t="shared" si="79"/>
        <v>13.199999999999996</v>
      </c>
      <c r="B389" s="108" t="s">
        <v>270</v>
      </c>
      <c r="C389" s="105">
        <v>2</v>
      </c>
      <c r="D389" s="105" t="s">
        <v>2</v>
      </c>
      <c r="E389" s="106"/>
      <c r="F389" s="106">
        <f t="shared" ref="F389:F390" si="83">SUM(C389*E389)</f>
        <v>0</v>
      </c>
      <c r="G389" s="107"/>
      <c r="H389" s="20"/>
      <c r="I389" s="20"/>
      <c r="J389" s="20"/>
    </row>
    <row r="390" spans="1:10" s="21" customFormat="1" ht="24.75" customHeight="1">
      <c r="A390" s="103">
        <f t="shared" si="79"/>
        <v>13.209999999999996</v>
      </c>
      <c r="B390" s="108" t="s">
        <v>271</v>
      </c>
      <c r="C390" s="105">
        <v>2</v>
      </c>
      <c r="D390" s="105" t="s">
        <v>2</v>
      </c>
      <c r="E390" s="106"/>
      <c r="F390" s="106">
        <f t="shared" si="83"/>
        <v>0</v>
      </c>
      <c r="G390" s="107"/>
      <c r="H390" s="20"/>
      <c r="I390" s="20"/>
      <c r="J390" s="20"/>
    </row>
    <row r="391" spans="1:10" s="21" customFormat="1" ht="24.75" customHeight="1">
      <c r="A391" s="103">
        <f t="shared" si="79"/>
        <v>13.219999999999995</v>
      </c>
      <c r="B391" s="108" t="s">
        <v>272</v>
      </c>
      <c r="C391" s="105">
        <v>2</v>
      </c>
      <c r="D391" s="105" t="s">
        <v>2</v>
      </c>
      <c r="E391" s="106"/>
      <c r="F391" s="106">
        <f t="shared" si="80"/>
        <v>0</v>
      </c>
      <c r="G391" s="107"/>
      <c r="H391" s="20"/>
      <c r="I391" s="20"/>
      <c r="J391" s="20"/>
    </row>
    <row r="392" spans="1:10" s="21" customFormat="1" ht="24.75" customHeight="1">
      <c r="A392" s="103">
        <f t="shared" si="79"/>
        <v>13.229999999999995</v>
      </c>
      <c r="B392" s="108" t="s">
        <v>273</v>
      </c>
      <c r="C392" s="105">
        <v>3</v>
      </c>
      <c r="D392" s="105" t="s">
        <v>2</v>
      </c>
      <c r="E392" s="106"/>
      <c r="F392" s="106">
        <f t="shared" si="80"/>
        <v>0</v>
      </c>
      <c r="G392" s="107"/>
      <c r="H392" s="20"/>
      <c r="I392" s="20"/>
      <c r="J392" s="20"/>
    </row>
    <row r="393" spans="1:10" s="21" customFormat="1" ht="24.75" customHeight="1">
      <c r="A393" s="103">
        <f t="shared" si="79"/>
        <v>13.239999999999995</v>
      </c>
      <c r="B393" s="108" t="s">
        <v>233</v>
      </c>
      <c r="C393" s="105">
        <v>1</v>
      </c>
      <c r="D393" s="105" t="s">
        <v>2</v>
      </c>
      <c r="E393" s="106"/>
      <c r="F393" s="106">
        <f t="shared" si="80"/>
        <v>0</v>
      </c>
      <c r="G393" s="107"/>
      <c r="H393" s="20"/>
      <c r="I393" s="20"/>
      <c r="J393" s="20"/>
    </row>
    <row r="394" spans="1:10" s="21" customFormat="1" ht="24.75" customHeight="1">
      <c r="A394" s="103">
        <f t="shared" si="79"/>
        <v>13.249999999999995</v>
      </c>
      <c r="B394" s="108" t="s">
        <v>274</v>
      </c>
      <c r="C394" s="105">
        <v>1</v>
      </c>
      <c r="D394" s="105" t="s">
        <v>2</v>
      </c>
      <c r="E394" s="106"/>
      <c r="F394" s="106">
        <f t="shared" si="70"/>
        <v>0</v>
      </c>
      <c r="G394" s="107"/>
      <c r="H394" s="20"/>
      <c r="I394" s="20"/>
      <c r="J394" s="20"/>
    </row>
    <row r="395" spans="1:10" s="21" customFormat="1" ht="24.75" customHeight="1">
      <c r="A395" s="103">
        <f t="shared" si="79"/>
        <v>13.259999999999994</v>
      </c>
      <c r="B395" s="108" t="s">
        <v>275</v>
      </c>
      <c r="C395" s="105">
        <v>1</v>
      </c>
      <c r="D395" s="105" t="s">
        <v>40</v>
      </c>
      <c r="E395" s="106"/>
      <c r="F395" s="106">
        <f t="shared" si="68"/>
        <v>0</v>
      </c>
      <c r="G395" s="107"/>
      <c r="H395" s="20"/>
      <c r="I395" s="20"/>
      <c r="J395" s="20"/>
    </row>
    <row r="396" spans="1:10" s="21" customFormat="1" ht="24.75" customHeight="1">
      <c r="A396" s="103">
        <f t="shared" si="79"/>
        <v>13.269999999999994</v>
      </c>
      <c r="B396" s="108" t="s">
        <v>210</v>
      </c>
      <c r="C396" s="105">
        <v>1</v>
      </c>
      <c r="D396" s="105" t="s">
        <v>40</v>
      </c>
      <c r="E396" s="106"/>
      <c r="F396" s="106">
        <f t="shared" si="68"/>
        <v>0</v>
      </c>
      <c r="G396" s="109">
        <f>SUM(F370:F396)</f>
        <v>0</v>
      </c>
      <c r="H396" s="20"/>
      <c r="I396" s="20"/>
      <c r="J396" s="20"/>
    </row>
    <row r="397" spans="1:10" s="21" customFormat="1" ht="21" customHeight="1">
      <c r="A397" s="103"/>
      <c r="B397" s="108"/>
      <c r="C397" s="105"/>
      <c r="D397" s="105"/>
      <c r="E397" s="106"/>
      <c r="F397" s="106"/>
      <c r="G397" s="107"/>
      <c r="H397" s="20"/>
      <c r="I397" s="20"/>
      <c r="J397" s="20"/>
    </row>
    <row r="398" spans="1:10" ht="24.75" customHeight="1">
      <c r="A398" s="110">
        <v>14</v>
      </c>
      <c r="B398" s="111" t="s">
        <v>276</v>
      </c>
      <c r="C398" s="105"/>
      <c r="D398" s="105"/>
      <c r="E398" s="106"/>
      <c r="F398" s="127"/>
      <c r="G398" s="125"/>
    </row>
    <row r="399" spans="1:10" ht="22.5" customHeight="1">
      <c r="A399" s="103">
        <f>+A398+0.01</f>
        <v>14.01</v>
      </c>
      <c r="B399" s="108" t="s">
        <v>277</v>
      </c>
      <c r="C399" s="105">
        <v>1</v>
      </c>
      <c r="D399" s="105" t="s">
        <v>13</v>
      </c>
      <c r="E399" s="106"/>
      <c r="F399" s="106">
        <f t="shared" ref="F399:F407" si="84">SUM(C399*E399)</f>
        <v>0</v>
      </c>
      <c r="G399" s="125"/>
    </row>
    <row r="400" spans="1:10" ht="22.5" customHeight="1">
      <c r="A400" s="103">
        <f t="shared" ref="A400:A407" si="85">+A399+0.01</f>
        <v>14.02</v>
      </c>
      <c r="B400" s="108" t="s">
        <v>278</v>
      </c>
      <c r="C400" s="105">
        <v>165.93</v>
      </c>
      <c r="D400" s="105" t="s">
        <v>94</v>
      </c>
      <c r="E400" s="106"/>
      <c r="F400" s="106">
        <f t="shared" si="84"/>
        <v>0</v>
      </c>
      <c r="G400" s="125"/>
    </row>
    <row r="401" spans="1:7" ht="33.75" customHeight="1">
      <c r="A401" s="103">
        <f t="shared" si="85"/>
        <v>14.03</v>
      </c>
      <c r="B401" s="108" t="s">
        <v>279</v>
      </c>
      <c r="C401" s="105">
        <v>51.74</v>
      </c>
      <c r="D401" s="105" t="s">
        <v>97</v>
      </c>
      <c r="E401" s="106"/>
      <c r="F401" s="106">
        <f t="shared" si="84"/>
        <v>0</v>
      </c>
      <c r="G401" s="125"/>
    </row>
    <row r="402" spans="1:7" ht="18.75" customHeight="1">
      <c r="A402" s="103">
        <f t="shared" si="85"/>
        <v>14.04</v>
      </c>
      <c r="B402" s="108" t="s">
        <v>280</v>
      </c>
      <c r="C402" s="105"/>
      <c r="D402" s="105"/>
      <c r="E402" s="106"/>
      <c r="F402" s="106"/>
      <c r="G402" s="125"/>
    </row>
    <row r="403" spans="1:7" ht="18.75" customHeight="1">
      <c r="A403" s="103">
        <f t="shared" si="85"/>
        <v>14.049999999999999</v>
      </c>
      <c r="B403" s="108" t="s">
        <v>281</v>
      </c>
      <c r="C403" s="105">
        <v>1</v>
      </c>
      <c r="D403" s="105" t="s">
        <v>2</v>
      </c>
      <c r="E403" s="106"/>
      <c r="F403" s="106">
        <f t="shared" si="84"/>
        <v>0</v>
      </c>
      <c r="G403" s="125"/>
    </row>
    <row r="404" spans="1:7" ht="18.75" customHeight="1">
      <c r="A404" s="103">
        <f t="shared" si="85"/>
        <v>14.059999999999999</v>
      </c>
      <c r="B404" s="108" t="s">
        <v>282</v>
      </c>
      <c r="C404" s="105">
        <v>1</v>
      </c>
      <c r="D404" s="105" t="s">
        <v>2</v>
      </c>
      <c r="E404" s="106"/>
      <c r="F404" s="106">
        <f t="shared" si="84"/>
        <v>0</v>
      </c>
      <c r="G404" s="125"/>
    </row>
    <row r="405" spans="1:7" ht="18.75" customHeight="1">
      <c r="A405" s="103">
        <f t="shared" si="85"/>
        <v>14.069999999999999</v>
      </c>
      <c r="B405" s="108" t="s">
        <v>283</v>
      </c>
      <c r="C405" s="105">
        <v>1</v>
      </c>
      <c r="D405" s="105" t="s">
        <v>2</v>
      </c>
      <c r="E405" s="106"/>
      <c r="F405" s="106">
        <f t="shared" si="84"/>
        <v>0</v>
      </c>
      <c r="G405" s="125"/>
    </row>
    <row r="406" spans="1:7" ht="18.75" customHeight="1">
      <c r="A406" s="103">
        <f t="shared" si="85"/>
        <v>14.079999999999998</v>
      </c>
      <c r="B406" s="108" t="s">
        <v>284</v>
      </c>
      <c r="C406" s="105">
        <v>1</v>
      </c>
      <c r="D406" s="105" t="s">
        <v>2</v>
      </c>
      <c r="E406" s="106"/>
      <c r="F406" s="106">
        <f t="shared" si="84"/>
        <v>0</v>
      </c>
      <c r="G406" s="125"/>
    </row>
    <row r="407" spans="1:7" ht="18.75" customHeight="1">
      <c r="A407" s="103">
        <f t="shared" si="85"/>
        <v>14.089999999999998</v>
      </c>
      <c r="B407" s="108" t="s">
        <v>285</v>
      </c>
      <c r="C407" s="105">
        <v>357.12</v>
      </c>
      <c r="D407" s="105" t="s">
        <v>94</v>
      </c>
      <c r="E407" s="106"/>
      <c r="F407" s="106">
        <f t="shared" si="84"/>
        <v>0</v>
      </c>
      <c r="G407" s="109">
        <f>SUM(F399:F407)</f>
        <v>0</v>
      </c>
    </row>
    <row r="408" spans="1:7" ht="18.75" customHeight="1">
      <c r="A408" s="166"/>
      <c r="B408" s="167"/>
      <c r="C408" s="172"/>
      <c r="D408" s="172"/>
      <c r="E408" s="173"/>
      <c r="F408" s="173"/>
      <c r="G408" s="168"/>
    </row>
    <row r="409" spans="1:7" s="155" customFormat="1" ht="27.75" customHeight="1">
      <c r="A409" s="150">
        <v>15</v>
      </c>
      <c r="B409" s="111" t="s">
        <v>478</v>
      </c>
      <c r="C409" s="151"/>
      <c r="D409" s="152"/>
      <c r="E409" s="153"/>
      <c r="F409" s="151"/>
      <c r="G409" s="154"/>
    </row>
    <row r="410" spans="1:7" s="155" customFormat="1" ht="63" customHeight="1">
      <c r="A410" s="174">
        <v>15.01</v>
      </c>
      <c r="B410" s="108" t="s">
        <v>480</v>
      </c>
      <c r="C410" s="106">
        <v>6</v>
      </c>
      <c r="D410" s="106" t="s">
        <v>2</v>
      </c>
      <c r="E410" s="106"/>
      <c r="F410" s="106">
        <f>+C410*E410</f>
        <v>0</v>
      </c>
      <c r="G410" s="157"/>
    </row>
    <row r="411" spans="1:7" s="156" customFormat="1" ht="76.5" customHeight="1">
      <c r="A411" s="174">
        <v>15.02</v>
      </c>
      <c r="B411" s="108" t="s">
        <v>468</v>
      </c>
      <c r="C411" s="106">
        <v>1</v>
      </c>
      <c r="D411" s="106" t="s">
        <v>2</v>
      </c>
      <c r="E411" s="106"/>
      <c r="F411" s="106">
        <f t="shared" ref="F411:F412" si="86">+C411*E411</f>
        <v>0</v>
      </c>
      <c r="G411" s="158"/>
    </row>
    <row r="412" spans="1:7" s="155" customFormat="1" ht="67.5" customHeight="1">
      <c r="A412" s="174">
        <v>15.03</v>
      </c>
      <c r="B412" s="108" t="s">
        <v>469</v>
      </c>
      <c r="C412" s="106">
        <v>1</v>
      </c>
      <c r="D412" s="106" t="s">
        <v>2</v>
      </c>
      <c r="E412" s="106"/>
      <c r="F412" s="106">
        <f t="shared" si="86"/>
        <v>0</v>
      </c>
      <c r="G412" s="170"/>
    </row>
    <row r="413" spans="1:7" s="156" customFormat="1" ht="25.5" customHeight="1">
      <c r="A413" s="174">
        <v>15.04</v>
      </c>
      <c r="B413" s="108" t="s">
        <v>470</v>
      </c>
      <c r="C413" s="106"/>
      <c r="D413" s="106"/>
      <c r="E413" s="106"/>
      <c r="F413" s="169"/>
      <c r="G413" s="171"/>
    </row>
    <row r="414" spans="1:7" s="155" customFormat="1" ht="57.75" customHeight="1">
      <c r="A414" s="174">
        <v>15.05</v>
      </c>
      <c r="B414" s="108" t="s">
        <v>471</v>
      </c>
      <c r="C414" s="106"/>
      <c r="D414" s="106"/>
      <c r="E414" s="106"/>
      <c r="F414" s="106">
        <f t="shared" ref="F414:F420" si="87">+C414*E414</f>
        <v>0</v>
      </c>
      <c r="G414" s="157"/>
    </row>
    <row r="415" spans="1:7" s="156" customFormat="1" ht="22.5" customHeight="1">
      <c r="A415" s="174">
        <v>15.06</v>
      </c>
      <c r="B415" s="108" t="s">
        <v>472</v>
      </c>
      <c r="C415" s="106">
        <v>216</v>
      </c>
      <c r="D415" s="106" t="s">
        <v>473</v>
      </c>
      <c r="E415" s="106"/>
      <c r="F415" s="106">
        <f t="shared" si="87"/>
        <v>0</v>
      </c>
      <c r="G415" s="158"/>
    </row>
    <row r="416" spans="1:7" s="156" customFormat="1" ht="22.5" customHeight="1">
      <c r="A416" s="174">
        <v>15.07</v>
      </c>
      <c r="B416" s="108" t="s">
        <v>474</v>
      </c>
      <c r="C416" s="106">
        <v>1</v>
      </c>
      <c r="D416" s="106" t="s">
        <v>2</v>
      </c>
      <c r="E416" s="106"/>
      <c r="F416" s="106">
        <f t="shared" si="87"/>
        <v>0</v>
      </c>
      <c r="G416" s="158"/>
    </row>
    <row r="417" spans="1:8" s="156" customFormat="1" ht="55.5" customHeight="1">
      <c r="A417" s="174">
        <v>15.08</v>
      </c>
      <c r="B417" s="108" t="s">
        <v>475</v>
      </c>
      <c r="C417" s="106"/>
      <c r="D417" s="106"/>
      <c r="E417" s="106"/>
      <c r="F417" s="106">
        <f t="shared" si="87"/>
        <v>0</v>
      </c>
      <c r="G417" s="158"/>
    </row>
    <row r="418" spans="1:8" s="156" customFormat="1" ht="24.75" customHeight="1">
      <c r="A418" s="174">
        <v>15.09</v>
      </c>
      <c r="B418" s="108" t="s">
        <v>472</v>
      </c>
      <c r="C418" s="106">
        <v>216</v>
      </c>
      <c r="D418" s="106" t="s">
        <v>473</v>
      </c>
      <c r="E418" s="106"/>
      <c r="F418" s="106">
        <f t="shared" si="87"/>
        <v>0</v>
      </c>
      <c r="G418" s="158"/>
    </row>
    <row r="419" spans="1:8" s="156" customFormat="1" ht="24.75" customHeight="1">
      <c r="A419" s="174">
        <v>15.1</v>
      </c>
      <c r="B419" s="108" t="s">
        <v>476</v>
      </c>
      <c r="C419" s="106">
        <v>180</v>
      </c>
      <c r="D419" s="106" t="s">
        <v>473</v>
      </c>
      <c r="E419" s="106"/>
      <c r="F419" s="106">
        <f t="shared" si="87"/>
        <v>0</v>
      </c>
      <c r="G419" s="158"/>
    </row>
    <row r="420" spans="1:8" s="156" customFormat="1" ht="24.75" customHeight="1">
      <c r="A420" s="174">
        <v>15.11</v>
      </c>
      <c r="B420" s="108" t="s">
        <v>477</v>
      </c>
      <c r="C420" s="106">
        <v>1</v>
      </c>
      <c r="D420" s="106" t="s">
        <v>13</v>
      </c>
      <c r="E420" s="106"/>
      <c r="F420" s="106">
        <f t="shared" si="87"/>
        <v>0</v>
      </c>
      <c r="G420" s="159">
        <f>SUM(F410:F420)</f>
        <v>0</v>
      </c>
    </row>
    <row r="421" spans="1:8" s="155" customFormat="1" ht="24.75" customHeight="1" thickBot="1">
      <c r="A421" s="160"/>
      <c r="B421" s="161"/>
      <c r="C421" s="162"/>
      <c r="D421" s="163"/>
      <c r="E421" s="164"/>
      <c r="F421" s="162"/>
      <c r="G421" s="165"/>
    </row>
    <row r="422" spans="1:8" s="21" customFormat="1" ht="18.75" customHeight="1" thickTop="1" thickBot="1">
      <c r="A422" s="116"/>
      <c r="B422" s="141"/>
      <c r="C422" s="118"/>
      <c r="D422" s="118"/>
      <c r="E422" s="119"/>
      <c r="F422" s="119"/>
      <c r="G422" s="137"/>
    </row>
    <row r="423" spans="1:8" s="21" customFormat="1" ht="21.75" customHeight="1" thickTop="1" thickBot="1">
      <c r="A423" s="87"/>
      <c r="B423" s="128" t="s">
        <v>305</v>
      </c>
      <c r="C423" s="129"/>
      <c r="D423" s="130"/>
      <c r="E423" s="129"/>
      <c r="F423" s="129"/>
      <c r="G423" s="131">
        <f>SUM(G24:G420)</f>
        <v>0</v>
      </c>
    </row>
    <row r="424" spans="1:8" s="21" customFormat="1" ht="21.75" customHeight="1" thickTop="1" thickBot="1">
      <c r="A424" s="2"/>
      <c r="B424" s="31" t="s">
        <v>309</v>
      </c>
      <c r="C424" s="32"/>
      <c r="D424" s="3"/>
      <c r="E424" s="32"/>
      <c r="F424" s="32"/>
      <c r="G424" s="33">
        <f>SUM(F11:F420)</f>
        <v>0</v>
      </c>
    </row>
    <row r="425" spans="1:8" s="21" customFormat="1" ht="21.75" customHeight="1" thickTop="1">
      <c r="A425" s="34"/>
      <c r="B425" s="35"/>
      <c r="C425" s="36"/>
      <c r="D425" s="37"/>
      <c r="E425" s="38"/>
      <c r="F425" s="38"/>
      <c r="G425" s="39"/>
    </row>
    <row r="426" spans="1:8" s="21" customFormat="1" ht="21.75" customHeight="1">
      <c r="A426" s="40"/>
      <c r="B426" s="41" t="s">
        <v>286</v>
      </c>
      <c r="C426" s="42"/>
      <c r="D426" s="43">
        <v>0.1</v>
      </c>
      <c r="E426" s="44"/>
      <c r="F426" s="44">
        <f>D426*G424</f>
        <v>0</v>
      </c>
      <c r="G426" s="45"/>
    </row>
    <row r="427" spans="1:8" s="21" customFormat="1" ht="21.75" customHeight="1">
      <c r="A427" s="40"/>
      <c r="B427" s="41" t="s">
        <v>287</v>
      </c>
      <c r="C427" s="42"/>
      <c r="D427" s="43">
        <v>2.5000000000000001E-2</v>
      </c>
      <c r="E427" s="44"/>
      <c r="F427" s="44">
        <f>D427*G424</f>
        <v>0</v>
      </c>
      <c r="G427" s="45"/>
    </row>
    <row r="428" spans="1:8" s="21" customFormat="1" ht="21.75" customHeight="1">
      <c r="A428" s="40"/>
      <c r="B428" s="41" t="s">
        <v>288</v>
      </c>
      <c r="C428" s="42"/>
      <c r="D428" s="43">
        <v>5.3499999999999999E-2</v>
      </c>
      <c r="E428" s="44"/>
      <c r="F428" s="44">
        <f>D428*G424</f>
        <v>0</v>
      </c>
      <c r="G428" s="45"/>
      <c r="H428" s="24"/>
    </row>
    <row r="429" spans="1:8" s="21" customFormat="1" ht="21.75" customHeight="1">
      <c r="A429" s="40"/>
      <c r="B429" s="41" t="s">
        <v>289</v>
      </c>
      <c r="C429" s="42"/>
      <c r="D429" s="46">
        <v>3.5000000000000003E-2</v>
      </c>
      <c r="E429" s="44"/>
      <c r="F429" s="44">
        <f>D429*G424</f>
        <v>0</v>
      </c>
      <c r="G429" s="45"/>
      <c r="H429" s="24"/>
    </row>
    <row r="430" spans="1:8" s="21" customFormat="1" ht="21.75" customHeight="1">
      <c r="A430" s="40"/>
      <c r="B430" s="41" t="s">
        <v>290</v>
      </c>
      <c r="C430" s="42"/>
      <c r="D430" s="43">
        <v>0.01</v>
      </c>
      <c r="E430" s="44"/>
      <c r="F430" s="44">
        <f>D430*G424</f>
        <v>0</v>
      </c>
      <c r="G430" s="45"/>
    </row>
    <row r="431" spans="1:8" s="21" customFormat="1" ht="21.75" customHeight="1">
      <c r="A431" s="40"/>
      <c r="B431" s="41" t="s">
        <v>291</v>
      </c>
      <c r="C431" s="42"/>
      <c r="D431" s="43">
        <v>0.05</v>
      </c>
      <c r="E431" s="44"/>
      <c r="F431" s="44">
        <f>D431*G424</f>
        <v>0</v>
      </c>
      <c r="G431" s="45"/>
      <c r="H431" s="25"/>
    </row>
    <row r="432" spans="1:8" s="21" customFormat="1" ht="21.75" customHeight="1" thickBot="1">
      <c r="A432" s="40"/>
      <c r="B432" s="41"/>
      <c r="C432" s="42"/>
      <c r="D432" s="47"/>
      <c r="E432" s="44"/>
      <c r="F432" s="44"/>
      <c r="G432" s="45"/>
    </row>
    <row r="433" spans="1:10" s="21" customFormat="1" ht="21.75" customHeight="1" thickTop="1" thickBot="1">
      <c r="A433" s="48"/>
      <c r="B433" s="49" t="s">
        <v>310</v>
      </c>
      <c r="C433" s="50"/>
      <c r="D433" s="51"/>
      <c r="E433" s="52"/>
      <c r="F433" s="52"/>
      <c r="G433" s="53">
        <f>SUM(F426:F431)</f>
        <v>0</v>
      </c>
    </row>
    <row r="434" spans="1:10" s="21" customFormat="1" ht="21.75" customHeight="1" thickTop="1" thickBot="1">
      <c r="A434" s="54"/>
      <c r="B434" s="55"/>
      <c r="C434" s="56"/>
      <c r="D434" s="57"/>
      <c r="E434" s="58"/>
      <c r="F434" s="58"/>
      <c r="G434" s="59"/>
    </row>
    <row r="435" spans="1:10" s="21" customFormat="1" ht="21.75" customHeight="1" thickTop="1" thickBot="1">
      <c r="A435" s="48"/>
      <c r="B435" s="49" t="s">
        <v>292</v>
      </c>
      <c r="C435" s="50"/>
      <c r="D435" s="51"/>
      <c r="E435" s="52"/>
      <c r="F435" s="52"/>
      <c r="G435" s="53">
        <f>+G433+G424</f>
        <v>0</v>
      </c>
    </row>
    <row r="436" spans="1:10" s="21" customFormat="1" ht="21.75" customHeight="1" thickTop="1" thickBot="1">
      <c r="A436" s="54"/>
      <c r="B436" s="55"/>
      <c r="C436" s="56"/>
      <c r="D436" s="57"/>
      <c r="E436" s="58"/>
      <c r="F436" s="58"/>
      <c r="G436" s="59"/>
    </row>
    <row r="437" spans="1:10" s="21" customFormat="1" ht="21.75" customHeight="1" thickTop="1" thickBot="1">
      <c r="A437" s="51"/>
      <c r="B437" s="49" t="s">
        <v>481</v>
      </c>
      <c r="C437" s="51"/>
      <c r="D437" s="60">
        <v>1E-3</v>
      </c>
      <c r="E437" s="51"/>
      <c r="F437" s="51"/>
      <c r="G437" s="53">
        <f>+D437*G424</f>
        <v>0</v>
      </c>
    </row>
    <row r="438" spans="1:10" s="21" customFormat="1" ht="21.75" customHeight="1" thickTop="1" thickBot="1">
      <c r="A438" s="54"/>
      <c r="B438" s="55"/>
      <c r="C438" s="56"/>
      <c r="D438" s="57"/>
      <c r="E438" s="58"/>
      <c r="F438" s="58"/>
      <c r="G438" s="59"/>
    </row>
    <row r="439" spans="1:10" s="21" customFormat="1" ht="21.75" customHeight="1" thickTop="1" thickBot="1">
      <c r="A439" s="48"/>
      <c r="B439" s="49" t="s">
        <v>293</v>
      </c>
      <c r="C439" s="50"/>
      <c r="D439" s="60">
        <v>0.03</v>
      </c>
      <c r="E439" s="52"/>
      <c r="F439" s="52"/>
      <c r="G439" s="53">
        <f>+G433*D439</f>
        <v>0</v>
      </c>
    </row>
    <row r="440" spans="1:10" s="21" customFormat="1" ht="21.75" customHeight="1" thickTop="1" thickBot="1">
      <c r="A440" s="54"/>
      <c r="B440" s="55"/>
      <c r="C440" s="56"/>
      <c r="D440" s="61"/>
      <c r="E440" s="58"/>
      <c r="F440" s="58"/>
      <c r="G440" s="59"/>
    </row>
    <row r="441" spans="1:10" s="21" customFormat="1" ht="21.75" customHeight="1" thickTop="1" thickBot="1">
      <c r="A441" s="48"/>
      <c r="B441" s="49" t="s">
        <v>294</v>
      </c>
      <c r="C441" s="50"/>
      <c r="D441" s="60">
        <v>0.06</v>
      </c>
      <c r="E441" s="52"/>
      <c r="F441" s="52"/>
      <c r="G441" s="53">
        <f>D441*G424</f>
        <v>0</v>
      </c>
    </row>
    <row r="442" spans="1:10" s="21" customFormat="1" ht="21.75" customHeight="1" thickTop="1" thickBot="1">
      <c r="A442" s="54"/>
      <c r="B442" s="55"/>
      <c r="C442" s="56"/>
      <c r="D442" s="61"/>
      <c r="E442" s="58"/>
      <c r="F442" s="58"/>
      <c r="G442" s="59"/>
    </row>
    <row r="443" spans="1:10" s="21" customFormat="1" ht="21.75" customHeight="1" thickTop="1" thickBot="1">
      <c r="A443" s="48"/>
      <c r="B443" s="49" t="s">
        <v>295</v>
      </c>
      <c r="C443" s="50"/>
      <c r="D443" s="60">
        <v>0.05</v>
      </c>
      <c r="E443" s="52"/>
      <c r="F443" s="52"/>
      <c r="G443" s="53">
        <f>+G424*D443</f>
        <v>0</v>
      </c>
    </row>
    <row r="444" spans="1:10" s="21" customFormat="1" ht="21.75" customHeight="1" thickTop="1" thickBot="1">
      <c r="A444" s="54"/>
      <c r="B444" s="55"/>
      <c r="C444" s="56"/>
      <c r="D444" s="57"/>
      <c r="E444" s="58"/>
      <c r="F444" s="58"/>
      <c r="G444" s="59"/>
      <c r="J444" s="175"/>
    </row>
    <row r="445" spans="1:10" s="21" customFormat="1" ht="21.75" customHeight="1" thickTop="1" thickBot="1">
      <c r="A445" s="48"/>
      <c r="B445" s="49" t="s">
        <v>296</v>
      </c>
      <c r="C445" s="50"/>
      <c r="D445" s="60"/>
      <c r="E445" s="52"/>
      <c r="F445" s="52"/>
      <c r="G445" s="53"/>
      <c r="J445" s="175"/>
    </row>
    <row r="446" spans="1:10" s="21" customFormat="1" ht="21.75" customHeight="1" thickTop="1" thickBot="1">
      <c r="A446" s="54"/>
      <c r="B446" s="55"/>
      <c r="C446" s="56"/>
      <c r="D446" s="57"/>
      <c r="E446" s="58"/>
      <c r="F446" s="58"/>
      <c r="G446" s="59"/>
      <c r="J446" s="175"/>
    </row>
    <row r="447" spans="1:10" s="21" customFormat="1" ht="21.75" customHeight="1" thickTop="1" thickBot="1">
      <c r="A447" s="48"/>
      <c r="B447" s="49" t="s">
        <v>311</v>
      </c>
      <c r="C447" s="50"/>
      <c r="D447" s="51"/>
      <c r="E447" s="52"/>
      <c r="F447" s="52"/>
      <c r="G447" s="53">
        <f>+G443+G441+G435+G439+G445</f>
        <v>0</v>
      </c>
      <c r="J447" s="175"/>
    </row>
    <row r="448" spans="1:10" s="21" customFormat="1" ht="21.75" customHeight="1" thickTop="1">
      <c r="A448" s="62"/>
      <c r="B448" s="62"/>
      <c r="C448" s="63"/>
      <c r="D448" s="62"/>
      <c r="E448" s="64"/>
      <c r="F448" s="64"/>
      <c r="G448" s="64"/>
    </row>
    <row r="449" spans="1:7" s="21" customFormat="1" ht="21.75" customHeight="1">
      <c r="A449" s="62"/>
      <c r="B449" s="62"/>
      <c r="C449" s="63"/>
      <c r="D449" s="62"/>
      <c r="E449" s="64"/>
      <c r="F449" s="65"/>
      <c r="G449" s="64"/>
    </row>
    <row r="450" spans="1:7" s="21" customFormat="1" ht="21.75" customHeight="1">
      <c r="A450" s="66"/>
      <c r="B450" s="67"/>
      <c r="C450" s="68"/>
      <c r="D450" s="69"/>
      <c r="E450" s="70"/>
      <c r="F450" s="71"/>
      <c r="G450" s="72"/>
    </row>
    <row r="451" spans="1:7" s="21" customFormat="1" ht="21.75" customHeight="1">
      <c r="A451" s="66"/>
      <c r="B451" s="67"/>
      <c r="C451" s="68"/>
      <c r="D451" s="69"/>
      <c r="E451" s="70"/>
      <c r="F451" s="71"/>
      <c r="G451" s="72"/>
    </row>
    <row r="452" spans="1:7" s="21" customFormat="1" ht="21.75" customHeight="1">
      <c r="A452" s="62"/>
      <c r="B452" s="62"/>
      <c r="C452" s="63"/>
      <c r="D452" s="62"/>
      <c r="E452" s="64"/>
      <c r="F452" s="65"/>
      <c r="G452" s="64"/>
    </row>
    <row r="453" spans="1:7" s="21" customFormat="1" ht="21.75" customHeight="1">
      <c r="A453" s="62"/>
      <c r="B453" s="62"/>
      <c r="C453" s="63"/>
      <c r="D453" s="62"/>
      <c r="E453" s="64"/>
      <c r="F453" s="65"/>
      <c r="G453" s="64"/>
    </row>
    <row r="454" spans="1:7" s="21" customFormat="1" ht="21.75" customHeight="1">
      <c r="A454" s="62"/>
      <c r="B454" s="73"/>
      <c r="C454" s="74"/>
      <c r="D454" s="62"/>
      <c r="E454" s="73"/>
      <c r="F454" s="65"/>
      <c r="G454" s="64"/>
    </row>
    <row r="455" spans="1:7" s="21" customFormat="1" ht="21.75" customHeight="1">
      <c r="A455" s="62"/>
      <c r="B455" s="62"/>
      <c r="C455" s="63"/>
      <c r="D455" s="62"/>
      <c r="E455" s="64"/>
      <c r="F455" s="65"/>
      <c r="G455" s="64"/>
    </row>
    <row r="456" spans="1:7" ht="21.75" customHeight="1">
      <c r="A456" s="75"/>
      <c r="B456" s="76"/>
      <c r="C456" s="77"/>
      <c r="D456" s="76"/>
      <c r="E456" s="78"/>
      <c r="F456" s="79"/>
      <c r="G456" s="80"/>
    </row>
    <row r="457" spans="1:7" ht="21.75" customHeight="1">
      <c r="A457" s="75"/>
      <c r="B457" s="62"/>
      <c r="C457" s="63"/>
      <c r="D457" s="62"/>
      <c r="E457" s="64"/>
      <c r="F457" s="65"/>
      <c r="G457" s="64"/>
    </row>
    <row r="458" spans="1:7" ht="21.75" customHeight="1">
      <c r="A458" s="75"/>
      <c r="B458" s="67"/>
      <c r="C458" s="68"/>
      <c r="D458" s="76"/>
      <c r="E458" s="81"/>
      <c r="F458" s="79"/>
      <c r="G458" s="80"/>
    </row>
    <row r="459" spans="1:7" ht="21.75" customHeight="1">
      <c r="A459" s="75"/>
      <c r="B459" s="67"/>
      <c r="C459" s="68"/>
      <c r="D459" s="76"/>
      <c r="E459" s="81"/>
      <c r="F459" s="79"/>
      <c r="G459" s="80"/>
    </row>
    <row r="460" spans="1:7" ht="21.75" customHeight="1">
      <c r="A460" s="75"/>
      <c r="B460" s="76"/>
      <c r="C460" s="77"/>
      <c r="D460" s="76"/>
      <c r="E460" s="78"/>
      <c r="F460" s="79"/>
      <c r="G460" s="80"/>
    </row>
    <row r="461" spans="1:7" ht="21.75" customHeight="1">
      <c r="A461" s="75"/>
      <c r="B461" s="62"/>
      <c r="C461" s="63"/>
      <c r="D461" s="62"/>
      <c r="E461" s="64"/>
      <c r="F461" s="65"/>
      <c r="G461" s="64"/>
    </row>
    <row r="462" spans="1:7" ht="21.75" customHeight="1">
      <c r="A462" s="82"/>
      <c r="B462" s="73"/>
      <c r="C462" s="74"/>
      <c r="D462" s="73"/>
      <c r="E462" s="83"/>
      <c r="F462" s="65"/>
      <c r="G462" s="83"/>
    </row>
    <row r="463" spans="1:7" ht="21.75" customHeight="1">
      <c r="A463" s="75"/>
      <c r="B463" s="84"/>
      <c r="C463" s="85"/>
      <c r="D463" s="84"/>
      <c r="E463" s="86"/>
      <c r="F463" s="65"/>
      <c r="G463" s="86"/>
    </row>
    <row r="464" spans="1:7" ht="21.75" customHeight="1">
      <c r="A464" s="89"/>
      <c r="B464" s="90"/>
      <c r="C464" s="91"/>
      <c r="D464" s="92"/>
      <c r="E464" s="93"/>
      <c r="F464" s="94"/>
      <c r="G464" s="88"/>
    </row>
    <row r="465" spans="1:7" ht="21.75" customHeight="1">
      <c r="A465" s="95"/>
      <c r="B465" s="95"/>
      <c r="C465" s="96"/>
      <c r="D465" s="95"/>
      <c r="E465" s="97"/>
      <c r="F465" s="97"/>
      <c r="G465" s="97"/>
    </row>
    <row r="466" spans="1:7" ht="21.75" customHeight="1">
      <c r="A466" s="26"/>
      <c r="B466" s="27"/>
      <c r="C466" s="26"/>
      <c r="D466" s="28"/>
      <c r="E466" s="26"/>
      <c r="F466" s="26"/>
    </row>
    <row r="467" spans="1:7" ht="21.75" customHeight="1">
      <c r="A467" s="26"/>
      <c r="B467" s="27"/>
      <c r="C467" s="26"/>
      <c r="D467" s="28"/>
      <c r="E467" s="26"/>
      <c r="F467" s="26"/>
    </row>
    <row r="468" spans="1:7" ht="21.75" customHeight="1">
      <c r="A468" s="26"/>
      <c r="B468" s="27"/>
      <c r="C468" s="26"/>
      <c r="D468" s="28"/>
      <c r="E468" s="26"/>
      <c r="F468" s="26"/>
    </row>
    <row r="469" spans="1:7">
      <c r="A469" s="26"/>
      <c r="B469" s="27"/>
      <c r="C469" s="26"/>
      <c r="D469" s="28"/>
      <c r="E469" s="26"/>
      <c r="F469" s="26"/>
    </row>
    <row r="470" spans="1:7">
      <c r="A470" s="26"/>
      <c r="B470" s="27"/>
      <c r="C470" s="26"/>
      <c r="D470" s="28"/>
      <c r="E470" s="26"/>
      <c r="F470" s="26"/>
    </row>
    <row r="471" spans="1:7">
      <c r="A471" s="26"/>
      <c r="B471" s="27"/>
      <c r="C471" s="26"/>
      <c r="D471" s="28"/>
      <c r="E471" s="26"/>
      <c r="F471" s="26"/>
    </row>
    <row r="472" spans="1:7">
      <c r="A472" s="26"/>
      <c r="B472" s="27"/>
      <c r="C472" s="26"/>
      <c r="D472" s="28"/>
      <c r="E472" s="26"/>
      <c r="F472" s="26"/>
    </row>
    <row r="473" spans="1:7">
      <c r="A473" s="26"/>
      <c r="B473" s="27"/>
      <c r="C473" s="26"/>
      <c r="D473" s="28"/>
      <c r="E473" s="26"/>
      <c r="F473" s="26"/>
    </row>
    <row r="474" spans="1:7">
      <c r="A474" s="26"/>
      <c r="B474" s="27"/>
      <c r="C474" s="26"/>
      <c r="D474" s="28"/>
      <c r="E474" s="26"/>
      <c r="F474" s="26"/>
    </row>
    <row r="475" spans="1:7">
      <c r="A475" s="26"/>
      <c r="B475" s="27"/>
      <c r="C475" s="26"/>
      <c r="D475" s="28"/>
      <c r="E475" s="26"/>
      <c r="F475" s="26"/>
    </row>
    <row r="476" spans="1:7">
      <c r="A476" s="26"/>
      <c r="B476" s="27"/>
      <c r="C476" s="26"/>
      <c r="D476" s="28"/>
      <c r="E476" s="26"/>
      <c r="F476" s="26"/>
    </row>
    <row r="477" spans="1:7">
      <c r="A477" s="26"/>
      <c r="B477" s="27"/>
      <c r="C477" s="26"/>
      <c r="D477" s="28"/>
      <c r="E477" s="26"/>
      <c r="F477" s="26"/>
    </row>
    <row r="478" spans="1:7">
      <c r="A478" s="26"/>
      <c r="B478" s="27"/>
      <c r="C478" s="26"/>
      <c r="D478" s="28"/>
      <c r="E478" s="26"/>
      <c r="F478" s="26"/>
    </row>
    <row r="479" spans="1:7">
      <c r="A479" s="26"/>
      <c r="B479" s="27"/>
      <c r="C479" s="26"/>
      <c r="D479" s="28"/>
      <c r="E479" s="26"/>
      <c r="F479" s="26"/>
    </row>
    <row r="480" spans="1:7">
      <c r="A480" s="26"/>
      <c r="B480" s="27"/>
      <c r="C480" s="26"/>
      <c r="D480" s="28"/>
      <c r="E480" s="26"/>
      <c r="F480" s="26"/>
    </row>
    <row r="481" spans="1:6">
      <c r="A481" s="26"/>
      <c r="B481" s="27"/>
      <c r="C481" s="26"/>
      <c r="D481" s="28"/>
      <c r="E481" s="26"/>
      <c r="F481" s="26"/>
    </row>
    <row r="482" spans="1:6">
      <c r="A482" s="26"/>
      <c r="B482" s="27"/>
      <c r="C482" s="26"/>
      <c r="D482" s="28"/>
      <c r="E482" s="26"/>
      <c r="F482" s="26"/>
    </row>
    <row r="483" spans="1:6">
      <c r="A483" s="26"/>
      <c r="B483" s="27"/>
      <c r="C483" s="26"/>
      <c r="D483" s="28"/>
      <c r="E483" s="26"/>
      <c r="F483" s="26"/>
    </row>
    <row r="484" spans="1:6">
      <c r="A484" s="26"/>
      <c r="B484" s="27"/>
      <c r="C484" s="26"/>
      <c r="D484" s="28"/>
      <c r="E484" s="26"/>
      <c r="F484" s="26"/>
    </row>
    <row r="485" spans="1:6">
      <c r="A485" s="26"/>
      <c r="B485" s="27"/>
      <c r="C485" s="26"/>
      <c r="D485" s="28"/>
      <c r="E485" s="26"/>
      <c r="F485" s="26"/>
    </row>
    <row r="486" spans="1:6">
      <c r="A486" s="26"/>
      <c r="B486" s="27"/>
      <c r="C486" s="26"/>
      <c r="D486" s="28"/>
      <c r="E486" s="26"/>
      <c r="F486" s="26"/>
    </row>
    <row r="487" spans="1:6">
      <c r="A487" s="26"/>
      <c r="B487" s="27"/>
      <c r="C487" s="26"/>
      <c r="D487" s="28"/>
      <c r="E487" s="26"/>
      <c r="F487" s="26"/>
    </row>
    <row r="488" spans="1:6">
      <c r="A488" s="26"/>
      <c r="B488" s="27"/>
      <c r="C488" s="26"/>
      <c r="D488" s="28"/>
      <c r="E488" s="26"/>
      <c r="F488" s="26"/>
    </row>
    <row r="489" spans="1:6">
      <c r="A489" s="26"/>
      <c r="B489" s="27"/>
      <c r="C489" s="26"/>
      <c r="D489" s="28"/>
      <c r="E489" s="26"/>
      <c r="F489" s="26"/>
    </row>
    <row r="490" spans="1:6">
      <c r="A490" s="26"/>
      <c r="B490" s="27"/>
      <c r="C490" s="26"/>
      <c r="D490" s="28"/>
      <c r="E490" s="26"/>
      <c r="F490" s="26"/>
    </row>
    <row r="491" spans="1:6">
      <c r="A491" s="26"/>
      <c r="B491" s="27"/>
      <c r="C491" s="26"/>
      <c r="D491" s="28"/>
      <c r="E491" s="26"/>
      <c r="F491" s="26"/>
    </row>
    <row r="492" spans="1:6">
      <c r="A492" s="26"/>
      <c r="B492" s="27"/>
      <c r="C492" s="26"/>
      <c r="D492" s="28"/>
      <c r="E492" s="26"/>
      <c r="F492" s="26"/>
    </row>
    <row r="493" spans="1:6">
      <c r="A493" s="26"/>
      <c r="B493" s="27"/>
      <c r="C493" s="26"/>
      <c r="D493" s="28"/>
      <c r="E493" s="26"/>
      <c r="F493" s="26"/>
    </row>
    <row r="494" spans="1:6">
      <c r="A494" s="26"/>
      <c r="B494" s="26"/>
      <c r="C494" s="26"/>
      <c r="D494" s="28"/>
      <c r="E494" s="26"/>
      <c r="F494" s="26"/>
    </row>
    <row r="495" spans="1:6">
      <c r="A495" s="26"/>
      <c r="B495" s="26"/>
      <c r="C495" s="26"/>
      <c r="D495" s="28"/>
      <c r="E495" s="26"/>
      <c r="F495" s="26"/>
    </row>
    <row r="496" spans="1:6">
      <c r="A496" s="26"/>
      <c r="B496" s="26"/>
      <c r="C496" s="26"/>
      <c r="D496" s="28"/>
      <c r="E496" s="26"/>
      <c r="F496" s="26"/>
    </row>
    <row r="497" spans="1:6">
      <c r="A497" s="26"/>
      <c r="B497" s="26"/>
      <c r="C497" s="26"/>
      <c r="D497" s="28"/>
      <c r="E497" s="26"/>
      <c r="F497" s="26"/>
    </row>
    <row r="498" spans="1:6">
      <c r="A498" s="26"/>
      <c r="B498" s="26"/>
      <c r="C498" s="26"/>
      <c r="D498" s="28"/>
      <c r="E498" s="26"/>
      <c r="F498" s="26"/>
    </row>
    <row r="499" spans="1:6">
      <c r="A499" s="26"/>
      <c r="B499" s="26"/>
      <c r="C499" s="26"/>
      <c r="D499" s="28"/>
      <c r="E499" s="26"/>
      <c r="F499" s="26"/>
    </row>
    <row r="500" spans="1:6">
      <c r="A500" s="26"/>
      <c r="B500" s="26"/>
      <c r="C500" s="26"/>
      <c r="D500" s="28"/>
      <c r="E500" s="26"/>
      <c r="F500" s="26"/>
    </row>
    <row r="501" spans="1:6">
      <c r="A501" s="26"/>
      <c r="B501" s="26"/>
      <c r="C501" s="26"/>
      <c r="D501" s="28"/>
      <c r="E501" s="26"/>
      <c r="F501" s="26"/>
    </row>
    <row r="502" spans="1:6">
      <c r="A502" s="26"/>
      <c r="B502" s="26"/>
      <c r="C502" s="26"/>
      <c r="D502" s="28"/>
      <c r="E502" s="26"/>
      <c r="F502" s="26"/>
    </row>
    <row r="503" spans="1:6">
      <c r="A503" s="26"/>
      <c r="B503" s="26"/>
      <c r="C503" s="26"/>
      <c r="D503" s="28"/>
      <c r="E503" s="26"/>
      <c r="F503" s="26"/>
    </row>
    <row r="504" spans="1:6">
      <c r="A504" s="26"/>
      <c r="B504" s="26"/>
      <c r="C504" s="26"/>
      <c r="D504" s="28"/>
      <c r="E504" s="26"/>
      <c r="F504" s="26"/>
    </row>
    <row r="505" spans="1:6">
      <c r="A505" s="26"/>
      <c r="B505" s="26"/>
      <c r="C505" s="26"/>
      <c r="D505" s="28"/>
      <c r="E505" s="26"/>
      <c r="F505" s="26"/>
    </row>
    <row r="506" spans="1:6">
      <c r="A506" s="26"/>
      <c r="B506" s="26"/>
      <c r="C506" s="26"/>
      <c r="D506" s="28"/>
      <c r="E506" s="26"/>
      <c r="F506" s="26"/>
    </row>
    <row r="507" spans="1:6">
      <c r="A507" s="26"/>
      <c r="B507" s="26"/>
      <c r="C507" s="26"/>
      <c r="D507" s="28"/>
      <c r="E507" s="26"/>
      <c r="F507" s="26"/>
    </row>
    <row r="508" spans="1:6">
      <c r="A508" s="26"/>
      <c r="B508" s="26"/>
      <c r="C508" s="26"/>
      <c r="D508" s="28"/>
      <c r="E508" s="26"/>
      <c r="F508" s="26"/>
    </row>
    <row r="509" spans="1:6">
      <c r="A509" s="26"/>
      <c r="B509" s="26"/>
      <c r="C509" s="26"/>
      <c r="D509" s="28"/>
      <c r="E509" s="26"/>
      <c r="F509" s="26"/>
    </row>
    <row r="510" spans="1:6">
      <c r="A510" s="26"/>
      <c r="B510" s="26"/>
      <c r="C510" s="26"/>
      <c r="D510" s="28"/>
      <c r="E510" s="26"/>
      <c r="F510" s="26"/>
    </row>
    <row r="511" spans="1:6">
      <c r="A511" s="26"/>
      <c r="B511" s="26"/>
      <c r="C511" s="26"/>
      <c r="D511" s="28"/>
      <c r="E511" s="26"/>
      <c r="F511" s="26"/>
    </row>
    <row r="512" spans="1:6">
      <c r="A512" s="26"/>
      <c r="B512" s="26"/>
      <c r="C512" s="26"/>
      <c r="D512" s="28"/>
      <c r="E512" s="26"/>
      <c r="F512" s="26"/>
    </row>
    <row r="513" spans="1:6">
      <c r="A513" s="26"/>
      <c r="B513" s="26"/>
      <c r="C513" s="26"/>
      <c r="D513" s="28"/>
      <c r="E513" s="26"/>
      <c r="F513" s="26"/>
    </row>
    <row r="514" spans="1:6">
      <c r="A514" s="26"/>
      <c r="B514" s="26"/>
      <c r="C514" s="26"/>
      <c r="D514" s="28"/>
      <c r="E514" s="26"/>
      <c r="F514" s="26"/>
    </row>
    <row r="515" spans="1:6">
      <c r="D515" s="30"/>
    </row>
    <row r="516" spans="1:6">
      <c r="D516" s="30"/>
    </row>
    <row r="517" spans="1:6">
      <c r="D517" s="30"/>
    </row>
    <row r="518" spans="1:6">
      <c r="D518" s="30"/>
    </row>
    <row r="519" spans="1:6">
      <c r="D519" s="30"/>
    </row>
    <row r="520" spans="1:6">
      <c r="D520" s="30"/>
    </row>
    <row r="521" spans="1:6">
      <c r="D521" s="30"/>
    </row>
    <row r="522" spans="1:6">
      <c r="D522" s="30"/>
    </row>
    <row r="523" spans="1:6">
      <c r="D523" s="30"/>
    </row>
    <row r="524" spans="1:6">
      <c r="D524" s="30"/>
    </row>
    <row r="525" spans="1:6">
      <c r="D525" s="30"/>
    </row>
    <row r="526" spans="1:6">
      <c r="D526" s="30"/>
    </row>
    <row r="527" spans="1:6">
      <c r="D527" s="30"/>
    </row>
    <row r="528" spans="1:6">
      <c r="D528" s="30"/>
    </row>
    <row r="529" spans="4:4">
      <c r="D529" s="30"/>
    </row>
    <row r="530" spans="4:4">
      <c r="D530" s="30"/>
    </row>
    <row r="531" spans="4:4">
      <c r="D531" s="30"/>
    </row>
    <row r="532" spans="4:4">
      <c r="D532" s="30"/>
    </row>
    <row r="533" spans="4:4">
      <c r="D533" s="30"/>
    </row>
    <row r="534" spans="4:4">
      <c r="D534" s="30"/>
    </row>
    <row r="535" spans="4:4">
      <c r="D535" s="30"/>
    </row>
    <row r="536" spans="4:4">
      <c r="D536" s="30"/>
    </row>
    <row r="537" spans="4:4">
      <c r="D537" s="30"/>
    </row>
    <row r="538" spans="4:4">
      <c r="D538" s="30"/>
    </row>
    <row r="539" spans="4:4">
      <c r="D539" s="30"/>
    </row>
    <row r="540" spans="4:4">
      <c r="D540" s="30"/>
    </row>
    <row r="541" spans="4:4">
      <c r="D541" s="30"/>
    </row>
    <row r="542" spans="4:4">
      <c r="D542" s="30"/>
    </row>
    <row r="543" spans="4:4">
      <c r="D543" s="30"/>
    </row>
    <row r="544" spans="4:4">
      <c r="D544" s="30"/>
    </row>
    <row r="545" spans="4:4">
      <c r="D545" s="30"/>
    </row>
    <row r="546" spans="4:4">
      <c r="D546" s="30"/>
    </row>
    <row r="547" spans="4:4">
      <c r="D547" s="30"/>
    </row>
    <row r="548" spans="4:4">
      <c r="D548" s="30"/>
    </row>
    <row r="549" spans="4:4">
      <c r="D549" s="30"/>
    </row>
    <row r="550" spans="4:4">
      <c r="D550" s="30"/>
    </row>
    <row r="551" spans="4:4">
      <c r="D551" s="30"/>
    </row>
    <row r="552" spans="4:4">
      <c r="D552" s="30"/>
    </row>
    <row r="553" spans="4:4">
      <c r="D553" s="30"/>
    </row>
    <row r="554" spans="4:4">
      <c r="D554" s="30"/>
    </row>
    <row r="555" spans="4:4">
      <c r="D555" s="30"/>
    </row>
    <row r="556" spans="4:4">
      <c r="D556" s="30"/>
    </row>
    <row r="557" spans="4:4">
      <c r="D557" s="30"/>
    </row>
    <row r="558" spans="4:4">
      <c r="D558" s="30"/>
    </row>
    <row r="559" spans="4:4">
      <c r="D559" s="30"/>
    </row>
    <row r="560" spans="4:4">
      <c r="D560" s="30"/>
    </row>
    <row r="561" spans="4:4">
      <c r="D561" s="30"/>
    </row>
    <row r="562" spans="4:4">
      <c r="D562" s="30"/>
    </row>
    <row r="563" spans="4:4">
      <c r="D563" s="30"/>
    </row>
    <row r="564" spans="4:4">
      <c r="D564" s="30"/>
    </row>
    <row r="565" spans="4:4">
      <c r="D565" s="30"/>
    </row>
  </sheetData>
  <mergeCells count="4">
    <mergeCell ref="A1:G1"/>
    <mergeCell ref="A2:G2"/>
    <mergeCell ref="A3:G3"/>
    <mergeCell ref="A6:G6"/>
  </mergeCells>
  <printOptions horizontalCentered="1"/>
  <pageMargins left="0.51181102362204722" right="0.51181102362204722" top="0.74803149606299213" bottom="0.94488188976377963" header="0.31496062992125984" footer="0.78740157480314965"/>
  <pageSetup scale="52" fitToHeight="0" orientation="portrait" horizontalDpi="360" verticalDpi="360" r:id="rId1"/>
  <headerFooter>
    <oddFooter>&amp;L&amp;"Arial,Normal"&amp;9&amp;F&amp;Z&amp;R&amp;"Arial,Normal"&amp;10&amp;N de &amp;P</oddFooter>
  </headerFooter>
  <rowBreaks count="9" manualBreakCount="9">
    <brk id="18" max="6" man="1"/>
    <brk id="69" max="6" man="1"/>
    <brk id="123" max="6" man="1"/>
    <brk id="162" max="6" man="1"/>
    <brk id="220" max="6" man="1"/>
    <brk id="270" max="6" man="1"/>
    <brk id="321" max="6" man="1"/>
    <brk id="368" max="6" man="1"/>
    <brk id="423" max="6" man="1"/>
  </rowBreaks>
  <ignoredErrors>
    <ignoredError sqref="A323 F277:F280 F177:F186 F187:F204 F225:F257 F258:F260 F267 F262:F266 F281:F284 F297:F301 F286:F296 F323:F351 F352:F393 F394:F407 F208:F224 A11 A12:A15 A19 A177:A186 A187:A214 A215:A232 A324:A355 A358:A383 A384:A407 F269:F273 F268 F304:F306 F302 F303 F308:F321 F307 A24:A55 F11:F55 F58:F175" unlockedFormula="1"/>
    <ignoredError sqref="F261 F285 F205:F20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Estación de Bombeo Tamarindo II</vt:lpstr>
      <vt:lpstr>'Estación de Bombeo Tamarindo II'!Área_de_impresión</vt:lpstr>
      <vt:lpstr>'Estación de Bombeo Tamarindo II'!Títulos_a_imprimir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Rivera</dc:creator>
  <cp:lastModifiedBy>Marcelle Rios Diaz</cp:lastModifiedBy>
  <cp:revision/>
  <cp:lastPrinted>2017-08-29T16:02:18Z</cp:lastPrinted>
  <dcterms:created xsi:type="dcterms:W3CDTF">2012-03-29T14:30:21Z</dcterms:created>
  <dcterms:modified xsi:type="dcterms:W3CDTF">2023-09-14T14:04:11Z</dcterms:modified>
</cp:coreProperties>
</file>