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3\Inversion Mensual\Informes trimestrales\3er trimestre\"/>
    </mc:Choice>
  </mc:AlternateContent>
  <xr:revisionPtr revIDLastSave="0" documentId="13_ncr:1_{0B502F0F-7D9C-44F4-9584-40CC2B6E093F}" xr6:coauthVersionLast="47" xr6:coauthVersionMax="47" xr10:uidLastSave="{00000000-0000-0000-0000-000000000000}"/>
  <bookViews>
    <workbookView xWindow="-120" yWindow="-120" windowWidth="29040" windowHeight="18240" xr2:uid="{B341610B-A598-4D5D-91FF-1E8F0B809490}"/>
  </bookViews>
  <sheets>
    <sheet name="IP-PE-04-F01 TO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'IP-PE-04-F01 TOTAL'!#REF!</definedName>
    <definedName name="_xlnm.Print_Area" localSheetId="0">'IP-PE-04-F01 TOTAL'!$A$1:$M$109</definedName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_xlnm.Print_Titles" localSheetId="0">'IP-PE-04-F01 TOTAL'!$1:$5</definedName>
    <definedName name="TotalEstColumnName">[2]Sheet4!$E:$E</definedName>
    <definedName name="TotalEstColumnValue">[2]Sheet4!$F:$F</definedName>
    <definedName name="TotalEstLabel">'[1]Informacion '!$U$3</definedName>
    <definedName name="UnidadesList">'[1]Informacion '!$Q$3:$Q$43</definedName>
    <definedName name="UNSPSCCode">[1]UNSPSC!$A$1:$A$18298</definedName>
    <definedName name="UNSPSCDes">[1]UNSPSC!$B$1:$B$18298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1" l="1"/>
  <c r="I53" i="1"/>
  <c r="I51" i="1"/>
  <c r="I50" i="1"/>
  <c r="I49" i="1"/>
  <c r="I48" i="1"/>
  <c r="I46" i="1"/>
  <c r="I45" i="1"/>
  <c r="I18" i="1"/>
  <c r="I14" i="1"/>
  <c r="I10" i="1"/>
  <c r="I12" i="1" s="1"/>
  <c r="I44" i="1" l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tc={764060B1-D844-4F8C-8A84-4127DCF85A00}</author>
    <author>tc={797A6FC5-036B-420D-9DA5-47383D3EBC47}</author>
    <author>tc={07E74795-F563-4966-8B72-58B25379AD4B}</author>
  </authors>
  <commentList>
    <comment ref="C54" authorId="0" shapeId="0" xr:uid="{764060B1-D844-4F8C-8A84-4127DCF85A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y A</t>
      </text>
    </comment>
    <comment ref="C55" authorId="1" shapeId="0" xr:uid="{797A6FC5-036B-420D-9DA5-47383D3EBC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Auditoria</t>
      </text>
    </comment>
    <comment ref="C56" authorId="2" shapeId="0" xr:uid="{07E74795-F563-4966-8B72-58B25379AD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UEP</t>
      </text>
    </comment>
  </commentList>
</comments>
</file>

<file path=xl/sharedStrings.xml><?xml version="1.0" encoding="utf-8"?>
<sst xmlns="http://schemas.openxmlformats.org/spreadsheetml/2006/main" count="286" uniqueCount="64">
  <si>
    <t>Gestión de la Inversión Pública</t>
  </si>
  <si>
    <t>Captura de Datos para registro al Plan Anual de Inversión Pública</t>
  </si>
  <si>
    <t xml:space="preserve">Nombre de la Institución </t>
  </si>
  <si>
    <t>Corporacion del Acueducto y Alcantarrillado de Santo Domingo (CAASD)</t>
  </si>
  <si>
    <t>SNIP</t>
  </si>
  <si>
    <t>Nombre proyecto</t>
  </si>
  <si>
    <t>Componente</t>
  </si>
  <si>
    <t>Programa</t>
  </si>
  <si>
    <t>Fuente General</t>
  </si>
  <si>
    <t>Fuente Específica</t>
  </si>
  <si>
    <t>Organismo Financiador</t>
  </si>
  <si>
    <t>Objetal</t>
  </si>
  <si>
    <t>Octubre</t>
  </si>
  <si>
    <t>Noviembre</t>
  </si>
  <si>
    <t>Diciembre</t>
  </si>
  <si>
    <t>TOTAL</t>
  </si>
  <si>
    <t>SANEAMIENTO PLUVIAL Y SANITARIO CAÑADA TIRADENTES Y CONSTRUCCIÓN DE BULEVAR RECREATIVO CRISTO PARK, DISTRITO NACIONAL</t>
  </si>
  <si>
    <t>Obra fisica</t>
  </si>
  <si>
    <t>5010</t>
  </si>
  <si>
    <t>004</t>
  </si>
  <si>
    <t>2.7.2.1.01</t>
  </si>
  <si>
    <t>Equipamiento</t>
  </si>
  <si>
    <t xml:space="preserve">Supervision </t>
  </si>
  <si>
    <t>2.7.2.1.02</t>
  </si>
  <si>
    <t>EQUIPAMIENTO PARA AUTOMATIZACION DE LOS SISTEMAS DE BOMBEO EN EL GRAN SANTO DOMINGO</t>
  </si>
  <si>
    <t>0100</t>
  </si>
  <si>
    <t>REHABILITACIÓN PLANTAS DE TRATAMIENTO DE AGUAS RESIDUALES VISTA BELLA, HAINAMOSA Y PRADOS DE SAN LUIS, PROVINCIA DE SANTO DOMINGO</t>
  </si>
  <si>
    <t>CONSTRUCCION SOLUCION PLUVIAL Y SANITARIA AFLUENTE PRINCIPAL CAÑADA GIRASOLES, DISTRITO NACIONAL</t>
  </si>
  <si>
    <t>CONSTRUCCION SOLUCION PLUVIAL Y SANITARIA AFLUENTES DE APORTE CAÑADA MARAÑON, MUNICIPIO SANTO DOMINGO NORTE</t>
  </si>
  <si>
    <t>CONSTRUCCION SOLUCION PLUVIAL Y SANITARIA DE LAS CAÑADAS LOS PERALEJOS Y JICACO Y CONSTRUCCION DE EDIFICIOS PARA RELOCALIZACION DE VIVIENDAS, D.N. Y MUNICIPIO LOS ALCARRIZOS</t>
  </si>
  <si>
    <t>CONSTRUCCION SOLUCION PLUVIAL Y SANITARIA 2DA ETAPA DE LAS CAÑADAS VILLA EMILIA Y ALTOS DE SABANA PERDIDA, STO. DGO. NORTE</t>
  </si>
  <si>
    <t>AMPLIACION DE LA RED DE ABASTECIMIENTO DE AGUA POTABLE DEL DISTRITO MUNICIPAL LA GUAYIGA.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</si>
  <si>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</si>
  <si>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</si>
  <si>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AMPLIACION ACUEDUCTO ORIENTAL Y TRASVASE A LA ZONA NORTE (FASE II)</t>
  </si>
  <si>
    <t>6151</t>
  </si>
  <si>
    <t>2.6.5.8.01</t>
  </si>
  <si>
    <t>Fortalecimiento</t>
  </si>
  <si>
    <t>2.2.8.7.01</t>
  </si>
  <si>
    <t>2.2.8.7.03</t>
  </si>
  <si>
    <t>2.1.2.2.08</t>
  </si>
  <si>
    <t>2.3.3.1.01</t>
  </si>
  <si>
    <t>2.3.3.2.01</t>
  </si>
  <si>
    <t>2.3.3.3.01</t>
  </si>
  <si>
    <t>2.3.6.3.04</t>
  </si>
  <si>
    <t>2.3.9.2.01</t>
  </si>
  <si>
    <t>2.3.9.9.04</t>
  </si>
  <si>
    <t>2.6.1.1.01</t>
  </si>
  <si>
    <t>2.6.1.3.01</t>
  </si>
  <si>
    <t>2.6.3.4.01</t>
  </si>
  <si>
    <t>2.6.4.1.01</t>
  </si>
  <si>
    <t>CONSTRUCCION ACUEDUCTO DE GUERRA, PROVINCIA SANTO DOMINGO</t>
  </si>
  <si>
    <t>MEJORAMIENTO DE LOS SISTEMAS DE MEDICION DE AGUA POTABLE EN LOS SECTORES NACO, PIANTINI, SERRALLES Y PARAISO, DISTRITO NACIONAL</t>
  </si>
  <si>
    <t>CONSTRUCCIÓN SISTEMA SANEAMIENTO SANITARIO Y PLUVIAL DE LA CAÑADA DE GUAJIMÍA EN SANTO DOMINGO OESTE (FASE II)</t>
  </si>
  <si>
    <t>6146</t>
  </si>
  <si>
    <t>MEJORAMIENTO DE LA RED DE DISTRIBUCION DE AGUA POTABLE PARA LOS BARRIOS BRISAS DEL ESTE, VILLA ELOISA, LOTIFICACION DEL ESTE, LAS FLORES, MUNICIPIO SANTO DOMINGO ESTE.</t>
  </si>
  <si>
    <t>FORTALECIMIENTO DE LA MICRORED DE ABASTECIMIENTO DE AGUA POTABLE PARA EL MUNICIPIO DE SANTO DOMINGO ESTE.</t>
  </si>
  <si>
    <t>AMPLIACION DE LA RED DE ABASTECIMIENTO DE AGUA POTABLE PARA EL MUNICIPIO SANTO DOMINGO NORTE</t>
  </si>
  <si>
    <t>AMPLIACION DE LA RED DE ABASTECIMIENTO DE AGUA POTABLE PARA LOS ALCARRIZOS Y PANTOJA, PROVINCIA SANTO DOMINGO</t>
  </si>
  <si>
    <t>FORTALECIMIENTO SERVICIO ABASTECIMIENTO DGO. OESTE</t>
  </si>
  <si>
    <t>MEJORAMIENTO REDES AGUA POTABLE EN EL DISTRITO NACIONAL, REGION OZAMA</t>
  </si>
  <si>
    <t>HABILITACIÓN DEL SISTEMA DE PRODUCCIÓN DE AGUA POTABLE LECHERÍA, SECTOR MANOGUAYABO, MUNICIPIO SANTO DOMINGO OESTE ,PROV. SANTO DGO.</t>
  </si>
  <si>
    <t xml:space="preserve">REHABILITACIÓN SISTEMA HAINA MANOGUAYABO, MUNICIPIO SANTO DOMINGO OESTE, PROVINCIA SANTO DOMINGO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</si>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</sst>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11"/>
      <color indexed="8"/>
      <name val="Arial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Arial"/>
      <family val="2"/>
    </font>
    <font>
      <b/>
      <sz val="10"/>
      <color theme="1"/>
      <name val="Verdana"/>
      <family val="2"/>
    </font>
    <font>
      <b/>
      <sz val="10"/>
      <name val="Tahom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6" fillId="0" borderId="0" xfId="0" applyFont="1"/>
    <xf numFmtId="0" fontId="8" fillId="4" borderId="8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left" vertical="center" wrapText="1"/>
    </xf>
    <xf numFmtId="43" fontId="8" fillId="4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4" fontId="2" fillId="5" borderId="10" xfId="0" applyNumberFormat="1" applyFont="1" applyFill="1" applyBorder="1" applyAlignment="1">
      <alignment horizontal="center" vertical="center"/>
    </xf>
    <xf numFmtId="43" fontId="2" fillId="5" borderId="10" xfId="1" applyFont="1" applyFill="1" applyBorder="1" applyAlignment="1">
      <alignment horizontal="center" vertical="center"/>
    </xf>
    <xf numFmtId="0" fontId="2" fillId="0" borderId="0" xfId="0" applyFont="1"/>
    <xf numFmtId="0" fontId="13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left" vertical="center" wrapText="1" readingOrder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3" fontId="2" fillId="5" borderId="11" xfId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43" fontId="2" fillId="5" borderId="12" xfId="1" applyFont="1" applyFill="1" applyBorder="1" applyAlignment="1">
      <alignment horizontal="center" vertical="center"/>
    </xf>
    <xf numFmtId="44" fontId="2" fillId="5" borderId="13" xfId="0" applyNumberFormat="1" applyFont="1" applyFill="1" applyBorder="1" applyAlignment="1">
      <alignment horizontal="center" vertical="center"/>
    </xf>
    <xf numFmtId="44" fontId="2" fillId="5" borderId="0" xfId="0" applyNumberFormat="1" applyFont="1" applyFill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2" fillId="5" borderId="9" xfId="0" applyNumberFormat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44" fontId="2" fillId="6" borderId="9" xfId="0" applyNumberFormat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4" fontId="0" fillId="7" borderId="10" xfId="0" applyNumberFormat="1" applyFill="1" applyBorder="1" applyAlignment="1">
      <alignment horizontal="center" vertical="center"/>
    </xf>
    <xf numFmtId="44" fontId="0" fillId="7" borderId="11" xfId="0" applyNumberFormat="1" applyFill="1" applyBorder="1" applyAlignment="1">
      <alignment horizontal="center" vertical="center"/>
    </xf>
    <xf numFmtId="44" fontId="0" fillId="8" borderId="11" xfId="0" applyNumberForma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 xr:uid="{97E68B3C-2568-4130-9B35-CC8B3A628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122462</xdr:colOff>
      <xdr:row>0</xdr:row>
      <xdr:rowOff>81644</xdr:rowOff>
    </xdr:from>
    <xdr:to>
      <xdr:col>1</xdr:col>
      <xdr:colOff>1211036</xdr:colOff>
      <xdr:row>2</xdr:row>
      <xdr:rowOff>167794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D3312-0A35-46DD-B33C-48882F34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2" y="81644"/>
          <a:ext cx="1736274" cy="6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wnloads/PACC_2021_CAASD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cuments/Base%20datos%20Electromecan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CAASD%202023/Presupuesto%202023/Inversion/2.%20IP-PE-04-F01%20Matriz%20Captura%20de%20Datos%20PLAN%202023%208-9-2022%20rev.%20KLG%2019.9.22%20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Proyectos%20formulados/Fortalecimiento%20redes%20agua%20D.N.%202022/Programa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husca.ledesma/Documents/2022/Presupuesto%202022%20por%20Area/modificaci&#243;n%20presupuesto%202022/Copia%20de%20Formulario%20Modificaci&#243;n%20junio%202022%20ACTUALIZADA%2015.7.22%20separa%2013923%20y%20med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Sheet4"/>
      <sheetName val="Sheet3"/>
    </sheetNames>
    <sheetDataSet>
      <sheetData sheetId="0"/>
      <sheetData sheetId="1"/>
      <sheetData sheetId="2">
        <row r="6">
          <cell r="E6" t="str">
            <v>6102</v>
          </cell>
        </row>
        <row r="7">
          <cell r="E7" t="str">
            <v>01</v>
          </cell>
        </row>
        <row r="8">
          <cell r="E8" t="str">
            <v>0001</v>
          </cell>
        </row>
        <row r="9">
          <cell r="E9" t="str">
            <v>Corporación del Acueducto y Alcantarillado de Santo Domingo</v>
          </cell>
        </row>
        <row r="10">
          <cell r="E10" t="str">
            <v>000625</v>
          </cell>
        </row>
        <row r="11">
          <cell r="E11" t="str">
            <v>2021</v>
          </cell>
        </row>
        <row r="12">
          <cell r="E12" t="str">
            <v/>
          </cell>
        </row>
        <row r="15">
          <cell r="E15" t="str">
            <v>DESTINADO A MIPYMES</v>
          </cell>
          <cell r="F15" t="str">
            <v>CÓDIGO SNIP</v>
          </cell>
        </row>
        <row r="17">
          <cell r="E17" t="str">
            <v>Región</v>
          </cell>
        </row>
        <row r="18">
          <cell r="E18" t="str">
            <v>Provincia</v>
          </cell>
        </row>
        <row r="19">
          <cell r="E19" t="str">
            <v>Municipio</v>
          </cell>
        </row>
        <row r="20">
          <cell r="E20" t="str">
            <v>Distrito Municipal</v>
          </cell>
        </row>
        <row r="22">
          <cell r="E22" t="str">
            <v>PRECIO UNITARIO ESTIMADO</v>
          </cell>
          <cell r="F22" t="str">
            <v>MONTO TOTAL ESTIMADO</v>
          </cell>
        </row>
        <row r="23">
          <cell r="E23">
            <v>155500</v>
          </cell>
          <cell r="F23">
            <v>155500</v>
          </cell>
        </row>
        <row r="24">
          <cell r="E24">
            <v>52000</v>
          </cell>
          <cell r="F24">
            <v>52000</v>
          </cell>
        </row>
        <row r="25">
          <cell r="E25">
            <v>35000</v>
          </cell>
          <cell r="F25">
            <v>35000</v>
          </cell>
        </row>
        <row r="26">
          <cell r="E26" t="str">
            <v>TOTAL COMPRA ESTIMADA</v>
          </cell>
          <cell r="F26">
            <v>242500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-PE-04-F01 TOTAL"/>
      <sheetName val="IP-PE-04-F01 Fondos Generales"/>
      <sheetName val="IP-PE-04-F01 Rec Externos"/>
      <sheetName val="Datos Marcelle"/>
      <sheetName val="VALORACION AVANC DESEM REC EXT"/>
    </sheetNames>
    <sheetDataSet>
      <sheetData sheetId="0"/>
      <sheetData sheetId="1">
        <row r="104">
          <cell r="K104">
            <v>3224220000.0000029</v>
          </cell>
        </row>
      </sheetData>
      <sheetData sheetId="2">
        <row r="10">
          <cell r="K10">
            <v>1447650548.2</v>
          </cell>
        </row>
      </sheetData>
      <sheetData sheetId="3">
        <row r="13">
          <cell r="C13">
            <v>14763</v>
          </cell>
        </row>
        <row r="14">
          <cell r="T14">
            <v>22972045.042500004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8">
          <cell r="J18">
            <v>0.06</v>
          </cell>
        </row>
        <row r="19">
          <cell r="J19">
            <v>0.05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5010 creacion"/>
      <sheetName val="creacion"/>
      <sheetName val="partidas del sigef"/>
      <sheetName val="creacion (mixto)"/>
      <sheetName val="creacion (mixto) (2)"/>
      <sheetName val="programacion cuota modificacion"/>
      <sheetName val="creacion (13923) (3)"/>
      <sheetName val="creacion (14944)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 t="str">
            <v>MEJORAMIENTO DE LOS ESPACIOS FISICOS DEL EDIFICIO NO.2 DE LA SEDE CENTRAL CAASD, DISTRITO NACIONAL.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rgio M. Polanco Albuerme" id="{BDD9E8A7-40BD-4192-91EB-FC99A8C151B3}" userId="Sergio M. Polanco Albuerm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4" dT="2022-09-08T14:28:19.23" personId="{BDD9E8A7-40BD-4192-91EB-FC99A8C151B3}" id="{764060B1-D844-4F8C-8A84-4127DCF85A00}">
    <text>A y A</text>
  </threadedComment>
  <threadedComment ref="C55" dT="2022-09-05T14:47:34.07" personId="{BDD9E8A7-40BD-4192-91EB-FC99A8C151B3}" id="{797A6FC5-036B-420D-9DA5-47383D3EBC47}">
    <text>Auditoria</text>
  </threadedComment>
  <threadedComment ref="C56" dT="2022-09-05T14:48:42.36" personId="{BDD9E8A7-40BD-4192-91EB-FC99A8C151B3}" id="{07E74795-F563-4966-8B72-58B25379AD4B}">
    <text>UEP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C070-0514-4841-8ECA-0DB8C1914808}">
  <sheetPr>
    <tabColor rgb="FF92D050"/>
    <pageSetUpPr fitToPage="1"/>
  </sheetPr>
  <dimension ref="A1:P110"/>
  <sheetViews>
    <sheetView tabSelected="1" view="pageBreakPreview" zoomScale="70" zoomScaleNormal="85" zoomScaleSheetLayoutView="7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C1" sqref="C1:M1"/>
    </sheetView>
  </sheetViews>
  <sheetFormatPr baseColWidth="10" defaultColWidth="11.42578125" defaultRowHeight="15" outlineLevelRow="1" x14ac:dyDescent="0.25"/>
  <cols>
    <col min="1" max="1" width="9.7109375" style="54" customWidth="1"/>
    <col min="2" max="2" width="59.5703125" style="55" customWidth="1"/>
    <col min="3" max="3" width="16.140625" style="54" bestFit="1" customWidth="1"/>
    <col min="4" max="4" width="13.5703125" hidden="1" customWidth="1"/>
    <col min="5" max="5" width="12.5703125" customWidth="1"/>
    <col min="6" max="6" width="13.5703125" customWidth="1"/>
    <col min="7" max="7" width="14.28515625" style="56" customWidth="1"/>
    <col min="8" max="8" width="13.140625" style="56" customWidth="1"/>
    <col min="9" max="9" width="25.42578125" style="56" bestFit="1" customWidth="1"/>
    <col min="10" max="12" width="25.42578125" style="53" customWidth="1"/>
    <col min="13" max="13" width="25.42578125" style="56" hidden="1" customWidth="1"/>
    <col min="14" max="14" width="14.7109375" bestFit="1" customWidth="1"/>
  </cols>
  <sheetData>
    <row r="1" spans="1:13" s="1" customFormat="1" ht="28.5" customHeight="1" x14ac:dyDescent="0.25">
      <c r="A1" s="66"/>
      <c r="B1" s="66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" customFormat="1" ht="14.25" customHeight="1" x14ac:dyDescent="0.2">
      <c r="A2" s="66"/>
      <c r="B2" s="66"/>
      <c r="C2" s="68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1" customFormat="1" ht="27" customHeight="1" x14ac:dyDescent="0.2">
      <c r="A3" s="66"/>
      <c r="B3" s="66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1" customFormat="1" ht="26.25" customHeight="1" x14ac:dyDescent="0.2">
      <c r="A4" s="60" t="s">
        <v>2</v>
      </c>
      <c r="B4" s="60"/>
      <c r="C4" s="61" t="s">
        <v>3</v>
      </c>
      <c r="D4" s="62"/>
      <c r="E4" s="62"/>
      <c r="F4" s="62"/>
      <c r="G4" s="62"/>
      <c r="H4" s="63"/>
      <c r="I4" s="64">
        <v>2023</v>
      </c>
      <c r="J4" s="65"/>
      <c r="K4" s="65"/>
      <c r="L4" s="65"/>
      <c r="M4" s="65"/>
    </row>
    <row r="5" spans="1:13" s="5" customFormat="1" ht="45.75" customHeight="1" x14ac:dyDescent="0.2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63</v>
      </c>
      <c r="J5" s="4" t="s">
        <v>12</v>
      </c>
      <c r="K5" s="4" t="s">
        <v>13</v>
      </c>
      <c r="L5" s="4" t="s">
        <v>14</v>
      </c>
      <c r="M5" s="2" t="s">
        <v>15</v>
      </c>
    </row>
    <row r="6" spans="1:13" s="12" customFormat="1" ht="38.25" x14ac:dyDescent="0.25">
      <c r="A6" s="57">
        <v>14763</v>
      </c>
      <c r="B6" s="58" t="s">
        <v>16</v>
      </c>
      <c r="C6" s="6"/>
      <c r="D6" s="7">
        <v>12</v>
      </c>
      <c r="E6" s="8"/>
      <c r="F6" s="9"/>
      <c r="G6" s="9"/>
      <c r="H6" s="9"/>
      <c r="I6" s="10">
        <v>196727709.86249995</v>
      </c>
      <c r="J6" s="11">
        <v>0</v>
      </c>
      <c r="K6" s="11">
        <v>0</v>
      </c>
      <c r="L6" s="11">
        <v>0</v>
      </c>
      <c r="M6" s="10">
        <v>196727709.86249995</v>
      </c>
    </row>
    <row r="7" spans="1:13" outlineLevel="1" x14ac:dyDescent="0.25">
      <c r="A7" s="13"/>
      <c r="B7" s="14"/>
      <c r="C7" s="15" t="s">
        <v>17</v>
      </c>
      <c r="D7" s="16"/>
      <c r="E7" s="17">
        <v>50</v>
      </c>
      <c r="F7" s="18" t="s">
        <v>18</v>
      </c>
      <c r="G7" s="17" t="s">
        <v>19</v>
      </c>
      <c r="H7" s="17" t="s">
        <v>20</v>
      </c>
      <c r="I7" s="20">
        <v>141643951.10099998</v>
      </c>
      <c r="J7" s="21">
        <v>0</v>
      </c>
      <c r="K7" s="21">
        <v>0</v>
      </c>
      <c r="L7" s="21">
        <v>0</v>
      </c>
      <c r="M7" s="20">
        <v>141643951.10099998</v>
      </c>
    </row>
    <row r="8" spans="1:13" outlineLevel="1" x14ac:dyDescent="0.25">
      <c r="A8" s="13"/>
      <c r="B8" s="14"/>
      <c r="C8" s="15" t="s">
        <v>21</v>
      </c>
      <c r="D8" s="16"/>
      <c r="E8" s="17">
        <v>50</v>
      </c>
      <c r="F8" s="18" t="s">
        <v>18</v>
      </c>
      <c r="G8" s="17" t="s">
        <v>19</v>
      </c>
      <c r="H8" s="17" t="s">
        <v>20</v>
      </c>
      <c r="I8" s="20">
        <v>45247373.268374994</v>
      </c>
      <c r="J8" s="21">
        <v>0</v>
      </c>
      <c r="K8" s="21">
        <v>0</v>
      </c>
      <c r="L8" s="21">
        <v>0</v>
      </c>
      <c r="M8" s="20">
        <v>45247373.268374994</v>
      </c>
    </row>
    <row r="9" spans="1:13" outlineLevel="1" x14ac:dyDescent="0.25">
      <c r="A9" s="13"/>
      <c r="B9" s="14"/>
      <c r="C9" s="15" t="s">
        <v>22</v>
      </c>
      <c r="D9" s="16"/>
      <c r="E9" s="17">
        <v>50</v>
      </c>
      <c r="F9" s="18" t="s">
        <v>18</v>
      </c>
      <c r="G9" s="17" t="s">
        <v>19</v>
      </c>
      <c r="H9" s="17" t="s">
        <v>23</v>
      </c>
      <c r="I9" s="20">
        <v>9836385.4931249972</v>
      </c>
      <c r="J9" s="21">
        <v>0</v>
      </c>
      <c r="K9" s="21">
        <v>0</v>
      </c>
      <c r="L9" s="21">
        <v>0</v>
      </c>
      <c r="M9" s="20">
        <v>9836385.4931249972</v>
      </c>
    </row>
    <row r="10" spans="1:13" s="12" customFormat="1" ht="25.5" x14ac:dyDescent="0.25">
      <c r="A10" s="57">
        <v>14939</v>
      </c>
      <c r="B10" s="58" t="s">
        <v>24</v>
      </c>
      <c r="C10" s="22"/>
      <c r="D10" s="23">
        <v>11</v>
      </c>
      <c r="E10" s="24"/>
      <c r="F10" s="24"/>
      <c r="G10" s="24"/>
      <c r="H10" s="24"/>
      <c r="I10" s="10">
        <f>+'[3]Datos Marcelle'!T14</f>
        <v>22972045.042500004</v>
      </c>
      <c r="J10" s="11">
        <v>1274948.4998587503</v>
      </c>
      <c r="K10" s="11">
        <v>1274948.4998587503</v>
      </c>
      <c r="L10" s="11">
        <v>1284137.3178757501</v>
      </c>
      <c r="M10" s="10">
        <v>22972045.042500012</v>
      </c>
    </row>
    <row r="11" spans="1:13" outlineLevel="1" x14ac:dyDescent="0.25">
      <c r="A11" s="13"/>
      <c r="B11" s="14"/>
      <c r="C11" s="15" t="s">
        <v>17</v>
      </c>
      <c r="D11" s="16"/>
      <c r="E11" s="17">
        <v>10</v>
      </c>
      <c r="F11" s="18" t="s">
        <v>25</v>
      </c>
      <c r="G11" s="17">
        <v>100</v>
      </c>
      <c r="H11" s="17" t="s">
        <v>20</v>
      </c>
      <c r="I11" s="20">
        <v>9145311.0477761496</v>
      </c>
      <c r="J11" s="21">
        <v>507564.76315157628</v>
      </c>
      <c r="K11" s="21">
        <v>507564.76315157628</v>
      </c>
      <c r="L11" s="21">
        <v>511222.8875706867</v>
      </c>
      <c r="M11" s="20">
        <v>9145311.0477761533</v>
      </c>
    </row>
    <row r="12" spans="1:13" outlineLevel="1" x14ac:dyDescent="0.25">
      <c r="A12" s="13"/>
      <c r="B12" s="14"/>
      <c r="C12" s="15" t="s">
        <v>21</v>
      </c>
      <c r="D12" s="16"/>
      <c r="E12" s="17">
        <v>10</v>
      </c>
      <c r="F12" s="18" t="s">
        <v>25</v>
      </c>
      <c r="G12" s="17">
        <v>100</v>
      </c>
      <c r="H12" s="17" t="s">
        <v>20</v>
      </c>
      <c r="I12" s="20">
        <f>+I10-I11-I13</f>
        <v>10966311.472563729</v>
      </c>
      <c r="J12" s="21">
        <v>608630.28672728699</v>
      </c>
      <c r="K12" s="21">
        <v>608630.28672728699</v>
      </c>
      <c r="L12" s="21">
        <v>613016.81131631241</v>
      </c>
      <c r="M12" s="20">
        <v>10966311.472563731</v>
      </c>
    </row>
    <row r="13" spans="1:13" outlineLevel="1" x14ac:dyDescent="0.25">
      <c r="A13" s="13"/>
      <c r="B13" s="14"/>
      <c r="C13" s="15" t="s">
        <v>22</v>
      </c>
      <c r="D13" s="16"/>
      <c r="E13" s="17">
        <v>10</v>
      </c>
      <c r="F13" s="18" t="s">
        <v>25</v>
      </c>
      <c r="G13" s="17">
        <v>100</v>
      </c>
      <c r="H13" s="17" t="s">
        <v>23</v>
      </c>
      <c r="I13" s="20">
        <v>2860422.5221601259</v>
      </c>
      <c r="J13" s="21">
        <v>158753.44997988699</v>
      </c>
      <c r="K13" s="21">
        <v>158753.44997988699</v>
      </c>
      <c r="L13" s="21">
        <v>159897.61898875103</v>
      </c>
      <c r="M13" s="20">
        <v>2860422.522160125</v>
      </c>
    </row>
    <row r="14" spans="1:13" s="12" customFormat="1" ht="38.25" x14ac:dyDescent="0.25">
      <c r="A14" s="57">
        <v>14783</v>
      </c>
      <c r="B14" s="58" t="s">
        <v>26</v>
      </c>
      <c r="C14" s="22"/>
      <c r="D14" s="23">
        <v>12</v>
      </c>
      <c r="E14" s="24"/>
      <c r="F14" s="24"/>
      <c r="G14" s="24"/>
      <c r="H14" s="24"/>
      <c r="I14" s="10">
        <f>+I15+I16+I17</f>
        <v>100912135.2594</v>
      </c>
      <c r="J14" s="11"/>
      <c r="K14" s="11"/>
      <c r="L14" s="11">
        <v>0</v>
      </c>
      <c r="M14" s="10">
        <v>100912135.2594</v>
      </c>
    </row>
    <row r="15" spans="1:13" outlineLevel="1" x14ac:dyDescent="0.25">
      <c r="A15" s="13"/>
      <c r="B15" s="14"/>
      <c r="C15" s="15" t="s">
        <v>17</v>
      </c>
      <c r="D15" s="16"/>
      <c r="E15" s="17">
        <v>10</v>
      </c>
      <c r="F15" s="18" t="s">
        <v>25</v>
      </c>
      <c r="G15" s="17">
        <v>100</v>
      </c>
      <c r="H15" s="17" t="s">
        <v>20</v>
      </c>
      <c r="I15" s="20">
        <v>53078021</v>
      </c>
      <c r="J15" s="21">
        <v>0</v>
      </c>
      <c r="K15" s="21">
        <v>0</v>
      </c>
      <c r="L15" s="21">
        <v>0</v>
      </c>
      <c r="M15" s="20">
        <v>53078021</v>
      </c>
    </row>
    <row r="16" spans="1:13" outlineLevel="1" x14ac:dyDescent="0.25">
      <c r="A16" s="13"/>
      <c r="B16" s="14"/>
      <c r="C16" s="15" t="s">
        <v>21</v>
      </c>
      <c r="D16" s="16"/>
      <c r="E16" s="17">
        <v>10</v>
      </c>
      <c r="F16" s="18" t="s">
        <v>25</v>
      </c>
      <c r="G16" s="17">
        <v>100</v>
      </c>
      <c r="H16" s="17" t="s">
        <v>20</v>
      </c>
      <c r="I16" s="20">
        <v>39292308.141649991</v>
      </c>
      <c r="J16" s="21">
        <v>0</v>
      </c>
      <c r="K16" s="21">
        <v>0</v>
      </c>
      <c r="L16" s="21">
        <v>0</v>
      </c>
      <c r="M16" s="20">
        <v>39292308.141649991</v>
      </c>
    </row>
    <row r="17" spans="1:13" outlineLevel="1" x14ac:dyDescent="0.25">
      <c r="A17" s="13"/>
      <c r="B17" s="14"/>
      <c r="C17" s="15" t="s">
        <v>22</v>
      </c>
      <c r="D17" s="16"/>
      <c r="E17" s="17">
        <v>10</v>
      </c>
      <c r="F17" s="18" t="s">
        <v>25</v>
      </c>
      <c r="G17" s="17">
        <v>100</v>
      </c>
      <c r="H17" s="17" t="s">
        <v>23</v>
      </c>
      <c r="I17" s="20">
        <v>8541806.1177499983</v>
      </c>
      <c r="J17" s="21">
        <v>0</v>
      </c>
      <c r="K17" s="21">
        <v>0</v>
      </c>
      <c r="L17" s="21">
        <v>0</v>
      </c>
      <c r="M17" s="20">
        <v>8541806.1177500002</v>
      </c>
    </row>
    <row r="18" spans="1:13" s="12" customFormat="1" ht="38.25" x14ac:dyDescent="0.25">
      <c r="A18" s="59">
        <v>14799</v>
      </c>
      <c r="B18" s="58" t="s">
        <v>27</v>
      </c>
      <c r="C18" s="22"/>
      <c r="D18" s="23">
        <v>12</v>
      </c>
      <c r="E18" s="24"/>
      <c r="F18" s="24"/>
      <c r="G18" s="24"/>
      <c r="H18" s="24"/>
      <c r="I18" s="10">
        <f>+I19+I20+I21</f>
        <v>429485950.54385</v>
      </c>
      <c r="J18" s="11">
        <v>24083271.178942502</v>
      </c>
      <c r="K18" s="11">
        <v>24083271.178942502</v>
      </c>
      <c r="L18" s="11">
        <v>19809980.813406497</v>
      </c>
      <c r="M18" s="10">
        <v>429485950.54385006</v>
      </c>
    </row>
    <row r="19" spans="1:13" outlineLevel="1" x14ac:dyDescent="0.25">
      <c r="A19" s="13"/>
      <c r="B19" s="14"/>
      <c r="C19" s="15" t="s">
        <v>17</v>
      </c>
      <c r="D19" s="16"/>
      <c r="E19" s="17">
        <v>50</v>
      </c>
      <c r="F19" s="18" t="s">
        <v>18</v>
      </c>
      <c r="G19" s="17" t="s">
        <v>19</v>
      </c>
      <c r="H19" s="17" t="s">
        <v>20</v>
      </c>
      <c r="I19" s="20">
        <v>381753341</v>
      </c>
      <c r="J19" s="21">
        <v>21406682.15835299</v>
      </c>
      <c r="K19" s="21">
        <v>21406682.15835299</v>
      </c>
      <c r="L19" s="21">
        <v>17608320.717098061</v>
      </c>
      <c r="M19" s="20">
        <v>381753340.99999994</v>
      </c>
    </row>
    <row r="20" spans="1:13" outlineLevel="1" x14ac:dyDescent="0.25">
      <c r="A20" s="13"/>
      <c r="B20" s="14"/>
      <c r="C20" s="15" t="s">
        <v>21</v>
      </c>
      <c r="D20" s="16"/>
      <c r="E20" s="17">
        <v>50</v>
      </c>
      <c r="F20" s="18" t="s">
        <v>18</v>
      </c>
      <c r="G20" s="17" t="s">
        <v>19</v>
      </c>
      <c r="H20" s="17" t="s">
        <v>20</v>
      </c>
      <c r="I20" s="20">
        <v>26035968.842100002</v>
      </c>
      <c r="J20" s="21">
        <v>1459957.6475942787</v>
      </c>
      <c r="K20" s="21">
        <v>1459957.6475942787</v>
      </c>
      <c r="L20" s="21">
        <v>1200905.5070773279</v>
      </c>
      <c r="M20" s="20">
        <v>26035968.842100009</v>
      </c>
    </row>
    <row r="21" spans="1:13" outlineLevel="1" x14ac:dyDescent="0.25">
      <c r="A21" s="13"/>
      <c r="B21" s="14"/>
      <c r="C21" s="15" t="s">
        <v>22</v>
      </c>
      <c r="D21" s="16"/>
      <c r="E21" s="17">
        <v>50</v>
      </c>
      <c r="F21" s="18" t="s">
        <v>18</v>
      </c>
      <c r="G21" s="17" t="s">
        <v>19</v>
      </c>
      <c r="H21" s="17" t="s">
        <v>23</v>
      </c>
      <c r="I21" s="20">
        <v>21696640.701750003</v>
      </c>
      <c r="J21" s="21">
        <v>1216631.3729952322</v>
      </c>
      <c r="K21" s="21">
        <v>1216631.3729952322</v>
      </c>
      <c r="L21" s="21">
        <v>1000754.5892311068</v>
      </c>
      <c r="M21" s="20">
        <v>21696640.701749995</v>
      </c>
    </row>
    <row r="22" spans="1:13" s="12" customFormat="1" ht="38.25" x14ac:dyDescent="0.25">
      <c r="A22" s="59">
        <v>14780</v>
      </c>
      <c r="B22" s="58" t="s">
        <v>28</v>
      </c>
      <c r="C22" s="22"/>
      <c r="D22" s="23">
        <v>12</v>
      </c>
      <c r="E22" s="24"/>
      <c r="F22" s="24"/>
      <c r="G22" s="24"/>
      <c r="H22" s="24"/>
      <c r="I22" s="10">
        <v>373786343.36399996</v>
      </c>
      <c r="J22" s="11">
        <v>21652350.412192497</v>
      </c>
      <c r="K22" s="11">
        <v>21639390.292828333</v>
      </c>
      <c r="L22" s="11">
        <v>13649949.869487721</v>
      </c>
      <c r="M22" s="10">
        <v>373786343.36399996</v>
      </c>
    </row>
    <row r="23" spans="1:13" outlineLevel="1" x14ac:dyDescent="0.25">
      <c r="A23" s="13"/>
      <c r="B23" s="14"/>
      <c r="C23" s="15" t="s">
        <v>17</v>
      </c>
      <c r="D23" s="16"/>
      <c r="E23" s="17">
        <v>10</v>
      </c>
      <c r="F23" s="18" t="s">
        <v>25</v>
      </c>
      <c r="G23" s="17">
        <v>100</v>
      </c>
      <c r="H23" s="17" t="s">
        <v>20</v>
      </c>
      <c r="I23" s="20">
        <v>0</v>
      </c>
      <c r="J23" s="21">
        <v>0</v>
      </c>
      <c r="K23" s="21">
        <v>0</v>
      </c>
      <c r="L23" s="21">
        <v>0</v>
      </c>
      <c r="M23" s="20">
        <v>0</v>
      </c>
    </row>
    <row r="24" spans="1:13" outlineLevel="1" x14ac:dyDescent="0.25">
      <c r="A24" s="13"/>
      <c r="B24" s="14"/>
      <c r="C24" s="15"/>
      <c r="D24" s="16"/>
      <c r="E24" s="17">
        <v>50</v>
      </c>
      <c r="F24" s="18" t="s">
        <v>18</v>
      </c>
      <c r="G24" s="17" t="s">
        <v>19</v>
      </c>
      <c r="H24" s="17" t="s">
        <v>20</v>
      </c>
      <c r="I24" s="20">
        <v>332669845</v>
      </c>
      <c r="J24" s="21">
        <v>19270591.832444958</v>
      </c>
      <c r="K24" s="21">
        <v>19259057.326231446</v>
      </c>
      <c r="L24" s="21">
        <v>12148455.36215381</v>
      </c>
      <c r="M24" s="20">
        <v>332669845</v>
      </c>
    </row>
    <row r="25" spans="1:13" outlineLevel="1" x14ac:dyDescent="0.25">
      <c r="A25" s="13"/>
      <c r="B25" s="14"/>
      <c r="C25" s="15" t="s">
        <v>21</v>
      </c>
      <c r="D25" s="16"/>
      <c r="E25" s="17">
        <v>50</v>
      </c>
      <c r="F25" s="18" t="s">
        <v>18</v>
      </c>
      <c r="G25" s="17" t="s">
        <v>19</v>
      </c>
      <c r="H25" s="17" t="s">
        <v>20</v>
      </c>
      <c r="I25" s="20">
        <v>22427180.601839997</v>
      </c>
      <c r="J25" s="21">
        <v>1299141.0247315499</v>
      </c>
      <c r="K25" s="21">
        <v>1298363.4175696999</v>
      </c>
      <c r="L25" s="21">
        <v>818996.99216926331</v>
      </c>
      <c r="M25" s="20">
        <v>22427180.601840001</v>
      </c>
    </row>
    <row r="26" spans="1:13" outlineLevel="1" x14ac:dyDescent="0.25">
      <c r="A26" s="13"/>
      <c r="B26" s="14"/>
      <c r="C26" s="15" t="s">
        <v>22</v>
      </c>
      <c r="D26" s="16"/>
      <c r="E26" s="17">
        <v>50</v>
      </c>
      <c r="F26" s="18" t="s">
        <v>18</v>
      </c>
      <c r="G26" s="17" t="s">
        <v>19</v>
      </c>
      <c r="H26" s="17" t="s">
        <v>23</v>
      </c>
      <c r="I26" s="20">
        <v>18689317.168199997</v>
      </c>
      <c r="J26" s="21">
        <v>1082617.5206096247</v>
      </c>
      <c r="K26" s="21">
        <v>1081969.5146414165</v>
      </c>
      <c r="L26" s="21">
        <v>682497.49347438605</v>
      </c>
      <c r="M26" s="20">
        <v>18689317.168199994</v>
      </c>
    </row>
    <row r="27" spans="1:13" s="12" customFormat="1" ht="51" x14ac:dyDescent="0.25">
      <c r="A27" s="59">
        <v>14801</v>
      </c>
      <c r="B27" s="58" t="s">
        <v>29</v>
      </c>
      <c r="C27" s="22"/>
      <c r="D27" s="23">
        <v>12</v>
      </c>
      <c r="E27" s="24"/>
      <c r="F27" s="24"/>
      <c r="G27" s="24"/>
      <c r="H27" s="24"/>
      <c r="I27" s="25">
        <v>172107557.46409997</v>
      </c>
      <c r="J27" s="26">
        <v>5912164.7711015996</v>
      </c>
      <c r="K27" s="26">
        <v>5912164.7711015996</v>
      </c>
      <c r="L27" s="26">
        <v>5954774.9676500447</v>
      </c>
      <c r="M27" s="25">
        <v>172107557.46409991</v>
      </c>
    </row>
    <row r="28" spans="1:13" outlineLevel="1" x14ac:dyDescent="0.25">
      <c r="A28" s="13"/>
      <c r="B28" s="14"/>
      <c r="C28" s="15" t="s">
        <v>17</v>
      </c>
      <c r="D28" s="16"/>
      <c r="E28" s="17">
        <v>10</v>
      </c>
      <c r="F28" s="18" t="s">
        <v>25</v>
      </c>
      <c r="G28" s="17">
        <v>100</v>
      </c>
      <c r="H28" s="17" t="s">
        <v>20</v>
      </c>
      <c r="I28" s="20">
        <v>123917441.37415197</v>
      </c>
      <c r="J28" s="21">
        <v>4256758.6351931514</v>
      </c>
      <c r="K28" s="21">
        <v>4256758.6351931514</v>
      </c>
      <c r="L28" s="21">
        <v>4287437.9767080322</v>
      </c>
      <c r="M28" s="20">
        <v>123917441.37415197</v>
      </c>
    </row>
    <row r="29" spans="1:13" outlineLevel="1" x14ac:dyDescent="0.25">
      <c r="A29" s="13"/>
      <c r="B29" s="14"/>
      <c r="C29" s="15" t="s">
        <v>21</v>
      </c>
      <c r="D29" s="16"/>
      <c r="E29" s="17">
        <v>10</v>
      </c>
      <c r="F29" s="18" t="s">
        <v>25</v>
      </c>
      <c r="G29" s="17">
        <v>100</v>
      </c>
      <c r="H29" s="17" t="s">
        <v>20</v>
      </c>
      <c r="I29" s="20">
        <v>39584738.216742992</v>
      </c>
      <c r="J29" s="21">
        <v>1359797.8973533679</v>
      </c>
      <c r="K29" s="21">
        <v>1359797.8973533679</v>
      </c>
      <c r="L29" s="21">
        <v>1369598.2425595103</v>
      </c>
      <c r="M29" s="20">
        <v>39584738.21674297</v>
      </c>
    </row>
    <row r="30" spans="1:13" outlineLevel="1" x14ac:dyDescent="0.25">
      <c r="A30" s="13"/>
      <c r="B30" s="14"/>
      <c r="C30" s="15" t="s">
        <v>22</v>
      </c>
      <c r="D30" s="16"/>
      <c r="E30" s="17">
        <v>10</v>
      </c>
      <c r="F30" s="18" t="s">
        <v>25</v>
      </c>
      <c r="G30" s="17">
        <v>100</v>
      </c>
      <c r="H30" s="17" t="s">
        <v>23</v>
      </c>
      <c r="I30" s="20">
        <v>8605377.8732049987</v>
      </c>
      <c r="J30" s="21">
        <v>295608.23855507997</v>
      </c>
      <c r="K30" s="21">
        <v>295608.23855507997</v>
      </c>
      <c r="L30" s="21">
        <v>297738.74838250224</v>
      </c>
      <c r="M30" s="20">
        <v>8605377.8732049987</v>
      </c>
    </row>
    <row r="31" spans="1:13" s="12" customFormat="1" ht="38.25" x14ac:dyDescent="0.25">
      <c r="A31" s="59">
        <v>14757</v>
      </c>
      <c r="B31" s="58" t="s">
        <v>30</v>
      </c>
      <c r="C31" s="22"/>
      <c r="D31" s="23">
        <v>12</v>
      </c>
      <c r="E31" s="24"/>
      <c r="F31" s="24"/>
      <c r="G31" s="24"/>
      <c r="H31" s="24"/>
      <c r="I31" s="28">
        <v>118137243.804775</v>
      </c>
      <c r="J31" s="29">
        <v>6556617.0311650122</v>
      </c>
      <c r="K31" s="29">
        <v>6556617.0311650122</v>
      </c>
      <c r="L31" s="29">
        <v>6603871.9286869159</v>
      </c>
      <c r="M31" s="28">
        <v>118137243.80477503</v>
      </c>
    </row>
    <row r="32" spans="1:13" outlineLevel="1" x14ac:dyDescent="0.25">
      <c r="A32" s="13"/>
      <c r="B32" s="14"/>
      <c r="C32" s="15" t="s">
        <v>17</v>
      </c>
      <c r="D32" s="16"/>
      <c r="E32" s="17">
        <v>10</v>
      </c>
      <c r="F32" s="18" t="s">
        <v>25</v>
      </c>
      <c r="G32" s="17">
        <v>100</v>
      </c>
      <c r="H32" s="17" t="s">
        <v>20</v>
      </c>
      <c r="I32" s="20">
        <v>85058815.539438009</v>
      </c>
      <c r="J32" s="21">
        <v>4720764.2624388095</v>
      </c>
      <c r="K32" s="21">
        <v>4720764.2624388095</v>
      </c>
      <c r="L32" s="21">
        <v>4754787.7886545798</v>
      </c>
      <c r="M32" s="20">
        <v>85058815.539438009</v>
      </c>
    </row>
    <row r="33" spans="1:13" outlineLevel="1" x14ac:dyDescent="0.25">
      <c r="A33" s="13"/>
      <c r="B33" s="14"/>
      <c r="C33" s="15" t="s">
        <v>21</v>
      </c>
      <c r="D33" s="16"/>
      <c r="E33" s="17">
        <v>10</v>
      </c>
      <c r="F33" s="18" t="s">
        <v>25</v>
      </c>
      <c r="G33" s="17">
        <v>100</v>
      </c>
      <c r="H33" s="17" t="s">
        <v>20</v>
      </c>
      <c r="I33" s="20">
        <v>27171566.07509825</v>
      </c>
      <c r="J33" s="21">
        <v>1508021.9171679527</v>
      </c>
      <c r="K33" s="21">
        <v>1508021.9171679527</v>
      </c>
      <c r="L33" s="21">
        <v>1518890.5435979906</v>
      </c>
      <c r="M33" s="20">
        <v>27171566.075098254</v>
      </c>
    </row>
    <row r="34" spans="1:13" outlineLevel="1" x14ac:dyDescent="0.25">
      <c r="A34" s="13"/>
      <c r="B34" s="14"/>
      <c r="C34" s="15" t="s">
        <v>22</v>
      </c>
      <c r="D34" s="16"/>
      <c r="E34" s="17">
        <v>10</v>
      </c>
      <c r="F34" s="18" t="s">
        <v>25</v>
      </c>
      <c r="G34" s="17">
        <v>100</v>
      </c>
      <c r="H34" s="17" t="s">
        <v>23</v>
      </c>
      <c r="I34" s="20">
        <v>5906862.1902387505</v>
      </c>
      <c r="J34" s="21">
        <v>327830.85155825061</v>
      </c>
      <c r="K34" s="21">
        <v>327830.85155825061</v>
      </c>
      <c r="L34" s="21">
        <v>330193.59643434582</v>
      </c>
      <c r="M34" s="20">
        <v>5906862.1902387477</v>
      </c>
    </row>
    <row r="35" spans="1:13" s="12" customFormat="1" ht="38.25" customHeight="1" x14ac:dyDescent="0.25">
      <c r="A35" s="59">
        <v>14758</v>
      </c>
      <c r="B35" s="58" t="s">
        <v>31</v>
      </c>
      <c r="C35" s="22"/>
      <c r="D35" s="23">
        <v>11</v>
      </c>
      <c r="E35" s="24"/>
      <c r="F35" s="24"/>
      <c r="G35" s="24"/>
      <c r="H35" s="24"/>
      <c r="I35" s="30">
        <v>40040488.316399999</v>
      </c>
      <c r="J35" s="32">
        <v>2502530.5197749999</v>
      </c>
      <c r="K35" s="32">
        <v>2498526.4709433541</v>
      </c>
      <c r="L35" s="32">
        <v>6.9849193096160889E-9</v>
      </c>
      <c r="M35" s="31">
        <v>40040488.316400006</v>
      </c>
    </row>
    <row r="36" spans="1:13" outlineLevel="1" x14ac:dyDescent="0.25">
      <c r="A36" s="13"/>
      <c r="B36" s="14"/>
      <c r="C36" s="15" t="s">
        <v>17</v>
      </c>
      <c r="D36" s="16"/>
      <c r="E36" s="17">
        <v>10</v>
      </c>
      <c r="F36" s="18" t="s">
        <v>25</v>
      </c>
      <c r="G36" s="17">
        <v>100</v>
      </c>
      <c r="H36" s="17" t="s">
        <v>20</v>
      </c>
      <c r="I36" s="27">
        <v>35636034.153590374</v>
      </c>
      <c r="J36" s="21">
        <v>2227252.1345993984</v>
      </c>
      <c r="K36" s="21">
        <v>2223688.531184034</v>
      </c>
      <c r="L36" s="21">
        <v>6.2165781074053475E-9</v>
      </c>
      <c r="M36" s="33">
        <v>35636034.153590381</v>
      </c>
    </row>
    <row r="37" spans="1:13" outlineLevel="1" x14ac:dyDescent="0.25">
      <c r="A37" s="13"/>
      <c r="B37" s="14"/>
      <c r="C37" s="15" t="s">
        <v>21</v>
      </c>
      <c r="D37" s="16"/>
      <c r="E37" s="17">
        <v>10</v>
      </c>
      <c r="F37" s="18" t="s">
        <v>25</v>
      </c>
      <c r="G37" s="17">
        <v>100</v>
      </c>
      <c r="H37" s="17" t="s">
        <v>20</v>
      </c>
      <c r="I37" s="27">
        <v>2402429.7095187348</v>
      </c>
      <c r="J37" s="21">
        <v>150151.85684492093</v>
      </c>
      <c r="K37" s="21">
        <v>149911.61387396869</v>
      </c>
      <c r="L37" s="21">
        <v>4.1909523019327466E-10</v>
      </c>
      <c r="M37" s="33">
        <v>2402429.7095187353</v>
      </c>
    </row>
    <row r="38" spans="1:13" outlineLevel="1" x14ac:dyDescent="0.25">
      <c r="A38" s="13"/>
      <c r="B38" s="14"/>
      <c r="C38" s="15" t="s">
        <v>22</v>
      </c>
      <c r="D38" s="16"/>
      <c r="E38" s="17">
        <v>10</v>
      </c>
      <c r="F38" s="18" t="s">
        <v>25</v>
      </c>
      <c r="G38" s="17">
        <v>100</v>
      </c>
      <c r="H38" s="17" t="s">
        <v>23</v>
      </c>
      <c r="I38" s="27">
        <v>2002024.4532908907</v>
      </c>
      <c r="J38" s="21">
        <v>125126.52833068067</v>
      </c>
      <c r="K38" s="21">
        <v>124926.32588535128</v>
      </c>
      <c r="L38" s="21">
        <v>3.4924597201746668E-10</v>
      </c>
      <c r="M38" s="33">
        <v>2002024.4532908909</v>
      </c>
    </row>
    <row r="39" spans="1:13" s="12" customFormat="1" ht="38.25" x14ac:dyDescent="0.25">
      <c r="A39" s="59">
        <v>14764</v>
      </c>
      <c r="B39" s="58" t="s">
        <v>32</v>
      </c>
      <c r="C39" s="22"/>
      <c r="D39" s="23">
        <v>11</v>
      </c>
      <c r="E39" s="24"/>
      <c r="F39" s="24"/>
      <c r="G39" s="24"/>
      <c r="H39" s="24"/>
      <c r="I39" s="10">
        <v>16885301.142499983</v>
      </c>
      <c r="J39" s="32">
        <v>0</v>
      </c>
      <c r="K39" s="32">
        <v>0</v>
      </c>
      <c r="L39" s="32">
        <v>-2.7939677238464355E-9</v>
      </c>
      <c r="M39" s="31">
        <v>16885301.14249998</v>
      </c>
    </row>
    <row r="40" spans="1:13" outlineLevel="1" x14ac:dyDescent="0.25">
      <c r="A40" s="13"/>
      <c r="B40" s="14"/>
      <c r="C40" s="15" t="s">
        <v>17</v>
      </c>
      <c r="D40" s="16"/>
      <c r="E40" s="17">
        <v>10</v>
      </c>
      <c r="F40" s="18" t="s">
        <v>25</v>
      </c>
      <c r="G40" s="17">
        <v>100</v>
      </c>
      <c r="H40" s="17" t="s">
        <v>20</v>
      </c>
      <c r="I40" s="27">
        <v>11204100.862263011</v>
      </c>
      <c r="J40" s="21">
        <v>0</v>
      </c>
      <c r="K40" s="21">
        <v>0</v>
      </c>
      <c r="L40" s="21">
        <v>-1.853914000093937E-9</v>
      </c>
      <c r="M40" s="34">
        <v>11204100.862263009</v>
      </c>
    </row>
    <row r="41" spans="1:13" outlineLevel="1" x14ac:dyDescent="0.25">
      <c r="A41" s="13"/>
      <c r="B41" s="14"/>
      <c r="C41" s="15" t="s">
        <v>21</v>
      </c>
      <c r="D41" s="16"/>
      <c r="E41" s="17">
        <v>10</v>
      </c>
      <c r="F41" s="18" t="s">
        <v>25</v>
      </c>
      <c r="G41" s="17">
        <v>100</v>
      </c>
      <c r="H41" s="17" t="s">
        <v>20</v>
      </c>
      <c r="I41" s="19">
        <v>4836935.2231119741</v>
      </c>
      <c r="J41" s="21">
        <v>0</v>
      </c>
      <c r="K41" s="21">
        <v>0</v>
      </c>
      <c r="L41" s="21">
        <v>-8.0035533756017685E-10</v>
      </c>
      <c r="M41" s="35">
        <v>4836935.2231119731</v>
      </c>
    </row>
    <row r="42" spans="1:13" outlineLevel="1" x14ac:dyDescent="0.25">
      <c r="A42" s="13"/>
      <c r="B42" s="14"/>
      <c r="C42" s="15" t="s">
        <v>22</v>
      </c>
      <c r="D42" s="16"/>
      <c r="E42" s="17">
        <v>10</v>
      </c>
      <c r="F42" s="18" t="s">
        <v>25</v>
      </c>
      <c r="G42" s="17">
        <v>100</v>
      </c>
      <c r="H42" s="17" t="s">
        <v>23</v>
      </c>
      <c r="I42" s="19">
        <v>844265.05712499924</v>
      </c>
      <c r="J42" s="21">
        <v>0</v>
      </c>
      <c r="K42" s="21">
        <v>0</v>
      </c>
      <c r="L42" s="21">
        <v>-1.396983861923218E-10</v>
      </c>
      <c r="M42" s="19">
        <v>844265.05712499924</v>
      </c>
    </row>
    <row r="43" spans="1:13" s="12" customFormat="1" ht="38.25" x14ac:dyDescent="0.25">
      <c r="A43" s="59">
        <v>14796</v>
      </c>
      <c r="B43" s="58" t="s">
        <v>33</v>
      </c>
      <c r="C43" s="22"/>
      <c r="D43" s="23">
        <v>11</v>
      </c>
      <c r="E43" s="24"/>
      <c r="F43" s="24"/>
      <c r="G43" s="24"/>
      <c r="H43" s="24"/>
      <c r="I43" s="36">
        <v>252309010.23037502</v>
      </c>
      <c r="J43" s="37">
        <v>4019274.7700949996</v>
      </c>
      <c r="K43" s="37">
        <v>4017768.9130649925</v>
      </c>
      <c r="L43" s="37">
        <v>3100298.7326610419</v>
      </c>
      <c r="M43" s="36">
        <v>252309010.23037496</v>
      </c>
    </row>
    <row r="44" spans="1:13" outlineLevel="1" x14ac:dyDescent="0.25">
      <c r="A44" s="13"/>
      <c r="B44" s="14"/>
      <c r="C44" s="15" t="s">
        <v>17</v>
      </c>
      <c r="D44" s="16"/>
      <c r="E44" s="17">
        <v>10</v>
      </c>
      <c r="F44" s="18" t="s">
        <v>25</v>
      </c>
      <c r="G44" s="17">
        <v>100</v>
      </c>
      <c r="H44" s="17" t="s">
        <v>20</v>
      </c>
      <c r="I44" s="27">
        <f>+I43-I45-I46</f>
        <v>224555019.10503379</v>
      </c>
      <c r="J44" s="21">
        <v>3577154.5453845495</v>
      </c>
      <c r="K44" s="21">
        <v>3575814.3326278436</v>
      </c>
      <c r="L44" s="21">
        <v>2759265.8720683274</v>
      </c>
      <c r="M44" s="27">
        <v>224555019.10503376</v>
      </c>
    </row>
    <row r="45" spans="1:13" outlineLevel="1" x14ac:dyDescent="0.25">
      <c r="A45" s="13"/>
      <c r="B45" s="14"/>
      <c r="C45" s="15" t="s">
        <v>21</v>
      </c>
      <c r="D45" s="16"/>
      <c r="E45" s="17">
        <v>10</v>
      </c>
      <c r="F45" s="18" t="s">
        <v>25</v>
      </c>
      <c r="G45" s="17">
        <v>100</v>
      </c>
      <c r="H45" s="17" t="s">
        <v>20</v>
      </c>
      <c r="I45" s="19">
        <f>+I43*[4]Hoja1!$J$18</f>
        <v>15138540.613822501</v>
      </c>
      <c r="J45" s="21">
        <v>241156.48620569997</v>
      </c>
      <c r="K45" s="21">
        <v>241066.13478389953</v>
      </c>
      <c r="L45" s="21">
        <v>186017.9239596625</v>
      </c>
      <c r="M45" s="19">
        <v>15138540.613822503</v>
      </c>
    </row>
    <row r="46" spans="1:13" outlineLevel="1" x14ac:dyDescent="0.25">
      <c r="A46" s="13"/>
      <c r="B46" s="14"/>
      <c r="C46" s="15" t="s">
        <v>22</v>
      </c>
      <c r="D46" s="16"/>
      <c r="E46" s="17">
        <v>10</v>
      </c>
      <c r="F46" s="18" t="s">
        <v>25</v>
      </c>
      <c r="G46" s="17">
        <v>100</v>
      </c>
      <c r="H46" s="17" t="s">
        <v>23</v>
      </c>
      <c r="I46" s="19">
        <f>+I43*[4]Hoja1!$J$19</f>
        <v>12615450.511518752</v>
      </c>
      <c r="J46" s="21">
        <v>200963.73850474998</v>
      </c>
      <c r="K46" s="21">
        <v>200888.44565324963</v>
      </c>
      <c r="L46" s="21">
        <v>155014.9366330521</v>
      </c>
      <c r="M46" s="19">
        <v>12615450.511518758</v>
      </c>
    </row>
    <row r="47" spans="1:13" s="12" customFormat="1" ht="25.5" x14ac:dyDescent="0.25">
      <c r="A47" s="59">
        <v>14534</v>
      </c>
      <c r="B47" s="58" t="s">
        <v>34</v>
      </c>
      <c r="C47" s="22"/>
      <c r="D47" s="23">
        <v>11</v>
      </c>
      <c r="E47" s="24"/>
      <c r="F47" s="24"/>
      <c r="G47" s="24"/>
      <c r="H47" s="24"/>
      <c r="I47" s="38">
        <f>SUM(I48:I56)</f>
        <v>2854414801.8759274</v>
      </c>
      <c r="J47" s="39"/>
      <c r="K47" s="39"/>
      <c r="L47" s="39">
        <v>8086050.8776811957</v>
      </c>
      <c r="M47" s="38">
        <v>2854414801.8759274</v>
      </c>
    </row>
    <row r="48" spans="1:13" outlineLevel="1" x14ac:dyDescent="0.25">
      <c r="A48" s="13"/>
      <c r="B48" s="14"/>
      <c r="C48" s="15" t="s">
        <v>17</v>
      </c>
      <c r="D48" s="16"/>
      <c r="E48" s="17">
        <v>10</v>
      </c>
      <c r="F48" s="18" t="s">
        <v>25</v>
      </c>
      <c r="G48" s="17">
        <v>100</v>
      </c>
      <c r="H48" s="17" t="s">
        <v>20</v>
      </c>
      <c r="I48" s="27">
        <f>324955601.121+7488180</f>
        <v>332443781.12099999</v>
      </c>
      <c r="J48" s="40">
        <v>0</v>
      </c>
      <c r="K48" s="40">
        <v>0</v>
      </c>
      <c r="L48" s="40">
        <v>941754.27003337233</v>
      </c>
      <c r="M48" s="27">
        <v>332443781.12099993</v>
      </c>
    </row>
    <row r="49" spans="1:13" outlineLevel="1" x14ac:dyDescent="0.25">
      <c r="A49" s="13"/>
      <c r="B49" s="14"/>
      <c r="C49" s="15" t="s">
        <v>17</v>
      </c>
      <c r="D49" s="16"/>
      <c r="E49" s="17">
        <v>60</v>
      </c>
      <c r="F49" s="18" t="s">
        <v>35</v>
      </c>
      <c r="G49" s="17">
        <v>351</v>
      </c>
      <c r="H49" s="17" t="s">
        <v>20</v>
      </c>
      <c r="I49" s="27">
        <f>+((2346525770.9*0.76)-7488180)</f>
        <v>1775871405.8840001</v>
      </c>
      <c r="J49" s="40">
        <v>0</v>
      </c>
      <c r="K49" s="40">
        <v>0</v>
      </c>
      <c r="L49" s="40">
        <v>5030728.7261683112</v>
      </c>
      <c r="M49" s="41">
        <v>1775871405.8840001</v>
      </c>
    </row>
    <row r="50" spans="1:13" outlineLevel="1" x14ac:dyDescent="0.25">
      <c r="A50" s="13"/>
      <c r="B50" s="14"/>
      <c r="C50" s="15" t="s">
        <v>21</v>
      </c>
      <c r="D50" s="16"/>
      <c r="E50" s="17">
        <v>10</v>
      </c>
      <c r="F50" s="18" t="s">
        <v>25</v>
      </c>
      <c r="G50" s="17">
        <v>100</v>
      </c>
      <c r="H50" s="17" t="s">
        <v>20</v>
      </c>
      <c r="I50" s="19">
        <f>102635677.855927-I108</f>
        <v>31385677.855927005</v>
      </c>
      <c r="J50" s="40">
        <v>0</v>
      </c>
      <c r="K50" s="40">
        <v>0</v>
      </c>
      <c r="L50" s="40">
        <v>88910.058834738738</v>
      </c>
      <c r="M50" s="19">
        <v>31385677.855927005</v>
      </c>
    </row>
    <row r="51" spans="1:13" outlineLevel="1" x14ac:dyDescent="0.25">
      <c r="A51" s="13"/>
      <c r="B51" s="14"/>
      <c r="C51" s="15" t="s">
        <v>21</v>
      </c>
      <c r="D51" s="16"/>
      <c r="E51" s="17">
        <v>60</v>
      </c>
      <c r="F51" s="18" t="s">
        <v>35</v>
      </c>
      <c r="G51" s="17">
        <v>351</v>
      </c>
      <c r="H51" s="17" t="s">
        <v>36</v>
      </c>
      <c r="I51" s="27">
        <f>+(2346525770.9*0.24)</f>
        <v>563166185.01600003</v>
      </c>
      <c r="J51" s="40">
        <v>0</v>
      </c>
      <c r="K51" s="40">
        <v>0</v>
      </c>
      <c r="L51" s="40">
        <v>1595349.9195828992</v>
      </c>
      <c r="M51" s="41">
        <v>563166185.01600003</v>
      </c>
    </row>
    <row r="52" spans="1:13" outlineLevel="1" x14ac:dyDescent="0.25">
      <c r="A52" s="13"/>
      <c r="B52" s="14"/>
      <c r="C52" s="15" t="s">
        <v>37</v>
      </c>
      <c r="D52" s="16"/>
      <c r="E52" s="17">
        <v>10</v>
      </c>
      <c r="F52" s="18" t="s">
        <v>25</v>
      </c>
      <c r="G52" s="17">
        <v>101</v>
      </c>
      <c r="H52" s="17" t="s">
        <v>38</v>
      </c>
      <c r="I52" s="19">
        <v>22286250</v>
      </c>
      <c r="J52" s="40">
        <v>0</v>
      </c>
      <c r="K52" s="40">
        <v>0</v>
      </c>
      <c r="L52" s="40">
        <v>63132.993583935189</v>
      </c>
      <c r="M52" s="19">
        <v>22286250.000000004</v>
      </c>
    </row>
    <row r="53" spans="1:13" outlineLevel="1" x14ac:dyDescent="0.25">
      <c r="A53" s="13"/>
      <c r="B53" s="14"/>
      <c r="C53" s="15" t="s">
        <v>22</v>
      </c>
      <c r="D53" s="16"/>
      <c r="E53" s="17">
        <v>10</v>
      </c>
      <c r="F53" s="18" t="s">
        <v>25</v>
      </c>
      <c r="G53" s="17">
        <v>100</v>
      </c>
      <c r="H53" s="17" t="s">
        <v>23</v>
      </c>
      <c r="I53" s="27">
        <f>44253849.419-I109</f>
        <v>40503849.419</v>
      </c>
      <c r="J53" s="40">
        <v>0</v>
      </c>
      <c r="K53" s="40">
        <v>0</v>
      </c>
      <c r="L53" s="40">
        <v>114740.22168352253</v>
      </c>
      <c r="M53" s="27">
        <v>40503849.419000007</v>
      </c>
    </row>
    <row r="54" spans="1:13" outlineLevel="1" x14ac:dyDescent="0.25">
      <c r="A54" s="13"/>
      <c r="B54" s="14"/>
      <c r="C54" s="15" t="s">
        <v>22</v>
      </c>
      <c r="D54" s="16"/>
      <c r="E54" s="17">
        <v>10</v>
      </c>
      <c r="F54" s="18" t="s">
        <v>25</v>
      </c>
      <c r="G54" s="17">
        <v>101</v>
      </c>
      <c r="H54" s="17" t="s">
        <v>23</v>
      </c>
      <c r="I54" s="27">
        <v>47411845.000000015</v>
      </c>
      <c r="J54" s="40">
        <v>0</v>
      </c>
      <c r="K54" s="40">
        <v>0</v>
      </c>
      <c r="L54" s="40">
        <v>134309.34796960143</v>
      </c>
      <c r="M54" s="27">
        <v>47411845.000000007</v>
      </c>
    </row>
    <row r="55" spans="1:13" outlineLevel="1" x14ac:dyDescent="0.25">
      <c r="A55" s="13"/>
      <c r="B55" s="14"/>
      <c r="C55" s="15" t="s">
        <v>22</v>
      </c>
      <c r="D55" s="16"/>
      <c r="E55" s="17">
        <v>60</v>
      </c>
      <c r="F55" s="18" t="s">
        <v>35</v>
      </c>
      <c r="G55" s="17">
        <v>351</v>
      </c>
      <c r="H55" s="17" t="s">
        <v>39</v>
      </c>
      <c r="I55" s="27">
        <v>7488180</v>
      </c>
      <c r="J55" s="40">
        <v>0</v>
      </c>
      <c r="K55" s="40">
        <v>0</v>
      </c>
      <c r="L55" s="40">
        <v>21212.685844202224</v>
      </c>
      <c r="M55" s="42">
        <v>7488180.0000000009</v>
      </c>
    </row>
    <row r="56" spans="1:13" outlineLevel="1" x14ac:dyDescent="0.25">
      <c r="A56" s="13"/>
      <c r="B56" s="14"/>
      <c r="C56" s="15" t="s">
        <v>22</v>
      </c>
      <c r="D56" s="16"/>
      <c r="E56" s="17">
        <v>10</v>
      </c>
      <c r="F56" s="18" t="s">
        <v>25</v>
      </c>
      <c r="G56" s="17">
        <v>101</v>
      </c>
      <c r="H56" s="17"/>
      <c r="I56" s="27">
        <v>33857627.579999998</v>
      </c>
      <c r="J56" s="40">
        <v>0</v>
      </c>
      <c r="K56" s="40">
        <v>0</v>
      </c>
      <c r="L56" s="40">
        <v>0</v>
      </c>
      <c r="M56" s="43">
        <v>0</v>
      </c>
    </row>
    <row r="57" spans="1:13" outlineLevel="1" x14ac:dyDescent="0.25">
      <c r="A57" s="13"/>
      <c r="B57" s="14"/>
      <c r="C57" s="15" t="s">
        <v>22</v>
      </c>
      <c r="D57" s="16"/>
      <c r="E57" s="17">
        <v>10</v>
      </c>
      <c r="F57" s="18" t="s">
        <v>25</v>
      </c>
      <c r="G57" s="17">
        <v>101</v>
      </c>
      <c r="H57" s="17" t="s">
        <v>40</v>
      </c>
      <c r="I57" s="27">
        <v>22562124.059999999</v>
      </c>
      <c r="J57" s="40">
        <v>0</v>
      </c>
      <c r="K57" s="40">
        <v>0</v>
      </c>
      <c r="L57" s="40">
        <v>63914.495867179525</v>
      </c>
      <c r="M57" s="44">
        <v>22562124.059999999</v>
      </c>
    </row>
    <row r="58" spans="1:13" outlineLevel="1" x14ac:dyDescent="0.25">
      <c r="A58" s="13"/>
      <c r="B58" s="14"/>
      <c r="C58" s="15" t="s">
        <v>22</v>
      </c>
      <c r="D58" s="16"/>
      <c r="E58" s="17">
        <v>10</v>
      </c>
      <c r="F58" s="18" t="s">
        <v>25</v>
      </c>
      <c r="G58" s="17">
        <v>101</v>
      </c>
      <c r="H58" s="17" t="s">
        <v>41</v>
      </c>
      <c r="I58" s="27">
        <v>77799.272727272721</v>
      </c>
      <c r="J58" s="40">
        <v>0</v>
      </c>
      <c r="K58" s="40">
        <v>0</v>
      </c>
      <c r="L58" s="40">
        <v>220.39154123846461</v>
      </c>
      <c r="M58" s="44">
        <v>77799.272727272706</v>
      </c>
    </row>
    <row r="59" spans="1:13" outlineLevel="1" x14ac:dyDescent="0.25">
      <c r="A59" s="13"/>
      <c r="B59" s="14"/>
      <c r="C59" s="15" t="s">
        <v>22</v>
      </c>
      <c r="D59" s="16"/>
      <c r="E59" s="17">
        <v>10</v>
      </c>
      <c r="F59" s="18" t="s">
        <v>25</v>
      </c>
      <c r="G59" s="17">
        <v>101</v>
      </c>
      <c r="H59" s="17" t="s">
        <v>42</v>
      </c>
      <c r="I59" s="27">
        <v>5402.727272727273</v>
      </c>
      <c r="J59" s="40">
        <v>0</v>
      </c>
      <c r="K59" s="40">
        <v>0</v>
      </c>
      <c r="L59" s="40">
        <v>15.304968141560044</v>
      </c>
      <c r="M59" s="44">
        <v>5402.727272727273</v>
      </c>
    </row>
    <row r="60" spans="1:13" outlineLevel="1" x14ac:dyDescent="0.25">
      <c r="A60" s="13"/>
      <c r="B60" s="14"/>
      <c r="C60" s="15" t="s">
        <v>22</v>
      </c>
      <c r="D60" s="16"/>
      <c r="E60" s="17">
        <v>10</v>
      </c>
      <c r="F60" s="18" t="s">
        <v>25</v>
      </c>
      <c r="G60" s="17">
        <v>101</v>
      </c>
      <c r="H60" s="17" t="s">
        <v>43</v>
      </c>
      <c r="I60" s="27">
        <v>5186.6181818181822</v>
      </c>
      <c r="J60" s="40">
        <v>0</v>
      </c>
      <c r="K60" s="40">
        <v>0</v>
      </c>
      <c r="L60" s="40">
        <v>14.692769415897644</v>
      </c>
      <c r="M60" s="20">
        <v>5186.6181818181822</v>
      </c>
    </row>
    <row r="61" spans="1:13" outlineLevel="1" x14ac:dyDescent="0.25">
      <c r="A61" s="13"/>
      <c r="B61" s="14"/>
      <c r="C61" s="15" t="s">
        <v>22</v>
      </c>
      <c r="D61" s="16"/>
      <c r="E61" s="17">
        <v>10</v>
      </c>
      <c r="F61" s="18" t="s">
        <v>25</v>
      </c>
      <c r="G61" s="17">
        <v>101</v>
      </c>
      <c r="H61" s="17" t="s">
        <v>44</v>
      </c>
      <c r="I61" s="27">
        <v>3241.6363636363635</v>
      </c>
      <c r="J61" s="40">
        <v>0</v>
      </c>
      <c r="K61" s="40">
        <v>0</v>
      </c>
      <c r="L61" s="40">
        <v>9.1829808849360273</v>
      </c>
      <c r="M61" s="20">
        <v>3241.6363636363635</v>
      </c>
    </row>
    <row r="62" spans="1:13" outlineLevel="1" x14ac:dyDescent="0.25">
      <c r="A62" s="13"/>
      <c r="B62" s="14"/>
      <c r="C62" s="15" t="s">
        <v>22</v>
      </c>
      <c r="D62" s="16"/>
      <c r="E62" s="17">
        <v>10</v>
      </c>
      <c r="F62" s="18" t="s">
        <v>25</v>
      </c>
      <c r="G62" s="17">
        <v>101</v>
      </c>
      <c r="H62" s="17" t="s">
        <v>45</v>
      </c>
      <c r="I62" s="27">
        <v>52103.901818181817</v>
      </c>
      <c r="J62" s="40">
        <v>0</v>
      </c>
      <c r="K62" s="40">
        <v>0</v>
      </c>
      <c r="L62" s="40">
        <v>147.60111275720507</v>
      </c>
      <c r="M62" s="20">
        <v>52103.901818181832</v>
      </c>
    </row>
    <row r="63" spans="1:13" outlineLevel="1" x14ac:dyDescent="0.25">
      <c r="A63" s="13"/>
      <c r="B63" s="14"/>
      <c r="C63" s="15" t="s">
        <v>22</v>
      </c>
      <c r="D63" s="16"/>
      <c r="E63" s="17">
        <v>10</v>
      </c>
      <c r="F63" s="18" t="s">
        <v>25</v>
      </c>
      <c r="G63" s="17">
        <v>101</v>
      </c>
      <c r="H63" s="17" t="s">
        <v>46</v>
      </c>
      <c r="I63" s="27">
        <v>103732.36363636363</v>
      </c>
      <c r="J63" s="40">
        <v>0</v>
      </c>
      <c r="K63" s="40">
        <v>0</v>
      </c>
      <c r="L63" s="40">
        <v>293.85538831795287</v>
      </c>
      <c r="M63" s="20">
        <v>103732.36363636363</v>
      </c>
    </row>
    <row r="64" spans="1:13" outlineLevel="1" x14ac:dyDescent="0.25">
      <c r="A64" s="13"/>
      <c r="B64" s="14"/>
      <c r="C64" s="15" t="s">
        <v>22</v>
      </c>
      <c r="D64" s="16"/>
      <c r="E64" s="17">
        <v>10</v>
      </c>
      <c r="F64" s="18" t="s">
        <v>25</v>
      </c>
      <c r="G64" s="17">
        <v>101</v>
      </c>
      <c r="H64" s="17" t="s">
        <v>47</v>
      </c>
      <c r="I64" s="27">
        <v>118860</v>
      </c>
      <c r="J64" s="40">
        <v>0</v>
      </c>
      <c r="K64" s="40">
        <v>0</v>
      </c>
      <c r="L64" s="40">
        <v>336.70929911432097</v>
      </c>
      <c r="M64" s="20">
        <v>118860</v>
      </c>
    </row>
    <row r="65" spans="1:13" outlineLevel="1" x14ac:dyDescent="0.25">
      <c r="A65" s="13"/>
      <c r="B65" s="14"/>
      <c r="C65" s="15" t="s">
        <v>22</v>
      </c>
      <c r="D65" s="16"/>
      <c r="E65" s="17">
        <v>10</v>
      </c>
      <c r="F65" s="18" t="s">
        <v>25</v>
      </c>
      <c r="G65" s="17">
        <v>101</v>
      </c>
      <c r="H65" s="17" t="s">
        <v>48</v>
      </c>
      <c r="I65" s="27">
        <v>237720</v>
      </c>
      <c r="J65" s="40">
        <v>0</v>
      </c>
      <c r="K65" s="40">
        <v>0</v>
      </c>
      <c r="L65" s="40">
        <v>673.41859822864194</v>
      </c>
      <c r="M65" s="20">
        <v>237720</v>
      </c>
    </row>
    <row r="66" spans="1:13" outlineLevel="1" x14ac:dyDescent="0.25">
      <c r="A66" s="13"/>
      <c r="B66" s="14"/>
      <c r="C66" s="15" t="s">
        <v>22</v>
      </c>
      <c r="D66" s="16"/>
      <c r="E66" s="17">
        <v>10</v>
      </c>
      <c r="F66" s="18" t="s">
        <v>25</v>
      </c>
      <c r="G66" s="17">
        <v>101</v>
      </c>
      <c r="H66" s="17" t="s">
        <v>49</v>
      </c>
      <c r="I66" s="27">
        <v>5467560</v>
      </c>
      <c r="J66" s="40">
        <v>0</v>
      </c>
      <c r="K66" s="40">
        <v>0</v>
      </c>
      <c r="L66" s="40">
        <v>15488.627759258765</v>
      </c>
      <c r="M66" s="20">
        <v>5467560.0000000009</v>
      </c>
    </row>
    <row r="67" spans="1:13" outlineLevel="1" x14ac:dyDescent="0.25">
      <c r="A67" s="13"/>
      <c r="B67" s="14"/>
      <c r="C67" s="15" t="s">
        <v>22</v>
      </c>
      <c r="D67" s="16"/>
      <c r="E67" s="17">
        <v>10</v>
      </c>
      <c r="F67" s="18" t="s">
        <v>25</v>
      </c>
      <c r="G67" s="17">
        <v>101</v>
      </c>
      <c r="H67" s="17" t="s">
        <v>50</v>
      </c>
      <c r="I67" s="27">
        <v>5223897</v>
      </c>
      <c r="J67" s="40">
        <v>0</v>
      </c>
      <c r="K67" s="40">
        <v>0</v>
      </c>
      <c r="L67" s="40">
        <v>14798.373696074406</v>
      </c>
      <c r="M67" s="20">
        <v>5223897</v>
      </c>
    </row>
    <row r="68" spans="1:13" s="12" customFormat="1" ht="25.5" x14ac:dyDescent="0.25">
      <c r="A68" s="59">
        <v>14946</v>
      </c>
      <c r="B68" s="58" t="s">
        <v>51</v>
      </c>
      <c r="C68" s="22"/>
      <c r="D68" s="23">
        <v>11</v>
      </c>
      <c r="E68" s="24"/>
      <c r="F68" s="24"/>
      <c r="G68" s="24"/>
      <c r="H68" s="24"/>
      <c r="I68" s="10">
        <v>167393706.65200001</v>
      </c>
      <c r="J68" s="32">
        <v>9290350.7191860005</v>
      </c>
      <c r="K68" s="32">
        <v>9290350.7191860005</v>
      </c>
      <c r="L68" s="46">
        <v>9357308.2018467709</v>
      </c>
      <c r="M68" s="45">
        <v>167393706.65200004</v>
      </c>
    </row>
    <row r="69" spans="1:13" outlineLevel="1" x14ac:dyDescent="0.25">
      <c r="A69" s="13"/>
      <c r="B69" s="14"/>
      <c r="C69" s="15" t="s">
        <v>17</v>
      </c>
      <c r="D69" s="16"/>
      <c r="E69" s="17">
        <v>10</v>
      </c>
      <c r="F69" s="18" t="s">
        <v>25</v>
      </c>
      <c r="G69" s="17">
        <v>100</v>
      </c>
      <c r="H69" s="17" t="s">
        <v>20</v>
      </c>
      <c r="I69" s="27">
        <v>108805909.57449575</v>
      </c>
      <c r="J69" s="47">
        <v>6038727.9813845139</v>
      </c>
      <c r="K69" s="47">
        <v>6038727.9813845139</v>
      </c>
      <c r="L69" s="47">
        <v>6082250.3452142933</v>
      </c>
      <c r="M69" s="20">
        <v>108805909.57449573</v>
      </c>
    </row>
    <row r="70" spans="1:13" outlineLevel="1" x14ac:dyDescent="0.25">
      <c r="A70" s="13"/>
      <c r="B70" s="14"/>
      <c r="C70" s="15" t="s">
        <v>21</v>
      </c>
      <c r="D70" s="16"/>
      <c r="E70" s="17">
        <v>10</v>
      </c>
      <c r="F70" s="18" t="s">
        <v>25</v>
      </c>
      <c r="G70" s="17">
        <v>100</v>
      </c>
      <c r="H70" s="17" t="s">
        <v>20</v>
      </c>
      <c r="I70" s="27">
        <v>50218111.870252125</v>
      </c>
      <c r="J70" s="47">
        <v>2787105.2087989929</v>
      </c>
      <c r="K70" s="47">
        <v>2787105.2087989929</v>
      </c>
      <c r="L70" s="47">
        <v>2807192.4535470847</v>
      </c>
      <c r="M70" s="20">
        <v>50218111.870252103</v>
      </c>
    </row>
    <row r="71" spans="1:13" outlineLevel="1" x14ac:dyDescent="0.25">
      <c r="A71" s="13"/>
      <c r="B71" s="14"/>
      <c r="C71" s="15" t="s">
        <v>22</v>
      </c>
      <c r="D71" s="16"/>
      <c r="E71" s="17">
        <v>10</v>
      </c>
      <c r="F71" s="18" t="s">
        <v>25</v>
      </c>
      <c r="G71" s="17">
        <v>100</v>
      </c>
      <c r="H71" s="17" t="s">
        <v>23</v>
      </c>
      <c r="I71" s="27">
        <v>8369685.2072521234</v>
      </c>
      <c r="J71" s="47">
        <v>464517.52900249284</v>
      </c>
      <c r="K71" s="47">
        <v>464517.52900249284</v>
      </c>
      <c r="L71" s="47">
        <v>467865.40308539226</v>
      </c>
      <c r="M71" s="20">
        <v>8369685.2072521253</v>
      </c>
    </row>
    <row r="72" spans="1:13" s="12" customFormat="1" ht="38.25" x14ac:dyDescent="0.25">
      <c r="A72" s="59">
        <v>14944</v>
      </c>
      <c r="B72" s="58" t="s">
        <v>52</v>
      </c>
      <c r="C72" s="22"/>
      <c r="D72" s="23">
        <v>11</v>
      </c>
      <c r="E72" s="24"/>
      <c r="F72" s="24"/>
      <c r="G72" s="24"/>
      <c r="H72" s="24"/>
      <c r="I72" s="10">
        <v>120816108.81599998</v>
      </c>
      <c r="J72" s="32">
        <v>6705294.0392879993</v>
      </c>
      <c r="K72" s="32">
        <v>6705294.0392879993</v>
      </c>
      <c r="L72" s="46">
        <v>6753620.482814379</v>
      </c>
      <c r="M72" s="45">
        <v>120816108.81599998</v>
      </c>
    </row>
    <row r="73" spans="1:13" outlineLevel="1" x14ac:dyDescent="0.25">
      <c r="A73" s="13"/>
      <c r="B73" s="14"/>
      <c r="C73" s="15" t="s">
        <v>21</v>
      </c>
      <c r="D73" s="16"/>
      <c r="E73" s="17">
        <v>10</v>
      </c>
      <c r="F73" s="18" t="s">
        <v>25</v>
      </c>
      <c r="G73" s="17">
        <v>100</v>
      </c>
      <c r="H73" s="17" t="s">
        <v>20</v>
      </c>
      <c r="I73" s="27">
        <v>62762373.431681246</v>
      </c>
      <c r="J73" s="47">
        <v>3483311.7254583091</v>
      </c>
      <c r="K73" s="47">
        <v>3483311.7254583091</v>
      </c>
      <c r="L73" s="47">
        <v>3508416.6748309708</v>
      </c>
      <c r="M73" s="20">
        <v>62762373.431681231</v>
      </c>
    </row>
    <row r="74" spans="1:13" outlineLevel="1" x14ac:dyDescent="0.25">
      <c r="A74" s="13"/>
      <c r="B74" s="14"/>
      <c r="C74" s="15" t="s">
        <v>22</v>
      </c>
      <c r="D74" s="16"/>
      <c r="E74" s="17">
        <v>10</v>
      </c>
      <c r="F74" s="18" t="s">
        <v>25</v>
      </c>
      <c r="G74" s="17">
        <v>100</v>
      </c>
      <c r="H74" s="17" t="s">
        <v>23</v>
      </c>
      <c r="I74" s="27">
        <v>58053735.384318739</v>
      </c>
      <c r="J74" s="47">
        <v>3221982.3138296898</v>
      </c>
      <c r="K74" s="47">
        <v>3221982.3138296898</v>
      </c>
      <c r="L74" s="47">
        <v>3245203.8079834078</v>
      </c>
      <c r="M74" s="20">
        <v>58053735.384318732</v>
      </c>
    </row>
    <row r="75" spans="1:13" x14ac:dyDescent="0.25">
      <c r="A75" s="13"/>
      <c r="B75" s="14"/>
      <c r="C75" s="15"/>
      <c r="D75" s="16"/>
      <c r="E75" s="17"/>
      <c r="F75" s="17"/>
      <c r="G75" s="17"/>
      <c r="H75" s="17"/>
      <c r="I75" s="44"/>
      <c r="J75" s="21"/>
      <c r="K75" s="21"/>
      <c r="L75" s="48"/>
      <c r="M75" s="20">
        <v>0</v>
      </c>
    </row>
    <row r="76" spans="1:13" ht="38.25" x14ac:dyDescent="0.25">
      <c r="A76" s="59">
        <v>14151</v>
      </c>
      <c r="B76" s="58" t="s">
        <v>53</v>
      </c>
      <c r="C76" s="22"/>
      <c r="D76" s="23">
        <v>12</v>
      </c>
      <c r="E76" s="24"/>
      <c r="F76" s="24"/>
      <c r="G76" s="24"/>
      <c r="H76" s="24"/>
      <c r="I76" s="10">
        <v>1447650548.2</v>
      </c>
      <c r="J76" s="32">
        <v>121018750</v>
      </c>
      <c r="K76" s="32">
        <v>121018750</v>
      </c>
      <c r="L76" s="46">
        <v>121018750</v>
      </c>
      <c r="M76" s="45">
        <v>1447650548.2</v>
      </c>
    </row>
    <row r="77" spans="1:13" outlineLevel="1" x14ac:dyDescent="0.25">
      <c r="A77" s="13"/>
      <c r="B77" s="14"/>
      <c r="C77" s="15" t="s">
        <v>17</v>
      </c>
      <c r="D77" s="16"/>
      <c r="E77" s="17">
        <v>60</v>
      </c>
      <c r="F77" s="49" t="s">
        <v>54</v>
      </c>
      <c r="G77" s="17">
        <v>399</v>
      </c>
      <c r="H77" s="17" t="s">
        <v>20</v>
      </c>
      <c r="I77" s="50">
        <v>1375268020.79</v>
      </c>
      <c r="J77" s="47">
        <v>114967812.5</v>
      </c>
      <c r="K77" s="47">
        <v>114967812.5</v>
      </c>
      <c r="L77" s="47">
        <v>114967812.5</v>
      </c>
      <c r="M77" s="20">
        <v>1375268020.79</v>
      </c>
    </row>
    <row r="78" spans="1:13" outlineLevel="1" x14ac:dyDescent="0.25">
      <c r="A78" s="13"/>
      <c r="B78" s="14"/>
      <c r="C78" s="15" t="s">
        <v>22</v>
      </c>
      <c r="D78" s="16"/>
      <c r="E78" s="17">
        <v>60</v>
      </c>
      <c r="F78" s="49" t="s">
        <v>54</v>
      </c>
      <c r="G78" s="17">
        <v>399</v>
      </c>
      <c r="H78" s="17" t="s">
        <v>23</v>
      </c>
      <c r="I78" s="50">
        <v>72382527.410000011</v>
      </c>
      <c r="J78" s="47">
        <v>6050937.5</v>
      </c>
      <c r="K78" s="47">
        <v>6050937.5</v>
      </c>
      <c r="L78" s="47">
        <v>6050937.5</v>
      </c>
      <c r="M78" s="20">
        <v>72382527.409999996</v>
      </c>
    </row>
    <row r="79" spans="1:13" ht="51" x14ac:dyDescent="0.25">
      <c r="A79" s="59">
        <v>14452</v>
      </c>
      <c r="B79" s="58" t="s">
        <v>55</v>
      </c>
      <c r="C79" s="22"/>
      <c r="D79" s="23">
        <v>11</v>
      </c>
      <c r="E79" s="24"/>
      <c r="F79" s="24"/>
      <c r="G79" s="24"/>
      <c r="H79" s="24"/>
      <c r="I79" s="10">
        <v>73897240.780000001</v>
      </c>
      <c r="J79" s="32"/>
      <c r="K79" s="32"/>
      <c r="L79" s="46">
        <v>0</v>
      </c>
      <c r="M79" s="45">
        <v>73897240.780000001</v>
      </c>
    </row>
    <row r="80" spans="1:13" x14ac:dyDescent="0.25">
      <c r="A80" s="13"/>
      <c r="B80" s="14"/>
      <c r="C80" s="15" t="s">
        <v>17</v>
      </c>
      <c r="D80" s="16"/>
      <c r="E80" s="17">
        <v>10</v>
      </c>
      <c r="F80" s="18" t="s">
        <v>25</v>
      </c>
      <c r="G80" s="17">
        <v>100</v>
      </c>
      <c r="H80" s="17" t="s">
        <v>20</v>
      </c>
      <c r="I80" s="27">
        <v>71668822.996922836</v>
      </c>
      <c r="J80" s="47">
        <v>0</v>
      </c>
      <c r="K80" s="47">
        <v>0</v>
      </c>
      <c r="L80" s="47">
        <v>0</v>
      </c>
      <c r="M80" s="20">
        <v>71668822.996922851</v>
      </c>
    </row>
    <row r="81" spans="1:13" x14ac:dyDescent="0.25">
      <c r="A81" s="13"/>
      <c r="B81" s="14"/>
      <c r="C81" s="15" t="s">
        <v>22</v>
      </c>
      <c r="D81" s="16"/>
      <c r="E81" s="17">
        <v>10</v>
      </c>
      <c r="F81" s="18" t="s">
        <v>25</v>
      </c>
      <c r="G81" s="17">
        <v>100</v>
      </c>
      <c r="H81" s="17" t="s">
        <v>23</v>
      </c>
      <c r="I81" s="27">
        <v>2228417.7830771618</v>
      </c>
      <c r="J81" s="47">
        <v>0</v>
      </c>
      <c r="K81" s="47">
        <v>0</v>
      </c>
      <c r="L81" s="47">
        <v>0</v>
      </c>
      <c r="M81" s="20">
        <v>2228417.7830771618</v>
      </c>
    </row>
    <row r="82" spans="1:13" ht="38.25" x14ac:dyDescent="0.25">
      <c r="A82" s="59">
        <v>14451</v>
      </c>
      <c r="B82" s="58" t="s">
        <v>56</v>
      </c>
      <c r="C82" s="22"/>
      <c r="D82" s="23">
        <v>11</v>
      </c>
      <c r="E82" s="24"/>
      <c r="F82" s="24"/>
      <c r="G82" s="24"/>
      <c r="H82" s="24"/>
      <c r="I82" s="10">
        <v>80031762.161015883</v>
      </c>
      <c r="J82" s="32"/>
      <c r="K82" s="32"/>
      <c r="L82" s="46">
        <v>0</v>
      </c>
      <c r="M82" s="45">
        <v>80031762.161015883</v>
      </c>
    </row>
    <row r="83" spans="1:13" x14ac:dyDescent="0.25">
      <c r="A83" s="13"/>
      <c r="B83" s="14"/>
      <c r="C83" s="15" t="s">
        <v>17</v>
      </c>
      <c r="D83" s="16"/>
      <c r="E83" s="17">
        <v>10</v>
      </c>
      <c r="F83" s="18" t="s">
        <v>25</v>
      </c>
      <c r="G83" s="17">
        <v>100</v>
      </c>
      <c r="H83" s="17" t="s">
        <v>20</v>
      </c>
      <c r="I83" s="27">
        <v>76030174.05296509</v>
      </c>
      <c r="J83" s="47">
        <v>0</v>
      </c>
      <c r="K83" s="47">
        <v>0</v>
      </c>
      <c r="L83" s="47">
        <v>0</v>
      </c>
      <c r="M83" s="20">
        <v>76030174.05296509</v>
      </c>
    </row>
    <row r="84" spans="1:13" x14ac:dyDescent="0.25">
      <c r="A84" s="13"/>
      <c r="B84" s="14"/>
      <c r="C84" s="15" t="s">
        <v>22</v>
      </c>
      <c r="D84" s="16"/>
      <c r="E84" s="17">
        <v>10</v>
      </c>
      <c r="F84" s="18" t="s">
        <v>25</v>
      </c>
      <c r="G84" s="17">
        <v>100</v>
      </c>
      <c r="H84" s="17" t="s">
        <v>23</v>
      </c>
      <c r="I84" s="27">
        <v>4001588.1080507948</v>
      </c>
      <c r="J84" s="47">
        <v>0</v>
      </c>
      <c r="K84" s="47">
        <v>0</v>
      </c>
      <c r="L84" s="47">
        <v>0</v>
      </c>
      <c r="M84" s="20">
        <v>4001588.1080507948</v>
      </c>
    </row>
    <row r="85" spans="1:13" ht="35.25" customHeight="1" x14ac:dyDescent="0.25">
      <c r="A85" s="59">
        <v>14450</v>
      </c>
      <c r="B85" s="58" t="s">
        <v>57</v>
      </c>
      <c r="C85" s="22"/>
      <c r="D85" s="23">
        <v>11</v>
      </c>
      <c r="E85" s="24"/>
      <c r="F85" s="24"/>
      <c r="G85" s="24"/>
      <c r="H85" s="24"/>
      <c r="I85" s="10">
        <v>85067937.13692309</v>
      </c>
      <c r="J85" s="32"/>
      <c r="K85" s="32"/>
      <c r="L85" s="46">
        <v>0</v>
      </c>
      <c r="M85" s="45">
        <v>85067937.13692309</v>
      </c>
    </row>
    <row r="86" spans="1:13" x14ac:dyDescent="0.25">
      <c r="A86" s="13"/>
      <c r="B86" s="14"/>
      <c r="C86" s="15" t="s">
        <v>17</v>
      </c>
      <c r="D86" s="16"/>
      <c r="E86" s="17">
        <v>10</v>
      </c>
      <c r="F86" s="18" t="s">
        <v>25</v>
      </c>
      <c r="G86" s="17">
        <v>100</v>
      </c>
      <c r="H86" s="17" t="s">
        <v>20</v>
      </c>
      <c r="I86" s="27">
        <v>80814540.280076936</v>
      </c>
      <c r="J86" s="47">
        <v>0</v>
      </c>
      <c r="K86" s="47">
        <v>0</v>
      </c>
      <c r="L86" s="47">
        <v>0</v>
      </c>
      <c r="M86" s="20">
        <v>80814540.280076936</v>
      </c>
    </row>
    <row r="87" spans="1:13" x14ac:dyDescent="0.25">
      <c r="A87" s="13"/>
      <c r="B87" s="14"/>
      <c r="C87" s="15" t="s">
        <v>22</v>
      </c>
      <c r="D87" s="16"/>
      <c r="E87" s="17">
        <v>10</v>
      </c>
      <c r="F87" s="18" t="s">
        <v>25</v>
      </c>
      <c r="G87" s="17">
        <v>100</v>
      </c>
      <c r="H87" s="17" t="s">
        <v>23</v>
      </c>
      <c r="I87" s="27">
        <v>4253396.8568461547</v>
      </c>
      <c r="J87" s="47">
        <v>0</v>
      </c>
      <c r="K87" s="47">
        <v>0</v>
      </c>
      <c r="L87" s="47">
        <v>0</v>
      </c>
      <c r="M87" s="20">
        <v>4253396.8568461547</v>
      </c>
    </row>
    <row r="88" spans="1:13" ht="38.25" x14ac:dyDescent="0.25">
      <c r="A88" s="59">
        <v>14447</v>
      </c>
      <c r="B88" s="58" t="s">
        <v>58</v>
      </c>
      <c r="C88" s="22"/>
      <c r="D88" s="23">
        <v>11</v>
      </c>
      <c r="E88" s="24"/>
      <c r="F88" s="24"/>
      <c r="G88" s="24"/>
      <c r="H88" s="24"/>
      <c r="I88" s="10">
        <v>39548308.510987498</v>
      </c>
      <c r="J88" s="32"/>
      <c r="K88" s="32"/>
      <c r="L88" s="46">
        <v>0</v>
      </c>
      <c r="M88" s="45">
        <v>39548308.510987498</v>
      </c>
    </row>
    <row r="89" spans="1:13" x14ac:dyDescent="0.25">
      <c r="A89" s="13"/>
      <c r="B89" s="14"/>
      <c r="C89" s="15" t="s">
        <v>17</v>
      </c>
      <c r="D89" s="16"/>
      <c r="E89" s="17">
        <v>10</v>
      </c>
      <c r="F89" s="18" t="s">
        <v>25</v>
      </c>
      <c r="G89" s="17">
        <v>100</v>
      </c>
      <c r="H89" s="17" t="s">
        <v>20</v>
      </c>
      <c r="I89" s="27">
        <v>37230613.254537374</v>
      </c>
      <c r="J89" s="47">
        <v>0</v>
      </c>
      <c r="K89" s="47">
        <v>0</v>
      </c>
      <c r="L89" s="47">
        <v>0</v>
      </c>
      <c r="M89" s="20">
        <v>37230613.254537374</v>
      </c>
    </row>
    <row r="90" spans="1:13" x14ac:dyDescent="0.25">
      <c r="A90" s="13"/>
      <c r="B90" s="14"/>
      <c r="C90" s="15" t="s">
        <v>22</v>
      </c>
      <c r="D90" s="16"/>
      <c r="E90" s="17">
        <v>10</v>
      </c>
      <c r="F90" s="18" t="s">
        <v>25</v>
      </c>
      <c r="G90" s="17">
        <v>100</v>
      </c>
      <c r="H90" s="17" t="s">
        <v>23</v>
      </c>
      <c r="I90" s="27">
        <v>2317695.2564501213</v>
      </c>
      <c r="J90" s="47">
        <v>0</v>
      </c>
      <c r="K90" s="47">
        <v>0</v>
      </c>
      <c r="L90" s="47">
        <v>0</v>
      </c>
      <c r="M90" s="20">
        <v>2317695.2564501213</v>
      </c>
    </row>
    <row r="91" spans="1:13" ht="25.5" x14ac:dyDescent="0.25">
      <c r="A91" s="59">
        <v>14411</v>
      </c>
      <c r="B91" s="58" t="s">
        <v>59</v>
      </c>
      <c r="C91" s="22"/>
      <c r="D91" s="23">
        <v>11</v>
      </c>
      <c r="E91" s="24"/>
      <c r="F91" s="24"/>
      <c r="G91" s="24"/>
      <c r="H91" s="24"/>
      <c r="I91" s="10">
        <v>83815010.950000003</v>
      </c>
      <c r="J91" s="32"/>
      <c r="K91" s="32"/>
      <c r="L91" s="46">
        <v>5.5879354476928711E-9</v>
      </c>
      <c r="M91" s="45">
        <v>83815010.950000003</v>
      </c>
    </row>
    <row r="92" spans="1:13" x14ac:dyDescent="0.25">
      <c r="A92" s="13"/>
      <c r="B92" s="14"/>
      <c r="C92" s="15" t="s">
        <v>17</v>
      </c>
      <c r="D92" s="16"/>
      <c r="E92" s="17">
        <v>10</v>
      </c>
      <c r="F92" s="18" t="s">
        <v>25</v>
      </c>
      <c r="G92" s="17">
        <v>100</v>
      </c>
      <c r="H92" s="17" t="s">
        <v>20</v>
      </c>
      <c r="I92" s="27">
        <v>74595359.745499998</v>
      </c>
      <c r="J92" s="47">
        <v>0</v>
      </c>
      <c r="K92" s="47">
        <v>0</v>
      </c>
      <c r="L92" s="47">
        <v>4.9732625484466551E-9</v>
      </c>
      <c r="M92" s="20">
        <v>74595359.745499998</v>
      </c>
    </row>
    <row r="93" spans="1:13" x14ac:dyDescent="0.25">
      <c r="A93" s="13"/>
      <c r="B93" s="14"/>
      <c r="C93" s="15" t="s">
        <v>21</v>
      </c>
      <c r="D93" s="16"/>
      <c r="E93" s="17">
        <v>10</v>
      </c>
      <c r="F93" s="18" t="s">
        <v>25</v>
      </c>
      <c r="G93" s="17">
        <v>100</v>
      </c>
      <c r="H93" s="17" t="s">
        <v>20</v>
      </c>
      <c r="I93" s="27">
        <v>5028900.6569999997</v>
      </c>
      <c r="J93" s="47">
        <v>0</v>
      </c>
      <c r="K93" s="47">
        <v>0</v>
      </c>
      <c r="L93" s="47">
        <v>3.352761268615722E-10</v>
      </c>
      <c r="M93" s="20">
        <v>5028900.6569999997</v>
      </c>
    </row>
    <row r="94" spans="1:13" x14ac:dyDescent="0.25">
      <c r="A94" s="13"/>
      <c r="B94" s="14"/>
      <c r="C94" s="15" t="s">
        <v>22</v>
      </c>
      <c r="D94" s="16"/>
      <c r="E94" s="17">
        <v>10</v>
      </c>
      <c r="F94" s="18" t="s">
        <v>25</v>
      </c>
      <c r="G94" s="17">
        <v>100</v>
      </c>
      <c r="H94" s="17" t="s">
        <v>23</v>
      </c>
      <c r="I94" s="27">
        <v>4190750.5475000003</v>
      </c>
      <c r="J94" s="47">
        <v>0</v>
      </c>
      <c r="K94" s="47">
        <v>0</v>
      </c>
      <c r="L94" s="47">
        <v>2.793967723846436E-10</v>
      </c>
      <c r="M94" s="20">
        <v>4190750.5475000008</v>
      </c>
    </row>
    <row r="95" spans="1:13" ht="25.5" x14ac:dyDescent="0.25">
      <c r="A95" s="59">
        <v>14414</v>
      </c>
      <c r="B95" s="58" t="s">
        <v>60</v>
      </c>
      <c r="C95" s="22"/>
      <c r="D95" s="23">
        <v>11</v>
      </c>
      <c r="E95" s="24"/>
      <c r="F95" s="24"/>
      <c r="G95" s="24"/>
      <c r="H95" s="24"/>
      <c r="I95" s="10">
        <v>60627999.120000012</v>
      </c>
      <c r="J95" s="32"/>
      <c r="K95" s="32"/>
      <c r="L95" s="46">
        <v>3.7252902984619141E-9</v>
      </c>
      <c r="M95" s="45">
        <v>60627999.12000002</v>
      </c>
    </row>
    <row r="96" spans="1:13" x14ac:dyDescent="0.25">
      <c r="A96" s="13"/>
      <c r="B96" s="14"/>
      <c r="C96" s="15" t="s">
        <v>17</v>
      </c>
      <c r="D96" s="16"/>
      <c r="E96" s="17">
        <v>10</v>
      </c>
      <c r="F96" s="18" t="s">
        <v>25</v>
      </c>
      <c r="G96" s="17">
        <v>100</v>
      </c>
      <c r="H96" s="17" t="s">
        <v>20</v>
      </c>
      <c r="I96" s="27">
        <v>53958919.216800012</v>
      </c>
      <c r="J96" s="47">
        <v>0</v>
      </c>
      <c r="K96" s="47">
        <v>0</v>
      </c>
      <c r="L96" s="47">
        <v>3.3155083656311036E-9</v>
      </c>
      <c r="M96" s="20">
        <v>53958919.216800004</v>
      </c>
    </row>
    <row r="97" spans="1:13" x14ac:dyDescent="0.25">
      <c r="A97" s="13"/>
      <c r="B97" s="14"/>
      <c r="C97" s="15" t="s">
        <v>21</v>
      </c>
      <c r="D97" s="16"/>
      <c r="E97" s="17">
        <v>10</v>
      </c>
      <c r="F97" s="18" t="s">
        <v>25</v>
      </c>
      <c r="G97" s="17">
        <v>100</v>
      </c>
      <c r="H97" s="17" t="s">
        <v>20</v>
      </c>
      <c r="I97" s="27">
        <v>3637679.9472000008</v>
      </c>
      <c r="J97" s="47">
        <v>0</v>
      </c>
      <c r="K97" s="47">
        <v>0</v>
      </c>
      <c r="L97" s="47">
        <v>2.2351741790771484E-10</v>
      </c>
      <c r="M97" s="20">
        <v>3637679.9472000003</v>
      </c>
    </row>
    <row r="98" spans="1:13" x14ac:dyDescent="0.25">
      <c r="A98" s="13"/>
      <c r="B98" s="14"/>
      <c r="C98" s="15" t="s">
        <v>22</v>
      </c>
      <c r="D98" s="16"/>
      <c r="E98" s="17">
        <v>10</v>
      </c>
      <c r="F98" s="18" t="s">
        <v>25</v>
      </c>
      <c r="G98" s="17">
        <v>100</v>
      </c>
      <c r="H98" s="17" t="s">
        <v>23</v>
      </c>
      <c r="I98" s="27">
        <v>3031399.9560000007</v>
      </c>
      <c r="J98" s="47">
        <v>0</v>
      </c>
      <c r="K98" s="47">
        <v>0</v>
      </c>
      <c r="L98" s="47">
        <v>1.8626451492309571E-10</v>
      </c>
      <c r="M98" s="20">
        <v>3031399.9560000007</v>
      </c>
    </row>
    <row r="99" spans="1:13" ht="51" x14ac:dyDescent="0.25">
      <c r="A99" s="59">
        <v>14746</v>
      </c>
      <c r="B99" s="58" t="s">
        <v>61</v>
      </c>
      <c r="C99" s="22"/>
      <c r="D99" s="23">
        <v>11</v>
      </c>
      <c r="E99" s="24"/>
      <c r="F99" s="24"/>
      <c r="G99" s="24"/>
      <c r="H99" s="24"/>
      <c r="I99" s="10">
        <v>65258557.069997132</v>
      </c>
      <c r="J99" s="32"/>
      <c r="K99" s="32"/>
      <c r="L99" s="46">
        <v>0</v>
      </c>
      <c r="M99" s="45">
        <v>65258557.069997132</v>
      </c>
    </row>
    <row r="100" spans="1:13" x14ac:dyDescent="0.25">
      <c r="A100" s="13"/>
      <c r="B100" s="14"/>
      <c r="C100" s="15" t="s">
        <v>17</v>
      </c>
      <c r="D100" s="16"/>
      <c r="E100" s="17">
        <v>10</v>
      </c>
      <c r="F100" s="18" t="s">
        <v>25</v>
      </c>
      <c r="G100" s="17">
        <v>100</v>
      </c>
      <c r="H100" s="17" t="s">
        <v>20</v>
      </c>
      <c r="I100" s="27">
        <v>31045109.575939976</v>
      </c>
      <c r="J100" s="47">
        <v>0</v>
      </c>
      <c r="K100" s="47">
        <v>0</v>
      </c>
      <c r="L100" s="47">
        <v>0</v>
      </c>
      <c r="M100" s="20">
        <v>31045109.575939976</v>
      </c>
    </row>
    <row r="101" spans="1:13" x14ac:dyDescent="0.25">
      <c r="A101" s="13"/>
      <c r="B101" s="14"/>
      <c r="C101" s="15" t="s">
        <v>21</v>
      </c>
      <c r="D101" s="16"/>
      <c r="E101" s="17">
        <v>10</v>
      </c>
      <c r="F101" s="18" t="s">
        <v>25</v>
      </c>
      <c r="G101" s="17">
        <v>100</v>
      </c>
      <c r="H101" s="17" t="s">
        <v>20</v>
      </c>
      <c r="I101" s="27">
        <v>32305814.201052841</v>
      </c>
      <c r="J101" s="47">
        <v>0</v>
      </c>
      <c r="K101" s="47">
        <v>0</v>
      </c>
      <c r="L101" s="47">
        <v>0</v>
      </c>
      <c r="M101" s="20">
        <v>32305814.201052841</v>
      </c>
    </row>
    <row r="102" spans="1:13" x14ac:dyDescent="0.25">
      <c r="A102" s="13"/>
      <c r="B102" s="14"/>
      <c r="C102" s="15" t="s">
        <v>22</v>
      </c>
      <c r="D102" s="16"/>
      <c r="E102" s="17">
        <v>10</v>
      </c>
      <c r="F102" s="18" t="s">
        <v>25</v>
      </c>
      <c r="G102" s="17">
        <v>100</v>
      </c>
      <c r="H102" s="17" t="s">
        <v>23</v>
      </c>
      <c r="I102" s="27">
        <v>1907633.2930043191</v>
      </c>
      <c r="J102" s="47">
        <v>0</v>
      </c>
      <c r="K102" s="47">
        <v>0</v>
      </c>
      <c r="L102" s="47">
        <v>0</v>
      </c>
      <c r="M102" s="20">
        <v>1907633.2930043191</v>
      </c>
    </row>
    <row r="103" spans="1:13" ht="38.25" x14ac:dyDescent="0.25">
      <c r="A103" s="59">
        <v>14074</v>
      </c>
      <c r="B103" s="58" t="s">
        <v>62</v>
      </c>
      <c r="C103" s="22"/>
      <c r="D103" s="23">
        <v>11</v>
      </c>
      <c r="E103" s="24"/>
      <c r="F103" s="24"/>
      <c r="G103" s="24"/>
      <c r="H103" s="24"/>
      <c r="I103" s="10">
        <v>66479702.210000001</v>
      </c>
      <c r="J103" s="32"/>
      <c r="K103" s="32"/>
      <c r="L103" s="46">
        <v>-3.7252902984619141E-9</v>
      </c>
      <c r="M103" s="45">
        <v>66479702.210000008</v>
      </c>
    </row>
    <row r="104" spans="1:13" x14ac:dyDescent="0.25">
      <c r="A104" s="13"/>
      <c r="B104" s="14"/>
      <c r="C104" s="15" t="s">
        <v>17</v>
      </c>
      <c r="D104" s="16"/>
      <c r="E104" s="17">
        <v>10</v>
      </c>
      <c r="F104" s="18" t="s">
        <v>25</v>
      </c>
      <c r="G104" s="17">
        <v>100</v>
      </c>
      <c r="H104" s="17" t="s">
        <v>20</v>
      </c>
      <c r="I104" s="27">
        <v>14196885.34466094</v>
      </c>
      <c r="J104" s="47">
        <v>0</v>
      </c>
      <c r="K104" s="47">
        <v>0</v>
      </c>
      <c r="L104" s="47">
        <v>-7.9554386503984795E-10</v>
      </c>
      <c r="M104" s="20">
        <v>14196885.34466094</v>
      </c>
    </row>
    <row r="105" spans="1:13" x14ac:dyDescent="0.25">
      <c r="A105" s="13"/>
      <c r="B105" s="14"/>
      <c r="C105" s="15" t="s">
        <v>21</v>
      </c>
      <c r="D105" s="16"/>
      <c r="E105" s="17">
        <v>10</v>
      </c>
      <c r="F105" s="18" t="s">
        <v>25</v>
      </c>
      <c r="G105" s="17">
        <v>100</v>
      </c>
      <c r="H105" s="17" t="s">
        <v>20</v>
      </c>
      <c r="I105" s="27">
        <v>48733595.56191007</v>
      </c>
      <c r="J105" s="47">
        <v>0</v>
      </c>
      <c r="K105" s="47">
        <v>0</v>
      </c>
      <c r="L105" s="47">
        <v>-2.7308604689965286E-9</v>
      </c>
      <c r="M105" s="20">
        <v>48733595.56191007</v>
      </c>
    </row>
    <row r="106" spans="1:13" x14ac:dyDescent="0.25">
      <c r="A106" s="13"/>
      <c r="B106" s="14"/>
      <c r="C106" s="15" t="s">
        <v>22</v>
      </c>
      <c r="D106" s="16"/>
      <c r="E106" s="17">
        <v>10</v>
      </c>
      <c r="F106" s="18" t="s">
        <v>25</v>
      </c>
      <c r="G106" s="17">
        <v>100</v>
      </c>
      <c r="H106" s="17" t="s">
        <v>23</v>
      </c>
      <c r="I106" s="27">
        <v>3549221.3034289884</v>
      </c>
      <c r="J106" s="47">
        <v>0</v>
      </c>
      <c r="K106" s="47">
        <v>0</v>
      </c>
      <c r="L106" s="47">
        <v>-1.9888596442553709E-10</v>
      </c>
      <c r="M106" s="20">
        <v>3549221.3034289889</v>
      </c>
    </row>
    <row r="107" spans="1:13" ht="36.75" customHeight="1" x14ac:dyDescent="0.25">
      <c r="A107" s="59">
        <v>14915</v>
      </c>
      <c r="B107" s="58" t="str">
        <f>+'[5]programacion cuota modificacion'!$C$10</f>
        <v>MEJORAMIENTO DE LOS ESPACIOS FISICOS DEL EDIFICIO NO.2 DE LA SEDE CENTRAL CAASD, DISTRITO NACIONAL.</v>
      </c>
      <c r="C107" s="15"/>
      <c r="D107" s="51">
        <v>1</v>
      </c>
      <c r="E107" s="17"/>
      <c r="F107" s="17"/>
      <c r="G107" s="17"/>
      <c r="H107" s="17"/>
      <c r="I107" s="10">
        <v>75000000</v>
      </c>
      <c r="J107" s="32"/>
      <c r="K107" s="32"/>
      <c r="L107" s="46">
        <v>18750000</v>
      </c>
      <c r="M107" s="45">
        <v>75000000</v>
      </c>
    </row>
    <row r="108" spans="1:13" x14ac:dyDescent="0.25">
      <c r="A108" s="13"/>
      <c r="B108" s="14"/>
      <c r="C108" s="15" t="s">
        <v>17</v>
      </c>
      <c r="D108" s="51"/>
      <c r="E108" s="17">
        <v>10</v>
      </c>
      <c r="F108" s="18" t="s">
        <v>25</v>
      </c>
      <c r="G108" s="17">
        <v>100</v>
      </c>
      <c r="H108" s="17" t="s">
        <v>20</v>
      </c>
      <c r="I108" s="27">
        <v>71250000</v>
      </c>
      <c r="J108" s="47">
        <v>0</v>
      </c>
      <c r="K108" s="47">
        <v>0</v>
      </c>
      <c r="L108" s="47">
        <v>17812500</v>
      </c>
      <c r="M108" s="20">
        <v>71250000</v>
      </c>
    </row>
    <row r="109" spans="1:13" x14ac:dyDescent="0.25">
      <c r="A109" s="13"/>
      <c r="B109" s="14"/>
      <c r="C109" s="15" t="s">
        <v>22</v>
      </c>
      <c r="D109" s="51"/>
      <c r="E109" s="17">
        <v>10</v>
      </c>
      <c r="F109" s="18" t="s">
        <v>25</v>
      </c>
      <c r="G109" s="17">
        <v>100</v>
      </c>
      <c r="H109" s="17" t="s">
        <v>23</v>
      </c>
      <c r="I109" s="27">
        <v>3750000</v>
      </c>
      <c r="J109" s="47">
        <v>0</v>
      </c>
      <c r="K109" s="47">
        <v>0</v>
      </c>
      <c r="L109" s="47">
        <v>937500</v>
      </c>
      <c r="M109" s="20">
        <v>3750000</v>
      </c>
    </row>
    <row r="110" spans="1:13" x14ac:dyDescent="0.25">
      <c r="A110" s="13"/>
      <c r="B110" s="14"/>
      <c r="C110" s="15"/>
      <c r="D110" s="51"/>
      <c r="E110" s="17"/>
      <c r="F110" s="17"/>
      <c r="G110" s="17"/>
      <c r="H110" s="17"/>
      <c r="I110" s="19"/>
      <c r="J110" s="52"/>
      <c r="K110" s="52"/>
      <c r="L110" s="52"/>
      <c r="M110" s="35"/>
    </row>
  </sheetData>
  <mergeCells count="6">
    <mergeCell ref="A4:B4"/>
    <mergeCell ref="C4:H4"/>
    <mergeCell ref="I4:M4"/>
    <mergeCell ref="A1:B3"/>
    <mergeCell ref="C1:M1"/>
    <mergeCell ref="C2:M3"/>
  </mergeCells>
  <pageMargins left="0.23622047244094491" right="0.23622047244094491" top="0.74803149606299213" bottom="0.74803149606299213" header="0.31496062992125984" footer="0.31496062992125984"/>
  <pageSetup paperSize="5" scale="41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IP-PE-04-F01 TOTAL</vt:lpstr>
      <vt:lpstr>'IP-PE-04-F01 TOTAL'!Área_de_impresión</vt:lpstr>
      <vt:lpstr>'IP-PE-04-F01 TOTAL'!Títulos_a_imprimir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User.App23</cp:lastModifiedBy>
  <cp:lastPrinted>2023-01-24T12:37:08Z</cp:lastPrinted>
  <dcterms:created xsi:type="dcterms:W3CDTF">2023-01-23T13:39:04Z</dcterms:created>
  <dcterms:modified xsi:type="dcterms:W3CDTF">2023-11-17T21:27:11Z</dcterms:modified>
</cp:coreProperties>
</file>