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4\Inversion 2024\"/>
    </mc:Choice>
  </mc:AlternateContent>
  <xr:revisionPtr revIDLastSave="0" documentId="13_ncr:1_{02ADAE62-3195-4B76-A6B9-6C1B6C790D93}" xr6:coauthVersionLast="47" xr6:coauthVersionMax="47" xr10:uidLastSave="{00000000-0000-0000-0000-000000000000}"/>
  <bookViews>
    <workbookView xWindow="-120" yWindow="-120" windowWidth="29040" windowHeight="18240" firstSheet="1" activeTab="1" xr2:uid="{B2F4B915-3541-4065-8F5F-034A29041F0B}"/>
  </bookViews>
  <sheets>
    <sheet name="Libramiento vs cheque" sheetId="7" state="hidden" r:id="rId1"/>
    <sheet name="Imprimir" sheetId="6" r:id="rId2"/>
    <sheet name="Tabla Final" sheetId="8" state="hidden" r:id="rId3"/>
  </sheets>
  <externalReferences>
    <externalReference r:id="rId4"/>
    <externalReference r:id="rId5"/>
  </externalReferences>
  <definedNames>
    <definedName name="_xlnm._FilterDatabase" localSheetId="1" hidden="1">Imprimir!$B$2:$S$50</definedName>
    <definedName name="_xlnm.Print_Area" localSheetId="1">Imprimir!$B$1:$S$56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9" i="6" l="1"/>
  <c r="I49" i="6"/>
  <c r="J49" i="6"/>
  <c r="K49" i="6"/>
  <c r="L49" i="6"/>
  <c r="M49" i="6"/>
  <c r="N49" i="6"/>
  <c r="O49" i="6"/>
  <c r="P49" i="6"/>
  <c r="Q49" i="6"/>
  <c r="R49" i="6"/>
  <c r="S49" i="6"/>
  <c r="X8" i="6"/>
  <c r="E49" i="6" l="1"/>
  <c r="N50" i="6"/>
  <c r="F49" i="6"/>
  <c r="H50" i="6"/>
  <c r="K50" i="6"/>
  <c r="Q50" i="6"/>
  <c r="T35" i="6"/>
  <c r="G49" i="6" l="1"/>
  <c r="I24" i="8"/>
  <c r="G24" i="8"/>
  <c r="U7" i="6"/>
  <c r="T6" i="6"/>
  <c r="T8" i="6" s="1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<sst xmlns="http://schemas.openxmlformats.org/spreadsheetml/2006/main" count="312" uniqueCount="128">
  <si>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</si>
  <si>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</si>
  <si>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</si>
  <si>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</si>
  <si>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</si>
  <si>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</si>
  <si>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</si>
  <si>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</si>
  <si>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</si>
  <si>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</si>
  <si>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</si>
  <si>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</si>
  <si>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</si>
  <si>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</si>
  <si>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</si>
  <si>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</si>
  <si>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</si>
  <si>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</si>
  <si>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</si>
  <si>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</si>
  <si>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</si>
  <si>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</si>
  <si>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</si>
  <si>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</si>
  <si>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</si>
  <si>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</si>
  <si>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</si>
  <si>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</si>
  <si>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</si>
  <si>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</si>
  <si>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</si>
  <si>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</si>
  <si>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</si>
  <si>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</si>
  <si>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</si>
  <si>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</si>
  <si>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</si>
  <si>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</si>
  <si>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</si>
  <si>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</si>
  <si>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</si>
  <si>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</si>
  <si>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</si>
  <si>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</si>
  <si>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</si>
  <si>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</si>
  <si>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</si>
  <si>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</si>
  <si>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</si>
  <si>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</si>
  <si>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</si>
  <si>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</si>
  <si>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</si>
  <si>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</si>
  <si>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</si>
  <si>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</si>
  <si>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</si>
  <si>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</si>
  <si>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</si>
  <si>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</si>
  <si>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</si>
  <si>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</si>
  <si>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</si>
  <si>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</si>
  <si>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</si>
  <si>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</si>
  <si>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</si>
  <si>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</si>
  <si>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</si>
  <si>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</si>
  <si>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</si>
  <si>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</si>
  <si>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</si>
  <si>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</si>
  <si>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</si>
  <si>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</si>
  <si>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</si>
  <si>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</si>
  <si>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</si>
  <si>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</si>
  <si>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</si>
  <si>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</si>
  <si>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</si>
  <si>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</si>
  <si>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</si>
  <si>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</si>
  <si>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</si>
  <si>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</si>
  <si>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</si>
  <si>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</si>
  <si>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</si>
  <si>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</si>
  <si>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</si>
  <si>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</si>
  <si>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</si>
  <si>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</si>
  <si>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</si>
  <si>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</si>
  <si>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</si>
  <si>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</si>
  <si>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</si>
  <si>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</si>
  <si>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</si>
  <si>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</si>
  <si>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</si>
  <si>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</si>
  <si>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</si>
  <si>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</si>
  <si>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</si>
  <si>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</si>
  <si>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</si>
  <si>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</si>
  <si>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</si>
  <si>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</si>
  <si>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</si>
  <si>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</si>
  <si>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</si>
  <si>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</si>
  <si>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</si>
  <si>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</si>
  <si>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</si>
  <si>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Corporacion del Acueducto y Alcantarillado de Santo Domingo
Informe de presupuesto Inversion 1er trimestre 2024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</si>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</sst>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4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43" fontId="8" fillId="5" borderId="7" xfId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0" fillId="0" borderId="0" xfId="0"/>
    <xf numFmtId="0" fontId="8" fillId="3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</cellXfs>
  <cellStyles count="3">
    <cellStyle name="Millares" xfId="1" builtinId="3"/>
    <cellStyle name="Moneda" xfId="2" builtinId="4"/>
    <cellStyle name="Normal" xfId="0" builtinId="0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1030431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67" t="s">
        <v>76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</row>
    <row r="2" spans="2:24" s="9" customFormat="1" ht="12" x14ac:dyDescent="0.2">
      <c r="B2" s="68" t="s">
        <v>0</v>
      </c>
      <c r="C2" s="68" t="s">
        <v>1</v>
      </c>
      <c r="D2" s="69" t="s">
        <v>2</v>
      </c>
      <c r="E2" s="70" t="s">
        <v>3</v>
      </c>
      <c r="F2" s="71" t="s">
        <v>4</v>
      </c>
      <c r="G2" s="71"/>
      <c r="H2" s="71" t="s">
        <v>5</v>
      </c>
      <c r="I2" s="71"/>
      <c r="J2" s="71" t="s">
        <v>6</v>
      </c>
      <c r="K2" s="71"/>
      <c r="L2" s="71" t="s">
        <v>7</v>
      </c>
      <c r="M2" s="71"/>
      <c r="N2" s="71" t="s">
        <v>8</v>
      </c>
      <c r="O2" s="71"/>
      <c r="P2" s="71" t="s">
        <v>9</v>
      </c>
      <c r="Q2" s="71"/>
      <c r="R2" s="71" t="s">
        <v>10</v>
      </c>
      <c r="S2" s="71"/>
      <c r="T2" s="71" t="s">
        <v>11</v>
      </c>
      <c r="U2" s="71"/>
      <c r="V2" s="71" t="s">
        <v>12</v>
      </c>
      <c r="W2" s="71"/>
    </row>
    <row r="3" spans="2:24" s="9" customFormat="1" ht="12" x14ac:dyDescent="0.2">
      <c r="B3" s="68"/>
      <c r="C3" s="68"/>
      <c r="D3" s="69"/>
      <c r="E3" s="70"/>
      <c r="F3" s="26" t="s">
        <v>69</v>
      </c>
      <c r="G3" s="27" t="s">
        <v>70</v>
      </c>
      <c r="H3" s="26" t="s">
        <v>69</v>
      </c>
      <c r="I3" s="27" t="s">
        <v>70</v>
      </c>
      <c r="J3" s="26" t="s">
        <v>69</v>
      </c>
      <c r="K3" s="27" t="s">
        <v>70</v>
      </c>
      <c r="L3" s="26" t="s">
        <v>69</v>
      </c>
      <c r="M3" s="27" t="s">
        <v>70</v>
      </c>
      <c r="N3" s="26" t="s">
        <v>69</v>
      </c>
      <c r="O3" s="27" t="s">
        <v>70</v>
      </c>
      <c r="P3" s="26" t="s">
        <v>69</v>
      </c>
      <c r="Q3" s="27" t="s">
        <v>70</v>
      </c>
      <c r="R3" s="26" t="s">
        <v>69</v>
      </c>
      <c r="S3" s="27" t="s">
        <v>70</v>
      </c>
      <c r="T3" s="26" t="s">
        <v>69</v>
      </c>
      <c r="U3" s="27" t="s">
        <v>70</v>
      </c>
      <c r="V3" s="26" t="s">
        <v>69</v>
      </c>
      <c r="W3" s="27" t="s">
        <v>70</v>
      </c>
    </row>
    <row r="4" spans="2:24" s="9" customFormat="1" ht="12" x14ac:dyDescent="0.2">
      <c r="B4" s="74" t="s">
        <v>60</v>
      </c>
      <c r="C4" s="74"/>
      <c r="D4" s="74"/>
      <c r="E4" s="74"/>
      <c r="F4" s="28">
        <f t="shared" ref="F4:U4" si="0">SUM(F5:F28)</f>
        <v>0</v>
      </c>
      <c r="G4" s="28">
        <f t="shared" si="0"/>
        <v>434190593.84000003</v>
      </c>
      <c r="H4" s="28">
        <f t="shared" si="0"/>
        <v>0</v>
      </c>
      <c r="I4" s="28">
        <f t="shared" si="0"/>
        <v>207767859</v>
      </c>
      <c r="J4" s="28">
        <f t="shared" si="0"/>
        <v>0</v>
      </c>
      <c r="K4" s="28">
        <f t="shared" si="0"/>
        <v>815008087</v>
      </c>
      <c r="L4" s="28">
        <f t="shared" si="0"/>
        <v>66865994</v>
      </c>
      <c r="M4" s="28">
        <f t="shared" si="0"/>
        <v>23176733</v>
      </c>
      <c r="N4" s="28">
        <f t="shared" si="0"/>
        <v>221565996</v>
      </c>
      <c r="O4" s="28">
        <f t="shared" si="0"/>
        <v>27529563</v>
      </c>
      <c r="P4" s="28">
        <f t="shared" si="0"/>
        <v>169855530</v>
      </c>
      <c r="Q4" s="28">
        <f t="shared" si="0"/>
        <v>1742690</v>
      </c>
      <c r="R4" s="28">
        <f t="shared" si="0"/>
        <v>84503514</v>
      </c>
      <c r="S4" s="28">
        <f t="shared" si="0"/>
        <v>2600000</v>
      </c>
      <c r="T4" s="28">
        <f t="shared" si="0"/>
        <v>1569089572.3699999</v>
      </c>
      <c r="U4" s="28">
        <f t="shared" si="0"/>
        <v>47053622</v>
      </c>
      <c r="V4" s="28">
        <f>SUM(V5:V28)</f>
        <v>276564907.95520002</v>
      </c>
      <c r="W4" s="28">
        <f>SUM(W5:W28)</f>
        <v>0</v>
      </c>
    </row>
    <row r="5" spans="2:24" s="9" customFormat="1" ht="12.75" customHeight="1" x14ac:dyDescent="0.2">
      <c r="B5" s="75">
        <v>14534</v>
      </c>
      <c r="C5" s="76" t="s">
        <v>57</v>
      </c>
      <c r="D5" s="29" t="s">
        <v>58</v>
      </c>
      <c r="E5" s="30">
        <v>661502365</v>
      </c>
      <c r="F5" s="31"/>
      <c r="G5" s="32"/>
      <c r="H5" s="31"/>
      <c r="I5" s="32"/>
      <c r="J5" s="31"/>
      <c r="K5" s="32"/>
      <c r="L5" s="31"/>
      <c r="M5" s="32">
        <v>0</v>
      </c>
      <c r="N5" s="31"/>
      <c r="O5" s="32">
        <v>0</v>
      </c>
      <c r="P5" s="31"/>
      <c r="Q5" s="32"/>
      <c r="R5" s="31"/>
      <c r="S5" s="32"/>
      <c r="T5" s="31">
        <v>592971292.37</v>
      </c>
      <c r="U5" s="32"/>
      <c r="V5" s="31"/>
      <c r="W5" s="32"/>
      <c r="X5" s="11"/>
    </row>
    <row r="6" spans="2:24" s="9" customFormat="1" ht="12" x14ac:dyDescent="0.2">
      <c r="B6" s="75"/>
      <c r="C6" s="76"/>
      <c r="D6" s="29" t="s">
        <v>55</v>
      </c>
      <c r="E6" s="30">
        <v>65000000</v>
      </c>
      <c r="F6" s="31"/>
      <c r="G6" s="32"/>
      <c r="H6" s="31"/>
      <c r="I6" s="32"/>
      <c r="J6" s="31"/>
      <c r="K6" s="32"/>
      <c r="L6" s="31"/>
      <c r="M6" s="32">
        <v>0</v>
      </c>
      <c r="N6" s="31"/>
      <c r="O6" s="32">
        <v>0</v>
      </c>
      <c r="P6" s="31"/>
      <c r="Q6" s="32"/>
      <c r="R6" s="31"/>
      <c r="S6" s="32"/>
      <c r="T6" s="31">
        <v>31440000</v>
      </c>
      <c r="U6" s="32"/>
      <c r="V6" s="31"/>
      <c r="W6" s="32"/>
      <c r="X6" s="11"/>
    </row>
    <row r="7" spans="2:24" s="9" customFormat="1" ht="13.5" customHeight="1" x14ac:dyDescent="0.2">
      <c r="B7" s="75"/>
      <c r="C7" s="76"/>
      <c r="D7" s="29" t="s">
        <v>18</v>
      </c>
      <c r="E7" s="30"/>
      <c r="F7" s="31"/>
      <c r="G7" s="32"/>
      <c r="H7" s="31"/>
      <c r="I7" s="32"/>
      <c r="J7" s="31"/>
      <c r="K7" s="32"/>
      <c r="L7" s="31"/>
      <c r="M7" s="32">
        <v>0</v>
      </c>
      <c r="N7" s="31"/>
      <c r="O7" s="32">
        <v>0</v>
      </c>
      <c r="P7" s="31"/>
      <c r="Q7" s="32"/>
      <c r="R7" s="31"/>
      <c r="S7" s="32"/>
      <c r="T7" s="31">
        <v>467947076</v>
      </c>
      <c r="U7" s="32"/>
      <c r="V7" s="31"/>
      <c r="W7" s="32"/>
      <c r="X7" s="11"/>
    </row>
    <row r="8" spans="2:24" s="9" customFormat="1" ht="36" x14ac:dyDescent="0.2">
      <c r="B8" s="38">
        <v>14078</v>
      </c>
      <c r="C8" s="39" t="s">
        <v>17</v>
      </c>
      <c r="D8" s="29" t="s">
        <v>18</v>
      </c>
      <c r="E8" s="30">
        <v>102827912.94</v>
      </c>
      <c r="F8" s="31"/>
      <c r="G8" s="32"/>
      <c r="H8" s="31"/>
      <c r="I8" s="32"/>
      <c r="J8" s="31"/>
      <c r="K8" s="32"/>
      <c r="L8" s="31"/>
      <c r="M8" s="32">
        <v>0</v>
      </c>
      <c r="N8" s="31"/>
      <c r="O8" s="32">
        <v>0</v>
      </c>
      <c r="P8" s="31"/>
      <c r="Q8" s="32"/>
      <c r="R8" s="31"/>
      <c r="S8" s="32"/>
      <c r="T8" s="31"/>
      <c r="U8" s="32"/>
      <c r="V8" s="31"/>
      <c r="W8" s="32"/>
      <c r="X8" s="11"/>
    </row>
    <row r="9" spans="2:24" s="9" customFormat="1" ht="24" x14ac:dyDescent="0.2">
      <c r="B9" s="38">
        <v>14074</v>
      </c>
      <c r="C9" s="39" t="s">
        <v>19</v>
      </c>
      <c r="D9" s="29" t="s">
        <v>18</v>
      </c>
      <c r="E9" s="30">
        <v>231380523</v>
      </c>
      <c r="F9" s="31"/>
      <c r="G9" s="32">
        <v>787511</v>
      </c>
      <c r="H9" s="31"/>
      <c r="I9" s="32"/>
      <c r="J9" s="31"/>
      <c r="K9" s="32"/>
      <c r="L9" s="31"/>
      <c r="M9" s="32">
        <v>0</v>
      </c>
      <c r="N9" s="31">
        <v>18377636</v>
      </c>
      <c r="O9" s="32">
        <v>0</v>
      </c>
      <c r="P9" s="31"/>
      <c r="Q9" s="32"/>
      <c r="R9" s="31"/>
      <c r="S9" s="32"/>
      <c r="T9" s="31"/>
      <c r="U9" s="32"/>
      <c r="V9" s="31"/>
      <c r="W9" s="32"/>
      <c r="X9" s="11"/>
    </row>
    <row r="10" spans="2:24" s="9" customFormat="1" ht="24" x14ac:dyDescent="0.2">
      <c r="B10" s="38">
        <v>14079</v>
      </c>
      <c r="C10" s="39" t="s">
        <v>20</v>
      </c>
      <c r="D10" s="29" t="s">
        <v>18</v>
      </c>
      <c r="E10" s="30">
        <v>27568131</v>
      </c>
      <c r="F10" s="31"/>
      <c r="G10" s="32">
        <v>15463639</v>
      </c>
      <c r="H10" s="31"/>
      <c r="I10" s="32"/>
      <c r="J10" s="31"/>
      <c r="K10" s="32"/>
      <c r="L10" s="31"/>
      <c r="M10" s="32">
        <v>0</v>
      </c>
      <c r="N10" s="31"/>
      <c r="O10" s="32">
        <v>0</v>
      </c>
      <c r="P10" s="31"/>
      <c r="Q10" s="32"/>
      <c r="R10" s="31"/>
      <c r="S10" s="32"/>
      <c r="T10" s="31"/>
      <c r="U10" s="32"/>
      <c r="V10" s="31"/>
      <c r="W10" s="32"/>
      <c r="X10" s="11"/>
    </row>
    <row r="11" spans="2:24" s="9" customFormat="1" ht="24" x14ac:dyDescent="0.2">
      <c r="B11" s="38">
        <v>14080</v>
      </c>
      <c r="C11" s="39" t="s">
        <v>21</v>
      </c>
      <c r="D11" s="29" t="s">
        <v>18</v>
      </c>
      <c r="E11" s="30">
        <v>38155937</v>
      </c>
      <c r="F11" s="31"/>
      <c r="G11" s="32">
        <v>35863495</v>
      </c>
      <c r="H11" s="31"/>
      <c r="I11" s="32"/>
      <c r="J11" s="31"/>
      <c r="K11" s="32"/>
      <c r="L11" s="31"/>
      <c r="M11" s="32">
        <v>0</v>
      </c>
      <c r="N11" s="31"/>
      <c r="O11" s="32">
        <v>0</v>
      </c>
      <c r="P11" s="31"/>
      <c r="Q11" s="32"/>
      <c r="R11" s="31"/>
      <c r="S11" s="32"/>
      <c r="T11" s="31">
        <v>24934988</v>
      </c>
      <c r="U11" s="32"/>
      <c r="V11" s="31"/>
      <c r="W11" s="32"/>
      <c r="X11" s="11"/>
    </row>
    <row r="12" spans="2:24" s="9" customFormat="1" ht="24" x14ac:dyDescent="0.2">
      <c r="B12" s="38">
        <v>14183</v>
      </c>
      <c r="C12" s="39" t="s">
        <v>23</v>
      </c>
      <c r="D12" s="29" t="s">
        <v>18</v>
      </c>
      <c r="E12" s="30">
        <v>948528910.90799999</v>
      </c>
      <c r="F12" s="31"/>
      <c r="G12" s="32">
        <v>83620869</v>
      </c>
      <c r="H12" s="31"/>
      <c r="I12" s="32">
        <v>70926256</v>
      </c>
      <c r="J12" s="31"/>
      <c r="K12" s="32">
        <v>16587007</v>
      </c>
      <c r="L12" s="31"/>
      <c r="M12" s="32">
        <v>2050000</v>
      </c>
      <c r="N12" s="31">
        <v>123437055</v>
      </c>
      <c r="O12" s="32">
        <v>6293893</v>
      </c>
      <c r="P12" s="31">
        <v>137632957</v>
      </c>
      <c r="Q12" s="32"/>
      <c r="R12" s="31">
        <v>34972707</v>
      </c>
      <c r="S12" s="32">
        <v>2600000</v>
      </c>
      <c r="T12" s="31">
        <v>210318469</v>
      </c>
      <c r="U12" s="32"/>
      <c r="V12" s="31">
        <v>14051399</v>
      </c>
      <c r="W12" s="32"/>
      <c r="X12" s="11"/>
    </row>
    <row r="13" spans="2:24" s="9" customFormat="1" ht="16.5" customHeight="1" x14ac:dyDescent="0.2">
      <c r="B13" s="38">
        <v>14177</v>
      </c>
      <c r="C13" s="39" t="s">
        <v>24</v>
      </c>
      <c r="D13" s="29" t="s">
        <v>18</v>
      </c>
      <c r="E13" s="30">
        <v>75974089</v>
      </c>
      <c r="F13" s="31"/>
      <c r="G13" s="32">
        <v>11390090</v>
      </c>
      <c r="H13" s="31"/>
      <c r="I13" s="32">
        <v>28623665</v>
      </c>
      <c r="J13" s="31"/>
      <c r="K13" s="32">
        <v>24240083</v>
      </c>
      <c r="L13" s="31"/>
      <c r="M13" s="32">
        <v>19553956</v>
      </c>
      <c r="N13" s="31"/>
      <c r="O13" s="32">
        <v>20060097</v>
      </c>
      <c r="P13" s="31"/>
      <c r="Q13" s="32"/>
      <c r="R13" s="31"/>
      <c r="S13" s="32"/>
      <c r="T13" s="31"/>
      <c r="U13" s="32"/>
      <c r="V13" s="31"/>
      <c r="W13" s="32"/>
      <c r="X13" s="11"/>
    </row>
    <row r="14" spans="2:24" s="9" customFormat="1" ht="24" x14ac:dyDescent="0.2">
      <c r="B14" s="38">
        <v>14151</v>
      </c>
      <c r="C14" s="39" t="s">
        <v>25</v>
      </c>
      <c r="D14" s="29" t="s">
        <v>16</v>
      </c>
      <c r="E14" s="30">
        <v>1116284111</v>
      </c>
      <c r="F14" s="31"/>
      <c r="G14" s="32">
        <v>230500562.84</v>
      </c>
      <c r="H14" s="31"/>
      <c r="I14" s="32"/>
      <c r="J14" s="31"/>
      <c r="K14" s="32">
        <v>722737455</v>
      </c>
      <c r="L14" s="31"/>
      <c r="M14" s="32">
        <v>0</v>
      </c>
      <c r="N14" s="31"/>
      <c r="O14" s="32">
        <v>0</v>
      </c>
      <c r="P14" s="31"/>
      <c r="Q14" s="32"/>
      <c r="R14" s="31"/>
      <c r="S14" s="32"/>
      <c r="T14" s="31"/>
      <c r="U14" s="32"/>
      <c r="V14" s="31">
        <f>839427*53.5376</f>
        <v>44940906.955200002</v>
      </c>
      <c r="W14" s="32"/>
      <c r="X14" s="11"/>
    </row>
    <row r="15" spans="2:24" s="9" customFormat="1" ht="24" x14ac:dyDescent="0.2">
      <c r="B15" s="38">
        <v>14412</v>
      </c>
      <c r="C15" s="39" t="s">
        <v>26</v>
      </c>
      <c r="D15" s="29" t="s">
        <v>18</v>
      </c>
      <c r="E15" s="30">
        <v>210998690</v>
      </c>
      <c r="F15" s="31"/>
      <c r="G15" s="32">
        <v>4675935</v>
      </c>
      <c r="H15" s="31"/>
      <c r="I15" s="32"/>
      <c r="J15" s="31"/>
      <c r="K15" s="32"/>
      <c r="L15" s="31"/>
      <c r="M15" s="32">
        <v>0</v>
      </c>
      <c r="N15" s="31"/>
      <c r="O15" s="32">
        <v>0</v>
      </c>
      <c r="P15" s="31"/>
      <c r="Q15" s="32">
        <v>894083</v>
      </c>
      <c r="R15" s="31"/>
      <c r="S15" s="32"/>
      <c r="T15" s="31"/>
      <c r="U15" s="32"/>
      <c r="V15" s="31"/>
      <c r="W15" s="32"/>
      <c r="X15" s="11"/>
    </row>
    <row r="16" spans="2:24" s="9" customFormat="1" ht="24" x14ac:dyDescent="0.2">
      <c r="B16" s="38">
        <v>14409</v>
      </c>
      <c r="C16" s="39" t="s">
        <v>27</v>
      </c>
      <c r="D16" s="29" t="s">
        <v>18</v>
      </c>
      <c r="E16" s="30">
        <v>183377657</v>
      </c>
      <c r="F16" s="31"/>
      <c r="G16" s="32">
        <v>15207862</v>
      </c>
      <c r="H16" s="31"/>
      <c r="I16" s="32">
        <v>8202080</v>
      </c>
      <c r="J16" s="31"/>
      <c r="K16" s="32"/>
      <c r="L16" s="31">
        <v>9151898</v>
      </c>
      <c r="M16" s="32">
        <v>0</v>
      </c>
      <c r="N16" s="31">
        <v>14450439</v>
      </c>
      <c r="O16" s="32">
        <v>0</v>
      </c>
      <c r="P16" s="31">
        <v>12753533</v>
      </c>
      <c r="Q16" s="32"/>
      <c r="R16" s="31">
        <v>11795327</v>
      </c>
      <c r="S16" s="32"/>
      <c r="T16" s="31"/>
      <c r="U16" s="32"/>
      <c r="V16" s="31">
        <v>15571419</v>
      </c>
      <c r="W16" s="32"/>
      <c r="X16" s="11"/>
    </row>
    <row r="17" spans="2:24" s="9" customFormat="1" ht="24" x14ac:dyDescent="0.2">
      <c r="B17" s="38">
        <v>14410</v>
      </c>
      <c r="C17" s="39" t="s">
        <v>28</v>
      </c>
      <c r="D17" s="29" t="s">
        <v>18</v>
      </c>
      <c r="E17" s="30">
        <v>281627757</v>
      </c>
      <c r="F17" s="31"/>
      <c r="G17" s="32"/>
      <c r="H17" s="31"/>
      <c r="I17" s="32">
        <v>10383323</v>
      </c>
      <c r="J17" s="31"/>
      <c r="K17" s="32">
        <v>10148867</v>
      </c>
      <c r="L17" s="31"/>
      <c r="M17" s="32">
        <v>0</v>
      </c>
      <c r="N17" s="31"/>
      <c r="O17" s="32">
        <v>0</v>
      </c>
      <c r="P17" s="31"/>
      <c r="Q17" s="32"/>
      <c r="R17" s="31"/>
      <c r="S17" s="32"/>
      <c r="T17" s="31"/>
      <c r="U17" s="32"/>
      <c r="V17" s="31"/>
      <c r="W17" s="32"/>
      <c r="X17" s="11"/>
    </row>
    <row r="18" spans="2:24" s="9" customFormat="1" ht="12.75" customHeight="1" x14ac:dyDescent="0.2">
      <c r="B18" s="38">
        <v>14414</v>
      </c>
      <c r="C18" s="39" t="s">
        <v>29</v>
      </c>
      <c r="D18" s="29" t="s">
        <v>18</v>
      </c>
      <c r="E18" s="30">
        <v>152226325.47999996</v>
      </c>
      <c r="F18" s="31"/>
      <c r="G18" s="32">
        <v>14840533</v>
      </c>
      <c r="H18" s="31"/>
      <c r="I18" s="32"/>
      <c r="J18" s="31"/>
      <c r="K18" s="32"/>
      <c r="L18" s="31"/>
      <c r="M18" s="32">
        <v>914894</v>
      </c>
      <c r="N18" s="31"/>
      <c r="O18" s="32">
        <v>0</v>
      </c>
      <c r="P18" s="31"/>
      <c r="Q18" s="32">
        <v>848607</v>
      </c>
      <c r="R18" s="31">
        <v>14484152</v>
      </c>
      <c r="S18" s="32"/>
      <c r="T18" s="31">
        <v>12766850</v>
      </c>
      <c r="U18" s="32"/>
      <c r="V18" s="31">
        <v>620627</v>
      </c>
      <c r="W18" s="32"/>
      <c r="X18" s="11"/>
    </row>
    <row r="19" spans="2:24" s="9" customFormat="1" ht="24" x14ac:dyDescent="0.2">
      <c r="B19" s="38">
        <v>14413</v>
      </c>
      <c r="C19" s="39" t="s">
        <v>30</v>
      </c>
      <c r="D19" s="29" t="s">
        <v>18</v>
      </c>
      <c r="E19" s="30">
        <v>103656057.63000001</v>
      </c>
      <c r="F19" s="31"/>
      <c r="G19" s="32"/>
      <c r="H19" s="31"/>
      <c r="I19" s="32"/>
      <c r="J19" s="31"/>
      <c r="K19" s="32"/>
      <c r="L19" s="31"/>
      <c r="M19" s="32">
        <v>0</v>
      </c>
      <c r="N19" s="31"/>
      <c r="O19" s="32">
        <v>0</v>
      </c>
      <c r="P19" s="31"/>
      <c r="Q19" s="32"/>
      <c r="R19" s="31"/>
      <c r="S19" s="32"/>
      <c r="T19" s="31"/>
      <c r="U19" s="32"/>
      <c r="V19" s="31"/>
      <c r="W19" s="32"/>
      <c r="X19" s="11"/>
    </row>
    <row r="20" spans="2:24" s="9" customFormat="1" ht="12" customHeight="1" x14ac:dyDescent="0.2">
      <c r="B20" s="38">
        <v>14408</v>
      </c>
      <c r="C20" s="39" t="s">
        <v>31</v>
      </c>
      <c r="D20" s="29" t="s">
        <v>18</v>
      </c>
      <c r="E20" s="30">
        <v>179417467.48999998</v>
      </c>
      <c r="F20" s="31"/>
      <c r="G20" s="32"/>
      <c r="H20" s="31"/>
      <c r="I20" s="32"/>
      <c r="J20" s="31"/>
      <c r="K20" s="32"/>
      <c r="L20" s="31"/>
      <c r="M20" s="32">
        <v>0</v>
      </c>
      <c r="N20" s="31"/>
      <c r="O20" s="32">
        <v>0</v>
      </c>
      <c r="P20" s="31"/>
      <c r="Q20" s="32"/>
      <c r="R20" s="31">
        <v>2193673</v>
      </c>
      <c r="S20" s="32"/>
      <c r="T20" s="31"/>
      <c r="U20" s="32"/>
      <c r="V20" s="31"/>
      <c r="W20" s="32"/>
      <c r="X20" s="11"/>
    </row>
    <row r="21" spans="2:24" s="9" customFormat="1" ht="24" x14ac:dyDescent="0.2">
      <c r="B21" s="38" t="s">
        <v>43</v>
      </c>
      <c r="C21" s="39" t="s">
        <v>47</v>
      </c>
      <c r="D21" s="29" t="s">
        <v>18</v>
      </c>
      <c r="E21" s="30">
        <v>276492077</v>
      </c>
      <c r="F21" s="31"/>
      <c r="G21" s="32"/>
      <c r="H21" s="31"/>
      <c r="I21" s="32">
        <v>32628342</v>
      </c>
      <c r="J21" s="31"/>
      <c r="K21" s="32">
        <v>35199387</v>
      </c>
      <c r="L21" s="31">
        <v>14229636</v>
      </c>
      <c r="M21" s="32"/>
      <c r="N21" s="31">
        <v>8170263</v>
      </c>
      <c r="O21" s="32">
        <v>1175573</v>
      </c>
      <c r="P21" s="31">
        <v>14436835</v>
      </c>
      <c r="Q21" s="32"/>
      <c r="R21" s="31"/>
      <c r="S21" s="32"/>
      <c r="T21" s="31">
        <v>45561984</v>
      </c>
      <c r="U21" s="32"/>
      <c r="V21" s="31">
        <v>126176187</v>
      </c>
      <c r="W21" s="32"/>
      <c r="X21" s="11"/>
    </row>
    <row r="22" spans="2:24" s="9" customFormat="1" ht="24" x14ac:dyDescent="0.2">
      <c r="B22" s="38" t="s">
        <v>44</v>
      </c>
      <c r="C22" s="39" t="s">
        <v>48</v>
      </c>
      <c r="D22" s="29" t="s">
        <v>18</v>
      </c>
      <c r="E22" s="30">
        <v>92948010</v>
      </c>
      <c r="F22" s="31"/>
      <c r="G22" s="32"/>
      <c r="H22" s="31"/>
      <c r="I22" s="32">
        <v>18666955</v>
      </c>
      <c r="J22" s="31"/>
      <c r="K22" s="32"/>
      <c r="L22" s="31"/>
      <c r="M22" s="32">
        <v>0</v>
      </c>
      <c r="N22" s="31">
        <v>13707972</v>
      </c>
      <c r="O22" s="32">
        <v>0</v>
      </c>
      <c r="P22" s="31"/>
      <c r="Q22" s="32"/>
      <c r="R22" s="31"/>
      <c r="S22" s="32"/>
      <c r="T22" s="31"/>
      <c r="U22" s="32">
        <v>34086304</v>
      </c>
      <c r="V22" s="31">
        <v>40940475</v>
      </c>
      <c r="W22" s="32"/>
      <c r="X22" s="11"/>
    </row>
    <row r="23" spans="2:24" s="9" customFormat="1" ht="24" x14ac:dyDescent="0.2">
      <c r="B23" s="38" t="s">
        <v>45</v>
      </c>
      <c r="C23" s="39" t="s">
        <v>49</v>
      </c>
      <c r="D23" s="29" t="s">
        <v>18</v>
      </c>
      <c r="E23" s="30">
        <v>31055041.631999999</v>
      </c>
      <c r="F23" s="31"/>
      <c r="G23" s="32"/>
      <c r="H23" s="31"/>
      <c r="I23" s="32"/>
      <c r="J23" s="31"/>
      <c r="K23" s="32"/>
      <c r="L23" s="31"/>
      <c r="M23" s="32">
        <v>0</v>
      </c>
      <c r="N23" s="31">
        <v>3795535</v>
      </c>
      <c r="O23" s="32">
        <v>0</v>
      </c>
      <c r="P23" s="31"/>
      <c r="Q23" s="32"/>
      <c r="R23" s="31">
        <v>11248746</v>
      </c>
      <c r="S23" s="32"/>
      <c r="T23" s="31">
        <v>8359886</v>
      </c>
      <c r="U23" s="32"/>
      <c r="V23" s="31"/>
      <c r="W23" s="32"/>
      <c r="X23" s="11"/>
    </row>
    <row r="24" spans="2:24" s="9" customFormat="1" ht="23.25" customHeight="1" x14ac:dyDescent="0.2">
      <c r="B24" s="38" t="s">
        <v>52</v>
      </c>
      <c r="C24" s="39" t="s">
        <v>53</v>
      </c>
      <c r="D24" s="29" t="s">
        <v>18</v>
      </c>
      <c r="E24" s="30">
        <v>94789737</v>
      </c>
      <c r="F24" s="31"/>
      <c r="G24" s="32">
        <v>19598864</v>
      </c>
      <c r="H24" s="31"/>
      <c r="I24" s="32">
        <v>31664629</v>
      </c>
      <c r="J24" s="31"/>
      <c r="K24" s="32"/>
      <c r="L24" s="31"/>
      <c r="M24" s="32">
        <v>657883</v>
      </c>
      <c r="N24" s="31"/>
      <c r="O24" s="32">
        <v>0</v>
      </c>
      <c r="P24" s="31"/>
      <c r="Q24" s="32"/>
      <c r="R24" s="31"/>
      <c r="S24" s="32"/>
      <c r="T24" s="31">
        <v>67214902</v>
      </c>
      <c r="U24" s="32"/>
      <c r="V24" s="31">
        <v>1375361</v>
      </c>
      <c r="W24" s="32"/>
      <c r="X24" s="11"/>
    </row>
    <row r="25" spans="2:24" s="9" customFormat="1" ht="22.5" customHeight="1" x14ac:dyDescent="0.2">
      <c r="B25" s="38" t="s">
        <v>46</v>
      </c>
      <c r="C25" s="39" t="s">
        <v>50</v>
      </c>
      <c r="D25" s="29" t="s">
        <v>18</v>
      </c>
      <c r="E25" s="30">
        <v>192639483.28</v>
      </c>
      <c r="F25" s="31"/>
      <c r="G25" s="32"/>
      <c r="H25" s="31"/>
      <c r="I25" s="32"/>
      <c r="J25" s="31"/>
      <c r="K25" s="32"/>
      <c r="L25" s="31">
        <v>25085685</v>
      </c>
      <c r="M25" s="32"/>
      <c r="N25" s="31">
        <v>39627096</v>
      </c>
      <c r="O25" s="32">
        <v>0</v>
      </c>
      <c r="P25" s="31">
        <v>5032205</v>
      </c>
      <c r="Q25" s="32"/>
      <c r="R25" s="31">
        <v>9808909</v>
      </c>
      <c r="S25" s="32"/>
      <c r="T25" s="31">
        <v>38799138</v>
      </c>
      <c r="U25" s="32"/>
      <c r="V25" s="31">
        <v>32888533</v>
      </c>
      <c r="W25" s="32"/>
      <c r="X25" s="11"/>
    </row>
    <row r="26" spans="2:24" s="9" customFormat="1" ht="36" x14ac:dyDescent="0.2">
      <c r="B26" s="38">
        <v>14452</v>
      </c>
      <c r="C26" s="39" t="s">
        <v>51</v>
      </c>
      <c r="D26" s="29" t="s">
        <v>18</v>
      </c>
      <c r="E26" s="30">
        <v>69048241</v>
      </c>
      <c r="F26" s="31"/>
      <c r="G26" s="32"/>
      <c r="H26" s="31"/>
      <c r="I26" s="32"/>
      <c r="J26" s="31"/>
      <c r="K26" s="32"/>
      <c r="L26" s="31"/>
      <c r="M26" s="32">
        <v>0</v>
      </c>
      <c r="N26" s="31"/>
      <c r="O26" s="32">
        <v>0</v>
      </c>
      <c r="P26" s="31"/>
      <c r="Q26" s="32"/>
      <c r="R26" s="31"/>
      <c r="S26" s="32"/>
      <c r="T26" s="31">
        <v>57404558</v>
      </c>
      <c r="U26" s="32"/>
      <c r="V26" s="31"/>
      <c r="W26" s="32"/>
      <c r="X26" s="11"/>
    </row>
    <row r="27" spans="2:24" s="9" customFormat="1" ht="17.25" customHeight="1" x14ac:dyDescent="0.2">
      <c r="B27" s="38">
        <v>14709</v>
      </c>
      <c r="C27" s="39" t="s">
        <v>65</v>
      </c>
      <c r="D27" s="29" t="s">
        <v>18</v>
      </c>
      <c r="E27" s="30">
        <v>410000000</v>
      </c>
      <c r="F27" s="31"/>
      <c r="G27" s="32"/>
      <c r="H27" s="31"/>
      <c r="I27" s="32"/>
      <c r="J27" s="31"/>
      <c r="K27" s="32"/>
      <c r="L27" s="31"/>
      <c r="M27" s="32">
        <v>0</v>
      </c>
      <c r="N27" s="31"/>
      <c r="O27" s="32">
        <v>0</v>
      </c>
      <c r="P27" s="31"/>
      <c r="Q27" s="32"/>
      <c r="R27" s="31"/>
      <c r="S27" s="32"/>
      <c r="T27" s="31"/>
      <c r="U27" s="32"/>
      <c r="V27" s="31"/>
      <c r="W27" s="32"/>
      <c r="X27" s="11"/>
    </row>
    <row r="28" spans="2:24" s="9" customFormat="1" ht="24" x14ac:dyDescent="0.2">
      <c r="B28" s="38">
        <v>14411</v>
      </c>
      <c r="C28" s="39" t="s">
        <v>32</v>
      </c>
      <c r="D28" s="29" t="s">
        <v>18</v>
      </c>
      <c r="E28" s="30">
        <v>21823526</v>
      </c>
      <c r="F28" s="33"/>
      <c r="G28" s="34">
        <v>2241233</v>
      </c>
      <c r="H28" s="33"/>
      <c r="I28" s="34">
        <v>6672609</v>
      </c>
      <c r="J28" s="33"/>
      <c r="K28" s="34">
        <v>6095288</v>
      </c>
      <c r="L28" s="33">
        <v>18398775</v>
      </c>
      <c r="M28" s="34"/>
      <c r="N28" s="33"/>
      <c r="O28" s="34">
        <v>0</v>
      </c>
      <c r="P28" s="33"/>
      <c r="Q28" s="34"/>
      <c r="R28" s="33"/>
      <c r="S28" s="34"/>
      <c r="T28" s="33">
        <v>11370429</v>
      </c>
      <c r="U28" s="34">
        <v>12967318</v>
      </c>
      <c r="V28" s="33"/>
      <c r="W28" s="34"/>
      <c r="X28" s="11"/>
    </row>
    <row r="29" spans="2:24" s="9" customFormat="1" ht="12" x14ac:dyDescent="0.2">
      <c r="B29" s="74" t="s">
        <v>61</v>
      </c>
      <c r="C29" s="74"/>
      <c r="D29" s="74"/>
      <c r="E29" s="74"/>
      <c r="F29" s="28">
        <f>SUM(F30:F42)</f>
        <v>0</v>
      </c>
      <c r="G29" s="28">
        <f t="shared" ref="G29:U29" si="1">SUM(G30:G44)</f>
        <v>46186399</v>
      </c>
      <c r="H29" s="28">
        <f t="shared" si="1"/>
        <v>0</v>
      </c>
      <c r="I29" s="28">
        <f t="shared" si="1"/>
        <v>128445392</v>
      </c>
      <c r="J29" s="28">
        <f t="shared" si="1"/>
        <v>0</v>
      </c>
      <c r="K29" s="28">
        <f t="shared" si="1"/>
        <v>143917024</v>
      </c>
      <c r="L29" s="28">
        <f t="shared" si="1"/>
        <v>0</v>
      </c>
      <c r="M29" s="28">
        <f t="shared" si="1"/>
        <v>73402050</v>
      </c>
      <c r="N29" s="28">
        <f t="shared" si="1"/>
        <v>0</v>
      </c>
      <c r="O29" s="28">
        <f t="shared" si="1"/>
        <v>163009630</v>
      </c>
      <c r="P29" s="28">
        <f t="shared" si="1"/>
        <v>0</v>
      </c>
      <c r="Q29" s="28">
        <f t="shared" si="1"/>
        <v>42264738</v>
      </c>
      <c r="R29" s="28">
        <f t="shared" si="1"/>
        <v>0</v>
      </c>
      <c r="S29" s="28">
        <f t="shared" si="1"/>
        <v>131022630</v>
      </c>
      <c r="T29" s="28">
        <f t="shared" si="1"/>
        <v>0</v>
      </c>
      <c r="U29" s="28">
        <f t="shared" si="1"/>
        <v>1940330</v>
      </c>
      <c r="V29" s="28">
        <f>SUM(V30:V44)</f>
        <v>10259123</v>
      </c>
      <c r="W29" s="28">
        <f>SUM(W30:W44)</f>
        <v>32258081</v>
      </c>
      <c r="X29" s="11"/>
    </row>
    <row r="30" spans="2:24" s="9" customFormat="1" ht="12.75" customHeight="1" x14ac:dyDescent="0.2">
      <c r="B30" s="38" t="s">
        <v>33</v>
      </c>
      <c r="C30" s="39" t="s">
        <v>42</v>
      </c>
      <c r="D30" s="29" t="s">
        <v>18</v>
      </c>
      <c r="E30" s="30"/>
      <c r="F30" s="31"/>
      <c r="G30" s="32">
        <v>13291606</v>
      </c>
      <c r="H30" s="31"/>
      <c r="I30" s="32"/>
      <c r="J30" s="31"/>
      <c r="K30" s="32"/>
      <c r="L30" s="31"/>
      <c r="M30" s="32"/>
      <c r="N30" s="31"/>
      <c r="O30" s="32"/>
      <c r="P30" s="31"/>
      <c r="Q30" s="32"/>
      <c r="R30" s="31"/>
      <c r="S30" s="32"/>
      <c r="T30" s="31"/>
      <c r="U30" s="32">
        <v>1940330</v>
      </c>
      <c r="V30" s="31"/>
      <c r="W30" s="32"/>
      <c r="X30" s="11"/>
    </row>
    <row r="31" spans="2:24" s="9" customFormat="1" ht="12.75" customHeight="1" x14ac:dyDescent="0.2">
      <c r="B31" s="38" t="s">
        <v>33</v>
      </c>
      <c r="C31" s="39" t="s">
        <v>56</v>
      </c>
      <c r="D31" s="29"/>
      <c r="E31" s="30"/>
      <c r="F31" s="31"/>
      <c r="G31" s="32"/>
      <c r="H31" s="31"/>
      <c r="I31" s="32"/>
      <c r="J31" s="31"/>
      <c r="K31" s="32"/>
      <c r="L31" s="31"/>
      <c r="M31" s="32"/>
      <c r="N31" s="31"/>
      <c r="O31" s="32"/>
      <c r="P31" s="31"/>
      <c r="Q31" s="32"/>
      <c r="R31" s="31"/>
      <c r="S31" s="32"/>
      <c r="T31" s="31"/>
      <c r="U31" s="32"/>
      <c r="V31" s="31"/>
      <c r="W31" s="32">
        <v>5999450</v>
      </c>
      <c r="X31" s="11"/>
    </row>
    <row r="32" spans="2:24" s="9" customFormat="1" ht="24" x14ac:dyDescent="0.2">
      <c r="B32" s="38">
        <v>12494</v>
      </c>
      <c r="C32" s="39" t="s">
        <v>22</v>
      </c>
      <c r="D32" s="29" t="s">
        <v>18</v>
      </c>
      <c r="E32" s="30"/>
      <c r="F32" s="31"/>
      <c r="G32" s="32"/>
      <c r="H32" s="31"/>
      <c r="I32" s="32">
        <v>3690295</v>
      </c>
      <c r="J32" s="31"/>
      <c r="K32" s="32"/>
      <c r="L32" s="31"/>
      <c r="M32" s="32"/>
      <c r="N32" s="31"/>
      <c r="O32" s="32"/>
      <c r="P32" s="31"/>
      <c r="Q32" s="32"/>
      <c r="R32" s="31"/>
      <c r="S32" s="32"/>
      <c r="T32" s="31"/>
      <c r="U32" s="32"/>
      <c r="V32" s="31"/>
      <c r="W32" s="32"/>
      <c r="X32" s="11"/>
    </row>
    <row r="33" spans="1:24" s="9" customFormat="1" ht="24" x14ac:dyDescent="0.2">
      <c r="B33" s="38">
        <v>12498</v>
      </c>
      <c r="C33" s="39" t="s">
        <v>68</v>
      </c>
      <c r="D33" s="29" t="s">
        <v>18</v>
      </c>
      <c r="E33" s="30"/>
      <c r="F33" s="31"/>
      <c r="G33" s="32"/>
      <c r="H33" s="31"/>
      <c r="I33" s="32"/>
      <c r="J33" s="31"/>
      <c r="K33" s="32"/>
      <c r="L33" s="31"/>
      <c r="M33" s="32"/>
      <c r="N33" s="31"/>
      <c r="O33" s="32">
        <v>7958846</v>
      </c>
      <c r="P33" s="31"/>
      <c r="Q33" s="32"/>
      <c r="R33" s="31"/>
      <c r="S33" s="32"/>
      <c r="T33" s="31"/>
      <c r="U33" s="32"/>
      <c r="V33" s="31"/>
      <c r="W33" s="32"/>
      <c r="X33" s="11"/>
    </row>
    <row r="34" spans="1:24" s="9" customFormat="1" ht="24" x14ac:dyDescent="0.2">
      <c r="B34" s="38">
        <v>6810</v>
      </c>
      <c r="C34" s="39" t="s">
        <v>59</v>
      </c>
      <c r="D34" s="29" t="s">
        <v>18</v>
      </c>
      <c r="E34" s="30"/>
      <c r="F34" s="31"/>
      <c r="G34" s="32">
        <v>16730088</v>
      </c>
      <c r="H34" s="31"/>
      <c r="I34" s="32"/>
      <c r="J34" s="31"/>
      <c r="K34" s="32">
        <v>18935339</v>
      </c>
      <c r="L34" s="31"/>
      <c r="M34" s="32">
        <v>15327643</v>
      </c>
      <c r="N34" s="31"/>
      <c r="O34" s="32">
        <v>47258542</v>
      </c>
      <c r="P34" s="31"/>
      <c r="Q34" s="32"/>
      <c r="R34" s="31"/>
      <c r="S34" s="32">
        <v>19733919</v>
      </c>
      <c r="T34" s="31"/>
      <c r="U34" s="32"/>
      <c r="V34" s="31">
        <v>10259123</v>
      </c>
      <c r="W34" s="32"/>
      <c r="X34" s="11"/>
    </row>
    <row r="35" spans="1:24" s="9" customFormat="1" ht="24" x14ac:dyDescent="0.2">
      <c r="B35" s="38">
        <v>13923</v>
      </c>
      <c r="C35" s="39" t="s">
        <v>54</v>
      </c>
      <c r="D35" s="29" t="s">
        <v>18</v>
      </c>
      <c r="E35" s="30"/>
      <c r="F35" s="31"/>
      <c r="G35" s="32"/>
      <c r="H35" s="31"/>
      <c r="I35" s="32"/>
      <c r="J35" s="31"/>
      <c r="K35" s="32">
        <v>2466111</v>
      </c>
      <c r="L35" s="31"/>
      <c r="M35" s="32"/>
      <c r="N35" s="31"/>
      <c r="O35" s="32"/>
      <c r="P35" s="31"/>
      <c r="Q35" s="32"/>
      <c r="R35" s="31"/>
      <c r="S35" s="32"/>
      <c r="T35" s="31"/>
      <c r="U35" s="32"/>
      <c r="V35" s="31"/>
      <c r="W35" s="32">
        <v>5016176</v>
      </c>
      <c r="X35" s="11"/>
    </row>
    <row r="36" spans="1:24" s="9" customFormat="1" ht="24" x14ac:dyDescent="0.2">
      <c r="B36" s="38">
        <v>14783</v>
      </c>
      <c r="C36" s="39" t="s">
        <v>62</v>
      </c>
      <c r="D36" s="29" t="s">
        <v>18</v>
      </c>
      <c r="E36" s="30"/>
      <c r="F36" s="31"/>
      <c r="G36" s="32"/>
      <c r="H36" s="31"/>
      <c r="I36" s="32">
        <v>14704045</v>
      </c>
      <c r="J36" s="31"/>
      <c r="K36" s="32">
        <v>63833751</v>
      </c>
      <c r="L36" s="31"/>
      <c r="M36" s="32"/>
      <c r="N36" s="31"/>
      <c r="O36" s="32"/>
      <c r="P36" s="31"/>
      <c r="Q36" s="32"/>
      <c r="R36" s="31"/>
      <c r="S36" s="32"/>
      <c r="T36" s="31"/>
      <c r="U36" s="32"/>
      <c r="V36" s="31"/>
      <c r="W36" s="32"/>
      <c r="X36" s="11"/>
    </row>
    <row r="37" spans="1:24" s="9" customFormat="1" ht="24" x14ac:dyDescent="0.2">
      <c r="B37" s="38">
        <v>14764</v>
      </c>
      <c r="C37" s="39" t="s">
        <v>63</v>
      </c>
      <c r="D37" s="29" t="s">
        <v>18</v>
      </c>
      <c r="E37" s="30"/>
      <c r="F37" s="31"/>
      <c r="G37" s="32"/>
      <c r="H37" s="31"/>
      <c r="I37" s="32">
        <v>42910646</v>
      </c>
      <c r="J37" s="31"/>
      <c r="K37" s="32"/>
      <c r="L37" s="31"/>
      <c r="M37" s="32"/>
      <c r="N37" s="31"/>
      <c r="O37" s="32"/>
      <c r="P37" s="31"/>
      <c r="Q37" s="32"/>
      <c r="R37" s="31"/>
      <c r="S37" s="32">
        <v>18390001</v>
      </c>
      <c r="T37" s="31"/>
      <c r="U37" s="32"/>
      <c r="V37" s="31"/>
      <c r="W37" s="32"/>
      <c r="X37" s="11"/>
    </row>
    <row r="38" spans="1:24" s="9" customFormat="1" ht="24" x14ac:dyDescent="0.2">
      <c r="B38" s="38">
        <v>14796</v>
      </c>
      <c r="C38" s="39" t="s">
        <v>64</v>
      </c>
      <c r="D38" s="29" t="s">
        <v>18</v>
      </c>
      <c r="E38" s="30"/>
      <c r="F38" s="31"/>
      <c r="G38" s="32">
        <v>16164705</v>
      </c>
      <c r="H38" s="31"/>
      <c r="I38" s="32">
        <v>67140406</v>
      </c>
      <c r="J38" s="31"/>
      <c r="K38" s="32">
        <v>58681823</v>
      </c>
      <c r="L38" s="31"/>
      <c r="M38" s="32">
        <v>16854958</v>
      </c>
      <c r="N38" s="31"/>
      <c r="O38" s="32">
        <v>34331151</v>
      </c>
      <c r="P38" s="31"/>
      <c r="Q38" s="32"/>
      <c r="R38" s="31"/>
      <c r="S38" s="32">
        <v>32090825</v>
      </c>
      <c r="T38" s="31"/>
      <c r="U38" s="32"/>
      <c r="V38" s="31"/>
      <c r="W38" s="32">
        <v>21242455</v>
      </c>
      <c r="X38" s="11"/>
    </row>
    <row r="39" spans="1:24" s="9" customFormat="1" ht="24" x14ac:dyDescent="0.2">
      <c r="B39" s="38">
        <v>14784</v>
      </c>
      <c r="C39" s="39" t="s">
        <v>66</v>
      </c>
      <c r="D39" s="29" t="s">
        <v>18</v>
      </c>
      <c r="E39" s="30"/>
      <c r="F39" s="31"/>
      <c r="G39" s="32"/>
      <c r="H39" s="31"/>
      <c r="I39" s="32"/>
      <c r="J39" s="31"/>
      <c r="K39" s="32"/>
      <c r="L39" s="31"/>
      <c r="M39" s="32">
        <v>17779598</v>
      </c>
      <c r="N39" s="31"/>
      <c r="O39" s="32"/>
      <c r="P39" s="31"/>
      <c r="Q39" s="32">
        <v>21827620</v>
      </c>
      <c r="R39" s="31"/>
      <c r="S39" s="32"/>
      <c r="T39" s="31"/>
      <c r="U39" s="32"/>
      <c r="V39" s="31"/>
      <c r="W39" s="32"/>
      <c r="X39" s="11"/>
    </row>
    <row r="40" spans="1:24" s="9" customFormat="1" ht="24" x14ac:dyDescent="0.2">
      <c r="B40" s="38">
        <v>14763</v>
      </c>
      <c r="C40" s="39" t="s">
        <v>67</v>
      </c>
      <c r="D40" s="29" t="s">
        <v>18</v>
      </c>
      <c r="E40" s="30"/>
      <c r="F40" s="31"/>
      <c r="G40" s="32"/>
      <c r="H40" s="31"/>
      <c r="I40" s="32"/>
      <c r="J40" s="31"/>
      <c r="K40" s="32"/>
      <c r="L40" s="31"/>
      <c r="M40" s="32"/>
      <c r="N40" s="31"/>
      <c r="O40" s="32">
        <v>73461091</v>
      </c>
      <c r="P40" s="31"/>
      <c r="Q40" s="32"/>
      <c r="R40" s="31"/>
      <c r="S40" s="32">
        <v>5467840</v>
      </c>
      <c r="T40" s="31"/>
      <c r="U40" s="32"/>
      <c r="V40" s="31"/>
      <c r="W40" s="32"/>
      <c r="X40" s="11"/>
    </row>
    <row r="41" spans="1:24" s="9" customFormat="1" ht="24" x14ac:dyDescent="0.2">
      <c r="B41" s="38">
        <v>14939</v>
      </c>
      <c r="C41" s="39" t="s">
        <v>74</v>
      </c>
      <c r="D41" s="29"/>
      <c r="E41" s="30"/>
      <c r="F41" s="31"/>
      <c r="G41" s="32"/>
      <c r="H41" s="31"/>
      <c r="I41" s="32"/>
      <c r="J41" s="31"/>
      <c r="K41" s="32"/>
      <c r="L41" s="31"/>
      <c r="M41" s="32">
        <v>15428752</v>
      </c>
      <c r="N41" s="31"/>
      <c r="O41" s="32"/>
      <c r="P41" s="31"/>
      <c r="Q41" s="32"/>
      <c r="R41" s="31"/>
      <c r="S41" s="32"/>
      <c r="T41" s="31"/>
      <c r="U41" s="32"/>
      <c r="V41" s="31"/>
      <c r="W41" s="32"/>
      <c r="X41" s="11"/>
    </row>
    <row r="42" spans="1:24" s="9" customFormat="1" ht="24" x14ac:dyDescent="0.2">
      <c r="B42" s="38">
        <v>14915</v>
      </c>
      <c r="C42" s="39" t="s">
        <v>75</v>
      </c>
      <c r="D42" s="29"/>
      <c r="E42" s="30"/>
      <c r="F42" s="31"/>
      <c r="G42" s="32"/>
      <c r="H42" s="31"/>
      <c r="I42" s="32"/>
      <c r="J42" s="31"/>
      <c r="K42" s="32"/>
      <c r="L42" s="31"/>
      <c r="M42" s="32">
        <v>8011099</v>
      </c>
      <c r="N42" s="31"/>
      <c r="O42" s="32"/>
      <c r="P42" s="31"/>
      <c r="Q42" s="32">
        <v>20437118</v>
      </c>
      <c r="R42" s="31"/>
      <c r="S42" s="32"/>
      <c r="T42" s="31"/>
      <c r="U42" s="32"/>
      <c r="V42" s="31"/>
      <c r="W42" s="32"/>
      <c r="X42" s="11"/>
    </row>
    <row r="43" spans="1:24" s="9" customFormat="1" ht="24" x14ac:dyDescent="0.2">
      <c r="B43" s="38">
        <v>14746</v>
      </c>
      <c r="C43" s="39" t="s">
        <v>77</v>
      </c>
      <c r="D43" s="29"/>
      <c r="E43" s="30"/>
      <c r="F43" s="31"/>
      <c r="G43" s="32"/>
      <c r="H43" s="31"/>
      <c r="I43" s="32"/>
      <c r="J43" s="31"/>
      <c r="K43" s="32"/>
      <c r="L43" s="31"/>
      <c r="M43" s="32"/>
      <c r="N43" s="31"/>
      <c r="O43" s="32"/>
      <c r="P43" s="31"/>
      <c r="Q43" s="32"/>
      <c r="R43" s="31"/>
      <c r="S43" s="32"/>
      <c r="T43" s="31"/>
      <c r="U43" s="32"/>
      <c r="V43" s="31"/>
      <c r="W43" s="32"/>
      <c r="X43" s="11"/>
    </row>
    <row r="44" spans="1:24" s="9" customFormat="1" ht="24" x14ac:dyDescent="0.2">
      <c r="B44" s="38">
        <v>14944</v>
      </c>
      <c r="C44" s="39" t="s">
        <v>78</v>
      </c>
      <c r="D44" s="29"/>
      <c r="E44" s="30"/>
      <c r="F44" s="31"/>
      <c r="G44" s="32"/>
      <c r="H44" s="31"/>
      <c r="I44" s="32"/>
      <c r="J44" s="31"/>
      <c r="K44" s="32"/>
      <c r="L44" s="31"/>
      <c r="M44" s="32"/>
      <c r="N44" s="31"/>
      <c r="O44" s="32"/>
      <c r="P44" s="31"/>
      <c r="Q44" s="32"/>
      <c r="R44" s="31"/>
      <c r="S44" s="32">
        <v>55340045</v>
      </c>
      <c r="T44" s="31"/>
      <c r="U44" s="32"/>
      <c r="V44" s="31"/>
      <c r="W44" s="32"/>
      <c r="X44" s="11"/>
    </row>
    <row r="45" spans="1:24" s="9" customFormat="1" ht="12" x14ac:dyDescent="0.2">
      <c r="B45" s="77" t="s">
        <v>34</v>
      </c>
      <c r="C45" s="77"/>
      <c r="D45" s="77"/>
      <c r="E45" s="35">
        <f>SUM(E5:E28)</f>
        <v>5567322050.3599997</v>
      </c>
      <c r="F45" s="36">
        <f t="shared" ref="F45:W45" si="2">SUM(F5:F29)</f>
        <v>0</v>
      </c>
      <c r="G45" s="37">
        <f t="shared" si="2"/>
        <v>480376992.84000003</v>
      </c>
      <c r="H45" s="36">
        <f t="shared" si="2"/>
        <v>0</v>
      </c>
      <c r="I45" s="37">
        <f t="shared" si="2"/>
        <v>336213251</v>
      </c>
      <c r="J45" s="36">
        <f t="shared" si="2"/>
        <v>0</v>
      </c>
      <c r="K45" s="37">
        <f t="shared" si="2"/>
        <v>958925111</v>
      </c>
      <c r="L45" s="36">
        <f t="shared" si="2"/>
        <v>66865994</v>
      </c>
      <c r="M45" s="37">
        <f t="shared" si="2"/>
        <v>96578783</v>
      </c>
      <c r="N45" s="36">
        <f t="shared" si="2"/>
        <v>221565996</v>
      </c>
      <c r="O45" s="37">
        <f t="shared" si="2"/>
        <v>190539193</v>
      </c>
      <c r="P45" s="36">
        <f t="shared" si="2"/>
        <v>169855530</v>
      </c>
      <c r="Q45" s="37">
        <f t="shared" si="2"/>
        <v>44007428</v>
      </c>
      <c r="R45" s="36">
        <f t="shared" si="2"/>
        <v>84503514</v>
      </c>
      <c r="S45" s="37">
        <f t="shared" si="2"/>
        <v>133622630</v>
      </c>
      <c r="T45" s="36">
        <f t="shared" si="2"/>
        <v>1569089572.3699999</v>
      </c>
      <c r="U45" s="37">
        <f t="shared" si="2"/>
        <v>48993952</v>
      </c>
      <c r="V45" s="36">
        <f t="shared" si="2"/>
        <v>286824030.95520002</v>
      </c>
      <c r="W45" s="37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78" t="s">
        <v>73</v>
      </c>
      <c r="C47" s="78"/>
      <c r="D47" s="40"/>
      <c r="E47" s="41"/>
      <c r="F47" s="42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79" t="s">
        <v>71</v>
      </c>
      <c r="C48" s="79"/>
      <c r="D48" s="40"/>
      <c r="E48" s="41"/>
      <c r="F48" s="43">
        <f>+G45+I45+K45+M45+O45+Q45+S45+U45+W45</f>
        <v>2321515421.8400002</v>
      </c>
      <c r="I48" s="73"/>
      <c r="J48" s="73"/>
      <c r="K48" s="73"/>
    </row>
    <row r="49" spans="1:11" s="5" customFormat="1" ht="20.25" x14ac:dyDescent="0.25">
      <c r="A49"/>
      <c r="B49" s="72" t="s">
        <v>72</v>
      </c>
      <c r="C49" s="72"/>
      <c r="D49" s="40"/>
      <c r="E49" s="41"/>
      <c r="F49" s="44">
        <f>SUM(F47:F48)</f>
        <v>4720220059.1652002</v>
      </c>
      <c r="I49" s="73"/>
      <c r="J49" s="73"/>
      <c r="K49" s="73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V2:W2"/>
    <mergeCell ref="B29:E29"/>
    <mergeCell ref="B45:D45"/>
    <mergeCell ref="B47:C47"/>
    <mergeCell ref="B48:C48"/>
    <mergeCell ref="I48:K48"/>
    <mergeCell ref="B49:C49"/>
    <mergeCell ref="I49:K49"/>
    <mergeCell ref="P2:Q2"/>
    <mergeCell ref="R2:S2"/>
    <mergeCell ref="T2:U2"/>
    <mergeCell ref="B4:E4"/>
    <mergeCell ref="B5:B7"/>
    <mergeCell ref="C5:C7"/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</mergeCells>
  <pageMargins left="0.23622047244094491" right="0.23622047244094491" top="0.15748031496062992" bottom="0.19685039370078741" header="0.31496062992125984" footer="0.31496062992125984"/>
  <pageSetup paperSize="17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>
    <pageSetUpPr fitToPage="1"/>
  </sheetPr>
  <dimension ref="A1:Y63"/>
  <sheetViews>
    <sheetView tabSelected="1" view="pageBreakPreview" topLeftCell="B1" zoomScale="110" zoomScaleNormal="80" zoomScaleSheetLayoutView="110" workbookViewId="0">
      <pane xSplit="2" ySplit="3" topLeftCell="D4" activePane="bottomRight" state="frozen"/>
      <selection activeCell="B1" sqref="B1"/>
      <selection pane="topRight" activeCell="E1" sqref="E1"/>
      <selection pane="bottomLeft" activeCell="B3" sqref="B3"/>
      <selection pane="bottomRight" activeCell="G38" sqref="G38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85546875" style="2" customWidth="1"/>
    <col min="6" max="7" width="17.28515625" style="4" customWidth="1"/>
    <col min="8" max="8" width="16.7109375" style="5" bestFit="1" customWidth="1"/>
    <col min="9" max="9" width="16" style="5" bestFit="1" customWidth="1"/>
    <col min="10" max="10" width="15" style="5" bestFit="1" customWidth="1"/>
    <col min="11" max="11" width="16.7109375" style="5" hidden="1" customWidth="1"/>
    <col min="12" max="13" width="15" style="5" hidden="1" customWidth="1"/>
    <col min="14" max="14" width="16.5703125" style="5" hidden="1" customWidth="1"/>
    <col min="15" max="15" width="15.42578125" style="5" hidden="1" customWidth="1"/>
    <col min="16" max="16" width="14.42578125" style="5" hidden="1" customWidth="1"/>
    <col min="17" max="18" width="14" style="5" hidden="1" customWidth="1"/>
    <col min="19" max="19" width="14.42578125" style="5" hidden="1" customWidth="1"/>
    <col min="20" max="20" width="21" bestFit="1" customWidth="1"/>
    <col min="21" max="21" width="15.28515625" style="17" bestFit="1" customWidth="1"/>
    <col min="24" max="24" width="12.140625" bestFit="1" customWidth="1"/>
    <col min="25" max="25" width="13.42578125" bestFit="1" customWidth="1"/>
  </cols>
  <sheetData>
    <row r="1" spans="2:25" s="9" customFormat="1" ht="60" customHeight="1" x14ac:dyDescent="0.2">
      <c r="B1" s="98" t="s">
        <v>121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U1" s="16"/>
    </row>
    <row r="2" spans="2:25" s="9" customFormat="1" ht="12" x14ac:dyDescent="0.2">
      <c r="B2" s="99" t="s">
        <v>0</v>
      </c>
      <c r="C2" s="99" t="s">
        <v>1</v>
      </c>
      <c r="D2" s="100" t="s">
        <v>2</v>
      </c>
      <c r="E2" s="100" t="s">
        <v>88</v>
      </c>
      <c r="F2" s="102" t="s">
        <v>89</v>
      </c>
      <c r="G2" s="102" t="s">
        <v>120</v>
      </c>
      <c r="H2" s="96" t="s">
        <v>90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U2" s="16"/>
    </row>
    <row r="3" spans="2:25" s="9" customFormat="1" ht="12" x14ac:dyDescent="0.2">
      <c r="B3" s="97"/>
      <c r="C3" s="97"/>
      <c r="D3" s="101"/>
      <c r="E3" s="101"/>
      <c r="F3" s="103"/>
      <c r="G3" s="103"/>
      <c r="H3" s="20" t="s">
        <v>4</v>
      </c>
      <c r="I3" s="20" t="s">
        <v>5</v>
      </c>
      <c r="J3" s="20" t="s">
        <v>6</v>
      </c>
      <c r="K3" s="20" t="s">
        <v>7</v>
      </c>
      <c r="L3" s="20" t="s">
        <v>8</v>
      </c>
      <c r="M3" s="20" t="s">
        <v>9</v>
      </c>
      <c r="N3" s="20" t="s">
        <v>10</v>
      </c>
      <c r="O3" s="20" t="s">
        <v>11</v>
      </c>
      <c r="P3" s="20" t="s">
        <v>12</v>
      </c>
      <c r="Q3" s="20" t="s">
        <v>13</v>
      </c>
      <c r="R3" s="20" t="s">
        <v>14</v>
      </c>
      <c r="S3" s="20" t="s">
        <v>15</v>
      </c>
      <c r="U3" s="16"/>
    </row>
    <row r="4" spans="2:25" s="9" customFormat="1" ht="24" x14ac:dyDescent="0.2">
      <c r="B4" s="10">
        <v>14074</v>
      </c>
      <c r="C4" s="23" t="s">
        <v>126</v>
      </c>
      <c r="D4" s="10" t="s">
        <v>18</v>
      </c>
      <c r="E4" s="21">
        <v>0</v>
      </c>
      <c r="F4" s="21">
        <v>49000000</v>
      </c>
      <c r="G4" s="21">
        <v>0</v>
      </c>
      <c r="H4" s="22">
        <v>0</v>
      </c>
      <c r="I4" s="22">
        <v>0</v>
      </c>
      <c r="J4" s="22">
        <v>0</v>
      </c>
      <c r="K4" s="22"/>
      <c r="L4" s="22"/>
      <c r="M4" s="22"/>
      <c r="N4" s="22"/>
      <c r="O4" s="22"/>
      <c r="P4" s="22"/>
      <c r="Q4" s="22"/>
      <c r="R4" s="22"/>
      <c r="S4" s="22"/>
      <c r="T4" s="11"/>
      <c r="U4" s="16"/>
    </row>
    <row r="5" spans="2:25" s="9" customFormat="1" ht="24" x14ac:dyDescent="0.2">
      <c r="B5" s="10">
        <v>14151</v>
      </c>
      <c r="C5" s="23" t="s">
        <v>25</v>
      </c>
      <c r="D5" s="10" t="s">
        <v>16</v>
      </c>
      <c r="E5" s="21">
        <v>291426204</v>
      </c>
      <c r="F5" s="21">
        <v>1108459086</v>
      </c>
      <c r="G5" s="21">
        <v>0</v>
      </c>
      <c r="H5" s="22">
        <v>0</v>
      </c>
      <c r="I5" s="22">
        <v>0</v>
      </c>
      <c r="J5" s="22">
        <v>0</v>
      </c>
      <c r="K5" s="22"/>
      <c r="L5" s="22"/>
      <c r="M5" s="22"/>
      <c r="N5" s="22"/>
      <c r="O5" s="22"/>
      <c r="P5" s="22"/>
      <c r="Q5" s="22"/>
      <c r="R5" s="22"/>
      <c r="S5" s="22"/>
      <c r="T5" s="11">
        <v>101155087.3</v>
      </c>
      <c r="U5" s="16"/>
      <c r="X5" s="66">
        <v>41902697.770000003</v>
      </c>
      <c r="Y5" s="66">
        <v>25139406.059999999</v>
      </c>
    </row>
    <row r="6" spans="2:25" s="9" customFormat="1" ht="24" x14ac:dyDescent="0.2">
      <c r="B6" s="10">
        <v>14177</v>
      </c>
      <c r="C6" s="23" t="s">
        <v>127</v>
      </c>
      <c r="D6" s="10" t="s">
        <v>18</v>
      </c>
      <c r="E6" s="21">
        <v>0</v>
      </c>
      <c r="F6" s="21">
        <v>232478986.06999999</v>
      </c>
      <c r="G6" s="21">
        <v>0</v>
      </c>
      <c r="H6" s="22">
        <v>0</v>
      </c>
      <c r="I6" s="22">
        <v>0</v>
      </c>
      <c r="J6" s="22">
        <v>0</v>
      </c>
      <c r="K6" s="22"/>
      <c r="L6" s="22"/>
      <c r="M6" s="22"/>
      <c r="N6" s="22"/>
      <c r="O6" s="22"/>
      <c r="P6" s="22"/>
      <c r="Q6" s="22"/>
      <c r="R6" s="22"/>
      <c r="S6" s="22"/>
      <c r="T6" s="11">
        <f>+N6-T5</f>
        <v>-101155087.3</v>
      </c>
      <c r="U6" s="16"/>
      <c r="X6" s="66">
        <v>60683435.07</v>
      </c>
      <c r="Y6" s="66">
        <v>490505288.43000001</v>
      </c>
    </row>
    <row r="7" spans="2:25" s="9" customFormat="1" ht="24" x14ac:dyDescent="0.2">
      <c r="B7" s="10">
        <v>14183</v>
      </c>
      <c r="C7" s="23" t="s">
        <v>23</v>
      </c>
      <c r="D7" s="10" t="s">
        <v>18</v>
      </c>
      <c r="E7" s="21">
        <v>227148357</v>
      </c>
      <c r="F7" s="21">
        <v>292405584.56999999</v>
      </c>
      <c r="G7" s="21">
        <v>2124934.36</v>
      </c>
      <c r="H7" s="22">
        <v>0</v>
      </c>
      <c r="I7" s="22">
        <v>2124934.36</v>
      </c>
      <c r="J7" s="22">
        <v>0</v>
      </c>
      <c r="K7" s="22"/>
      <c r="L7" s="22"/>
      <c r="M7" s="22"/>
      <c r="N7" s="22"/>
      <c r="O7" s="22"/>
      <c r="P7" s="22"/>
      <c r="Q7" s="22"/>
      <c r="R7" s="22"/>
      <c r="S7" s="22"/>
      <c r="T7" s="11">
        <v>5323951.96</v>
      </c>
      <c r="U7" s="16" t="e">
        <f>+T7/N6</f>
        <v>#DIV/0!</v>
      </c>
      <c r="X7" s="66">
        <v>7926671.8399999999</v>
      </c>
      <c r="Y7" s="66">
        <v>371945588.02999997</v>
      </c>
    </row>
    <row r="8" spans="2:25" s="9" customFormat="1" ht="13.5" customHeight="1" x14ac:dyDescent="0.2">
      <c r="B8" s="10">
        <v>14408</v>
      </c>
      <c r="C8" s="23" t="s">
        <v>31</v>
      </c>
      <c r="D8" s="10" t="s">
        <v>18</v>
      </c>
      <c r="E8" s="21">
        <v>0</v>
      </c>
      <c r="F8" s="21">
        <v>4700000</v>
      </c>
      <c r="G8" s="21">
        <v>0</v>
      </c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/>
      <c r="P8" s="22"/>
      <c r="Q8" s="22"/>
      <c r="R8" s="22"/>
      <c r="S8" s="22"/>
      <c r="T8" s="11">
        <f>+T6-T7</f>
        <v>-106479039.25999999</v>
      </c>
      <c r="U8" s="16"/>
      <c r="X8" s="66">
        <f>SUM(X5:X7)</f>
        <v>110512804.68000001</v>
      </c>
      <c r="Y8" s="66">
        <v>1688584156.74</v>
      </c>
    </row>
    <row r="9" spans="2:25" s="9" customFormat="1" ht="24" x14ac:dyDescent="0.2">
      <c r="B9" s="10">
        <v>14409</v>
      </c>
      <c r="C9" s="23" t="s">
        <v>27</v>
      </c>
      <c r="D9" s="10" t="s">
        <v>18</v>
      </c>
      <c r="E9" s="21">
        <v>67370688</v>
      </c>
      <c r="F9" s="21">
        <v>75736127.290000007</v>
      </c>
      <c r="G9" s="21">
        <v>0</v>
      </c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/>
      <c r="P9" s="22"/>
      <c r="Q9" s="22"/>
      <c r="R9" s="22"/>
      <c r="S9" s="22"/>
      <c r="T9" s="11"/>
      <c r="U9" s="16"/>
    </row>
    <row r="10" spans="2:25" s="9" customFormat="1" ht="24" x14ac:dyDescent="0.2">
      <c r="B10" s="10">
        <v>14410</v>
      </c>
      <c r="C10" s="23" t="s">
        <v>28</v>
      </c>
      <c r="D10" s="10" t="s">
        <v>18</v>
      </c>
      <c r="E10" s="21">
        <v>7412964</v>
      </c>
      <c r="F10" s="21">
        <v>7412964</v>
      </c>
      <c r="G10" s="21">
        <v>0</v>
      </c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/>
      <c r="P10" s="22"/>
      <c r="Q10" s="22"/>
      <c r="R10" s="22"/>
      <c r="S10" s="22"/>
      <c r="T10" s="11"/>
      <c r="U10" s="16"/>
    </row>
    <row r="11" spans="2:25" s="9" customFormat="1" ht="24" x14ac:dyDescent="0.2">
      <c r="B11" s="10">
        <v>14411</v>
      </c>
      <c r="C11" s="23" t="s">
        <v>32</v>
      </c>
      <c r="D11" s="10" t="s">
        <v>18</v>
      </c>
      <c r="E11" s="21">
        <v>90213531</v>
      </c>
      <c r="F11" s="21">
        <v>70306792.379999995</v>
      </c>
      <c r="G11" s="21">
        <v>6419225.4199999999</v>
      </c>
      <c r="H11" s="22">
        <v>0</v>
      </c>
      <c r="I11" s="22">
        <v>0</v>
      </c>
      <c r="J11" s="22">
        <v>6419225.4199999999</v>
      </c>
      <c r="K11" s="22"/>
      <c r="L11" s="22"/>
      <c r="M11" s="22"/>
      <c r="N11" s="22"/>
      <c r="O11" s="22"/>
      <c r="P11" s="22"/>
      <c r="Q11" s="22"/>
      <c r="R11" s="22"/>
      <c r="S11" s="22"/>
      <c r="T11" s="11"/>
      <c r="U11" s="16"/>
    </row>
    <row r="12" spans="2:25" s="9" customFormat="1" ht="24" x14ac:dyDescent="0.2">
      <c r="B12" s="10">
        <v>14412</v>
      </c>
      <c r="C12" s="23" t="s">
        <v>26</v>
      </c>
      <c r="D12" s="10" t="s">
        <v>18</v>
      </c>
      <c r="E12" s="21">
        <v>56166166</v>
      </c>
      <c r="F12" s="21">
        <v>95466092.560000002</v>
      </c>
      <c r="G12" s="21">
        <v>0</v>
      </c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/>
      <c r="P12" s="22"/>
      <c r="Q12" s="22"/>
      <c r="R12" s="22"/>
      <c r="S12" s="22"/>
      <c r="T12" s="11"/>
      <c r="U12" s="16"/>
    </row>
    <row r="13" spans="2:25" s="9" customFormat="1" ht="24" x14ac:dyDescent="0.2">
      <c r="B13" s="10">
        <v>14414</v>
      </c>
      <c r="C13" s="23" t="s">
        <v>29</v>
      </c>
      <c r="D13" s="10" t="s">
        <v>18</v>
      </c>
      <c r="E13" s="21">
        <v>15409733</v>
      </c>
      <c r="F13" s="21">
        <v>34409733</v>
      </c>
      <c r="G13" s="21">
        <v>1441929.61</v>
      </c>
      <c r="H13" s="22">
        <v>0</v>
      </c>
      <c r="I13" s="22">
        <v>1441929.61</v>
      </c>
      <c r="J13" s="22">
        <v>0</v>
      </c>
      <c r="K13" s="22"/>
      <c r="L13" s="22"/>
      <c r="M13" s="22"/>
      <c r="N13" s="22"/>
      <c r="O13" s="22"/>
      <c r="P13" s="22"/>
      <c r="Q13" s="22"/>
      <c r="R13" s="22"/>
      <c r="S13" s="22"/>
      <c r="T13" s="11"/>
      <c r="U13" s="16"/>
    </row>
    <row r="14" spans="2:25" s="9" customFormat="1" ht="24" x14ac:dyDescent="0.2">
      <c r="B14" s="10">
        <v>14447</v>
      </c>
      <c r="C14" s="23" t="s">
        <v>47</v>
      </c>
      <c r="D14" s="10" t="s">
        <v>18</v>
      </c>
      <c r="E14" s="21">
        <v>80672383</v>
      </c>
      <c r="F14" s="21">
        <v>120145104.81</v>
      </c>
      <c r="G14" s="21">
        <v>1698119.36</v>
      </c>
      <c r="H14" s="22">
        <v>0</v>
      </c>
      <c r="I14" s="22">
        <v>1698119.36</v>
      </c>
      <c r="J14" s="22">
        <v>0</v>
      </c>
      <c r="K14" s="22"/>
      <c r="L14" s="22"/>
      <c r="M14" s="22"/>
      <c r="N14" s="22"/>
      <c r="O14" s="22"/>
      <c r="P14" s="22"/>
      <c r="Q14" s="22"/>
      <c r="R14" s="22"/>
      <c r="S14" s="22"/>
      <c r="T14" s="11"/>
      <c r="U14" s="16"/>
    </row>
    <row r="15" spans="2:25" s="9" customFormat="1" ht="23.25" customHeight="1" x14ac:dyDescent="0.2">
      <c r="B15" s="10">
        <v>14448</v>
      </c>
      <c r="C15" s="23" t="s">
        <v>48</v>
      </c>
      <c r="D15" s="10" t="s">
        <v>18</v>
      </c>
      <c r="E15" s="21">
        <v>38836179</v>
      </c>
      <c r="F15" s="21">
        <v>48801202.729999997</v>
      </c>
      <c r="G15" s="21">
        <v>15014812.09</v>
      </c>
      <c r="H15" s="22">
        <v>0</v>
      </c>
      <c r="I15" s="22">
        <v>15014812.09</v>
      </c>
      <c r="J15" s="22">
        <v>0</v>
      </c>
      <c r="K15" s="22"/>
      <c r="L15" s="22"/>
      <c r="M15" s="22"/>
      <c r="N15" s="22"/>
      <c r="O15" s="22"/>
      <c r="P15" s="22"/>
      <c r="Q15" s="22"/>
      <c r="R15" s="22"/>
      <c r="S15" s="22"/>
      <c r="T15" s="11"/>
      <c r="U15" s="16"/>
    </row>
    <row r="16" spans="2:25" s="9" customFormat="1" ht="22.5" customHeight="1" x14ac:dyDescent="0.2">
      <c r="B16" s="10">
        <v>14449</v>
      </c>
      <c r="C16" s="23" t="s">
        <v>49</v>
      </c>
      <c r="D16" s="10" t="s">
        <v>18</v>
      </c>
      <c r="E16" s="21">
        <v>33254844</v>
      </c>
      <c r="F16" s="21">
        <v>0</v>
      </c>
      <c r="G16" s="21">
        <v>0</v>
      </c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/>
      <c r="P16" s="22"/>
      <c r="Q16" s="22"/>
      <c r="R16" s="22"/>
      <c r="S16" s="22"/>
      <c r="T16" s="11"/>
      <c r="U16" s="16"/>
    </row>
    <row r="17" spans="2:21" s="9" customFormat="1" ht="24" x14ac:dyDescent="0.2">
      <c r="B17" s="10">
        <v>14450</v>
      </c>
      <c r="C17" s="23" t="s">
        <v>53</v>
      </c>
      <c r="D17" s="10" t="s">
        <v>18</v>
      </c>
      <c r="E17" s="21">
        <v>22966719</v>
      </c>
      <c r="F17" s="21">
        <v>48871243.299999997</v>
      </c>
      <c r="G17" s="21">
        <v>7312548.1799999997</v>
      </c>
      <c r="H17" s="22">
        <v>0</v>
      </c>
      <c r="I17" s="22">
        <v>7312548.1799999997</v>
      </c>
      <c r="J17" s="22">
        <v>0</v>
      </c>
      <c r="K17" s="22"/>
      <c r="L17" s="22"/>
      <c r="M17" s="22"/>
      <c r="N17" s="22"/>
      <c r="O17" s="22"/>
      <c r="P17" s="22"/>
      <c r="Q17" s="22"/>
      <c r="R17" s="22"/>
      <c r="S17" s="22"/>
      <c r="T17" s="11"/>
      <c r="U17" s="16"/>
    </row>
    <row r="18" spans="2:21" s="9" customFormat="1" ht="24" x14ac:dyDescent="0.2">
      <c r="B18" s="10">
        <v>14451</v>
      </c>
      <c r="C18" s="23" t="s">
        <v>50</v>
      </c>
      <c r="D18" s="10" t="s">
        <v>18</v>
      </c>
      <c r="E18" s="21">
        <v>1663568</v>
      </c>
      <c r="F18" s="21">
        <v>45384977.340000004</v>
      </c>
      <c r="G18" s="21">
        <v>10891494.34</v>
      </c>
      <c r="H18" s="22">
        <v>0</v>
      </c>
      <c r="I18" s="22">
        <v>0</v>
      </c>
      <c r="J18" s="22">
        <v>10891494.34</v>
      </c>
      <c r="K18" s="22"/>
      <c r="L18" s="22"/>
      <c r="M18" s="22"/>
      <c r="N18" s="22"/>
      <c r="O18" s="22"/>
      <c r="P18" s="22"/>
      <c r="Q18" s="22"/>
      <c r="R18" s="22"/>
      <c r="S18" s="22"/>
      <c r="T18" s="11"/>
      <c r="U18" s="16"/>
    </row>
    <row r="19" spans="2:21" s="9" customFormat="1" ht="36" x14ac:dyDescent="0.2">
      <c r="B19" s="10">
        <v>14452</v>
      </c>
      <c r="C19" s="23" t="s">
        <v>51</v>
      </c>
      <c r="D19" s="10" t="s">
        <v>18</v>
      </c>
      <c r="E19" s="21">
        <v>0</v>
      </c>
      <c r="F19" s="21">
        <v>35518840.420000002</v>
      </c>
      <c r="G19" s="21">
        <v>10839934.09</v>
      </c>
      <c r="H19" s="22">
        <v>0</v>
      </c>
      <c r="I19" s="22">
        <v>0</v>
      </c>
      <c r="J19" s="22">
        <v>10839934.09</v>
      </c>
      <c r="K19" s="22"/>
      <c r="L19" s="22"/>
      <c r="M19" s="22"/>
      <c r="N19" s="22"/>
      <c r="O19" s="22"/>
      <c r="P19" s="22"/>
      <c r="Q19" s="22"/>
      <c r="R19" s="22"/>
      <c r="S19" s="22"/>
      <c r="T19" s="11"/>
      <c r="U19" s="16"/>
    </row>
    <row r="20" spans="2:21" s="9" customFormat="1" ht="24" x14ac:dyDescent="0.2">
      <c r="B20" s="10">
        <v>14534</v>
      </c>
      <c r="C20" s="23" t="s">
        <v>57</v>
      </c>
      <c r="D20" s="10" t="s">
        <v>18</v>
      </c>
      <c r="E20" s="21">
        <v>2314946197</v>
      </c>
      <c r="F20" s="21">
        <v>1724668654.2</v>
      </c>
      <c r="G20" s="21">
        <v>3390608.7800000003</v>
      </c>
      <c r="H20" s="22">
        <v>1155874.6000000001</v>
      </c>
      <c r="I20" s="22">
        <v>0</v>
      </c>
      <c r="J20" s="22">
        <v>2234734.1800000002</v>
      </c>
      <c r="K20" s="22"/>
      <c r="L20" s="22"/>
      <c r="M20" s="22"/>
      <c r="N20" s="22"/>
      <c r="O20" s="22"/>
      <c r="P20" s="22"/>
      <c r="Q20" s="22"/>
      <c r="R20" s="22"/>
      <c r="S20" s="22"/>
      <c r="T20" s="11"/>
      <c r="U20" s="16"/>
    </row>
    <row r="21" spans="2:21" s="9" customFormat="1" ht="24" x14ac:dyDescent="0.2">
      <c r="B21" s="10">
        <v>14709</v>
      </c>
      <c r="C21" s="23" t="s">
        <v>65</v>
      </c>
      <c r="D21" s="10" t="s">
        <v>18</v>
      </c>
      <c r="E21" s="21">
        <v>104003915</v>
      </c>
      <c r="F21" s="21">
        <v>85033565.409999996</v>
      </c>
      <c r="G21" s="21">
        <v>0</v>
      </c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/>
      <c r="P21" s="22"/>
      <c r="Q21" s="22"/>
      <c r="R21" s="22"/>
      <c r="S21" s="22"/>
      <c r="T21" s="11"/>
      <c r="U21" s="16"/>
    </row>
    <row r="22" spans="2:21" s="9" customFormat="1" ht="24" x14ac:dyDescent="0.2">
      <c r="B22" s="10">
        <v>14746</v>
      </c>
      <c r="C22" s="23" t="s">
        <v>77</v>
      </c>
      <c r="D22" s="10" t="s">
        <v>18</v>
      </c>
      <c r="E22" s="21">
        <v>122665657</v>
      </c>
      <c r="F22" s="21">
        <v>71919150.969999999</v>
      </c>
      <c r="G22" s="21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/>
      <c r="R22" s="22"/>
      <c r="S22" s="22"/>
      <c r="T22" s="11"/>
      <c r="U22" s="16"/>
    </row>
    <row r="23" spans="2:21" s="9" customFormat="1" ht="24" x14ac:dyDescent="0.2">
      <c r="B23" s="10">
        <v>14757</v>
      </c>
      <c r="C23" s="23" t="s">
        <v>79</v>
      </c>
      <c r="D23" s="10" t="s">
        <v>18</v>
      </c>
      <c r="E23" s="21">
        <v>26333531</v>
      </c>
      <c r="F23" s="21">
        <v>67651494.170000002</v>
      </c>
      <c r="G23" s="21">
        <v>0</v>
      </c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/>
      <c r="P23" s="22"/>
      <c r="Q23" s="22"/>
      <c r="R23" s="22"/>
      <c r="S23" s="22"/>
      <c r="T23" s="11"/>
      <c r="U23" s="16"/>
    </row>
    <row r="24" spans="2:21" s="9" customFormat="1" ht="24" x14ac:dyDescent="0.2">
      <c r="B24" s="10">
        <v>14763</v>
      </c>
      <c r="C24" s="23" t="s">
        <v>67</v>
      </c>
      <c r="D24" s="10" t="s">
        <v>18</v>
      </c>
      <c r="E24" s="21">
        <v>0</v>
      </c>
      <c r="F24" s="21">
        <v>29391032.09</v>
      </c>
      <c r="G24" s="21">
        <v>0</v>
      </c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/>
      <c r="P24" s="22"/>
      <c r="Q24" s="22"/>
      <c r="R24" s="22"/>
      <c r="S24" s="22"/>
      <c r="T24" s="11"/>
      <c r="U24" s="16"/>
    </row>
    <row r="25" spans="2:21" s="9" customFormat="1" ht="24" x14ac:dyDescent="0.2">
      <c r="B25" s="10">
        <v>14764</v>
      </c>
      <c r="C25" s="23" t="s">
        <v>63</v>
      </c>
      <c r="D25" s="10" t="s">
        <v>18</v>
      </c>
      <c r="E25" s="21">
        <v>0</v>
      </c>
      <c r="F25" s="21">
        <v>15887755</v>
      </c>
      <c r="G25" s="21">
        <v>0</v>
      </c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/>
      <c r="P25" s="22"/>
      <c r="Q25" s="22"/>
      <c r="R25" s="22"/>
      <c r="S25" s="22"/>
      <c r="T25" s="11"/>
      <c r="U25" s="16"/>
    </row>
    <row r="26" spans="2:21" s="9" customFormat="1" ht="24" x14ac:dyDescent="0.2">
      <c r="B26" s="10">
        <v>14780</v>
      </c>
      <c r="C26" s="23" t="s">
        <v>83</v>
      </c>
      <c r="D26" s="10" t="s">
        <v>18</v>
      </c>
      <c r="E26" s="21">
        <v>178301487</v>
      </c>
      <c r="F26" s="21">
        <v>211731892.77000001</v>
      </c>
      <c r="G26" s="21">
        <v>89405369.409999996</v>
      </c>
      <c r="H26" s="22">
        <v>0</v>
      </c>
      <c r="I26" s="22">
        <v>89405369.409999996</v>
      </c>
      <c r="J26" s="22">
        <v>0</v>
      </c>
      <c r="K26" s="22"/>
      <c r="L26" s="22"/>
      <c r="M26" s="22"/>
      <c r="N26" s="22"/>
      <c r="O26" s="22"/>
      <c r="P26" s="22"/>
      <c r="Q26" s="22"/>
      <c r="R26" s="22"/>
      <c r="S26" s="22"/>
      <c r="T26" s="11"/>
      <c r="U26" s="16"/>
    </row>
    <row r="27" spans="2:21" s="9" customFormat="1" ht="24" x14ac:dyDescent="0.2">
      <c r="B27" s="10">
        <v>14783</v>
      </c>
      <c r="C27" s="23" t="s">
        <v>62</v>
      </c>
      <c r="D27" s="10" t="s">
        <v>18</v>
      </c>
      <c r="E27" s="21">
        <v>83140672</v>
      </c>
      <c r="F27" s="21">
        <v>93633404.400000006</v>
      </c>
      <c r="G27" s="21">
        <v>11921346.5</v>
      </c>
      <c r="H27" s="22">
        <v>0</v>
      </c>
      <c r="I27" s="22">
        <v>11921346.5</v>
      </c>
      <c r="J27" s="22">
        <v>0</v>
      </c>
      <c r="K27" s="22"/>
      <c r="L27" s="22"/>
      <c r="M27" s="22"/>
      <c r="N27" s="22"/>
      <c r="O27" s="22"/>
      <c r="P27" s="22"/>
      <c r="Q27" s="22"/>
      <c r="R27" s="22"/>
      <c r="S27" s="22"/>
      <c r="T27" s="11"/>
      <c r="U27" s="16"/>
    </row>
    <row r="28" spans="2:21" s="9" customFormat="1" ht="24" x14ac:dyDescent="0.2">
      <c r="B28" s="10">
        <v>14796</v>
      </c>
      <c r="C28" s="23" t="s">
        <v>64</v>
      </c>
      <c r="D28" s="10" t="s">
        <v>18</v>
      </c>
      <c r="E28" s="21">
        <v>0</v>
      </c>
      <c r="F28" s="21">
        <v>36444074.100000001</v>
      </c>
      <c r="G28" s="21">
        <v>0</v>
      </c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/>
      <c r="P28" s="22"/>
      <c r="Q28" s="22"/>
      <c r="R28" s="22"/>
      <c r="S28" s="22"/>
      <c r="T28" s="11"/>
      <c r="U28" s="16"/>
    </row>
    <row r="29" spans="2:21" s="9" customFormat="1" ht="24" x14ac:dyDescent="0.2">
      <c r="B29" s="10">
        <v>14799</v>
      </c>
      <c r="C29" s="23" t="s">
        <v>82</v>
      </c>
      <c r="D29" s="10" t="s">
        <v>18</v>
      </c>
      <c r="E29" s="21">
        <v>172730971</v>
      </c>
      <c r="F29" s="21">
        <v>222730971</v>
      </c>
      <c r="G29" s="21">
        <v>19299183.859999999</v>
      </c>
      <c r="H29" s="22">
        <v>0</v>
      </c>
      <c r="I29" s="22">
        <v>19299183.859999999</v>
      </c>
      <c r="J29" s="22">
        <v>0</v>
      </c>
      <c r="K29" s="22"/>
      <c r="L29" s="22"/>
      <c r="M29" s="22"/>
      <c r="N29" s="22"/>
      <c r="O29" s="22"/>
      <c r="P29" s="22"/>
      <c r="Q29" s="22"/>
      <c r="R29" s="22"/>
      <c r="S29" s="22"/>
      <c r="T29" s="11"/>
      <c r="U29" s="16"/>
    </row>
    <row r="30" spans="2:21" s="9" customFormat="1" ht="24" x14ac:dyDescent="0.2">
      <c r="B30" s="10">
        <v>14801</v>
      </c>
      <c r="C30" s="23" t="s">
        <v>84</v>
      </c>
      <c r="D30" s="10" t="s">
        <v>18</v>
      </c>
      <c r="E30" s="21">
        <v>152848051</v>
      </c>
      <c r="F30" s="21">
        <v>134260963.72</v>
      </c>
      <c r="G30" s="21">
        <v>0</v>
      </c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/>
      <c r="P30" s="22"/>
      <c r="Q30" s="22"/>
      <c r="R30" s="22"/>
      <c r="S30" s="22"/>
      <c r="T30" s="11"/>
      <c r="U30" s="16"/>
    </row>
    <row r="31" spans="2:21" s="9" customFormat="1" ht="24" x14ac:dyDescent="0.2">
      <c r="B31" s="10">
        <v>14915</v>
      </c>
      <c r="C31" s="23" t="s">
        <v>75</v>
      </c>
      <c r="D31" s="10" t="s">
        <v>18</v>
      </c>
      <c r="E31" s="21">
        <v>0</v>
      </c>
      <c r="F31" s="21">
        <v>56499003.57</v>
      </c>
      <c r="G31" s="21">
        <v>0</v>
      </c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/>
      <c r="P31" s="22"/>
      <c r="Q31" s="22"/>
      <c r="R31" s="22"/>
      <c r="S31" s="22"/>
      <c r="T31" s="11"/>
      <c r="U31" s="16"/>
    </row>
    <row r="32" spans="2:21" s="9" customFormat="1" ht="24" x14ac:dyDescent="0.2">
      <c r="B32" s="10">
        <v>14931</v>
      </c>
      <c r="C32" s="23" t="s">
        <v>114</v>
      </c>
      <c r="D32" s="10" t="s">
        <v>18</v>
      </c>
      <c r="E32" s="21">
        <v>0</v>
      </c>
      <c r="F32" s="21">
        <v>80196280.780000001</v>
      </c>
      <c r="G32" s="21">
        <v>0</v>
      </c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/>
      <c r="P32" s="22"/>
      <c r="Q32" s="22"/>
      <c r="R32" s="22"/>
      <c r="S32" s="22"/>
      <c r="T32" s="11"/>
      <c r="U32" s="16"/>
    </row>
    <row r="33" spans="2:21" s="9" customFormat="1" ht="24" x14ac:dyDescent="0.2">
      <c r="B33" s="10">
        <v>14939</v>
      </c>
      <c r="C33" s="23" t="s">
        <v>74</v>
      </c>
      <c r="D33" s="10" t="s">
        <v>18</v>
      </c>
      <c r="E33" s="21">
        <v>0</v>
      </c>
      <c r="F33" s="21">
        <v>27000000</v>
      </c>
      <c r="G33" s="21">
        <v>0</v>
      </c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/>
      <c r="P33" s="22"/>
      <c r="Q33" s="22"/>
      <c r="R33" s="22"/>
      <c r="S33" s="22"/>
      <c r="T33" s="11"/>
      <c r="U33" s="16"/>
    </row>
    <row r="34" spans="2:21" s="9" customFormat="1" ht="24" x14ac:dyDescent="0.2">
      <c r="B34" s="10">
        <v>14944</v>
      </c>
      <c r="C34" s="23" t="s">
        <v>78</v>
      </c>
      <c r="D34" s="10" t="s">
        <v>18</v>
      </c>
      <c r="E34" s="21">
        <v>0</v>
      </c>
      <c r="F34" s="21">
        <v>16800889.640000001</v>
      </c>
      <c r="G34" s="21">
        <v>16800889.640000001</v>
      </c>
      <c r="H34" s="22">
        <v>0</v>
      </c>
      <c r="I34" s="22">
        <v>0</v>
      </c>
      <c r="J34" s="22">
        <v>16800889.640000001</v>
      </c>
      <c r="K34" s="22"/>
      <c r="L34" s="22"/>
      <c r="M34" s="22"/>
      <c r="N34" s="22"/>
      <c r="O34" s="22"/>
      <c r="P34" s="22"/>
      <c r="Q34" s="22"/>
      <c r="R34" s="22"/>
      <c r="S34" s="22"/>
      <c r="T34" s="11"/>
      <c r="U34" s="16"/>
    </row>
    <row r="35" spans="2:21" s="9" customFormat="1" ht="24" x14ac:dyDescent="0.2">
      <c r="B35" s="10">
        <v>14946</v>
      </c>
      <c r="C35" s="23" t="s">
        <v>81</v>
      </c>
      <c r="D35" s="10" t="s">
        <v>18</v>
      </c>
      <c r="E35" s="21">
        <v>0</v>
      </c>
      <c r="F35" s="21">
        <v>150548386.43000001</v>
      </c>
      <c r="G35" s="21">
        <v>34782528.289999999</v>
      </c>
      <c r="H35" s="22">
        <v>0</v>
      </c>
      <c r="I35" s="22">
        <v>0</v>
      </c>
      <c r="J35" s="22">
        <v>34782528.289999999</v>
      </c>
      <c r="K35" s="22"/>
      <c r="L35" s="22"/>
      <c r="M35" s="22"/>
      <c r="N35" s="22"/>
      <c r="O35" s="22"/>
      <c r="P35" s="22"/>
      <c r="Q35" s="22"/>
      <c r="R35" s="22"/>
      <c r="S35" s="22"/>
      <c r="T35" s="11">
        <f>+U35-G35</f>
        <v>417003237.04999995</v>
      </c>
      <c r="U35" s="16">
        <v>451785765.33999997</v>
      </c>
    </row>
    <row r="36" spans="2:21" s="9" customFormat="1" ht="24" x14ac:dyDescent="0.2">
      <c r="B36" s="10">
        <v>14971</v>
      </c>
      <c r="C36" s="23" t="s">
        <v>86</v>
      </c>
      <c r="D36" s="10" t="s">
        <v>18</v>
      </c>
      <c r="E36" s="21">
        <v>0</v>
      </c>
      <c r="F36" s="21">
        <v>103432198</v>
      </c>
      <c r="G36" s="21">
        <v>0</v>
      </c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/>
      <c r="P36" s="22"/>
      <c r="Q36" s="22"/>
      <c r="R36" s="22"/>
      <c r="S36" s="22"/>
      <c r="T36" s="11">
        <v>8593396.3799999356</v>
      </c>
      <c r="U36" s="16"/>
    </row>
    <row r="37" spans="2:21" s="9" customFormat="1" ht="24" x14ac:dyDescent="0.2">
      <c r="B37" s="10">
        <v>15023</v>
      </c>
      <c r="C37" s="23" t="s">
        <v>115</v>
      </c>
      <c r="D37" s="10" t="s">
        <v>18</v>
      </c>
      <c r="E37" s="21">
        <v>29890420</v>
      </c>
      <c r="F37" s="21">
        <v>31463599.960000001</v>
      </c>
      <c r="G37" s="21">
        <v>0</v>
      </c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/>
      <c r="P37" s="22"/>
      <c r="Q37" s="22"/>
      <c r="R37" s="22"/>
      <c r="S37" s="22"/>
      <c r="T37" s="11"/>
      <c r="U37" s="16"/>
    </row>
    <row r="38" spans="2:21" s="9" customFormat="1" ht="24" x14ac:dyDescent="0.2">
      <c r="B38" s="10">
        <v>15026</v>
      </c>
      <c r="C38" s="23" t="s">
        <v>85</v>
      </c>
      <c r="D38" s="10" t="s">
        <v>18</v>
      </c>
      <c r="E38" s="21">
        <v>130206203</v>
      </c>
      <c r="F38" s="21">
        <v>172545203</v>
      </c>
      <c r="G38" s="21">
        <v>0</v>
      </c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/>
      <c r="P38" s="22"/>
      <c r="Q38" s="22"/>
      <c r="R38" s="22"/>
      <c r="S38" s="22"/>
      <c r="T38" s="11"/>
      <c r="U38" s="16"/>
    </row>
    <row r="39" spans="2:21" s="9" customFormat="1" ht="24" x14ac:dyDescent="0.2">
      <c r="B39" s="10">
        <v>15126</v>
      </c>
      <c r="C39" s="23" t="s">
        <v>87</v>
      </c>
      <c r="D39" s="10" t="s">
        <v>18</v>
      </c>
      <c r="E39" s="21">
        <v>0</v>
      </c>
      <c r="F39" s="21">
        <v>397971353.45999998</v>
      </c>
      <c r="G39" s="21">
        <v>52085469.07</v>
      </c>
      <c r="H39" s="22">
        <v>0</v>
      </c>
      <c r="I39" s="22">
        <v>0</v>
      </c>
      <c r="J39" s="22">
        <v>52085469.07</v>
      </c>
      <c r="K39" s="22"/>
      <c r="L39" s="22"/>
      <c r="M39" s="22"/>
      <c r="N39" s="22"/>
      <c r="O39" s="22"/>
      <c r="P39" s="22"/>
      <c r="Q39" s="22"/>
      <c r="R39" s="22"/>
      <c r="S39" s="22"/>
      <c r="T39" s="11"/>
      <c r="U39" s="16"/>
    </row>
    <row r="40" spans="2:21" s="9" customFormat="1" ht="24" x14ac:dyDescent="0.2">
      <c r="B40" s="10">
        <v>16144</v>
      </c>
      <c r="C40" s="23" t="s">
        <v>116</v>
      </c>
      <c r="D40" s="10" t="s">
        <v>18</v>
      </c>
      <c r="E40" s="21">
        <v>43310640</v>
      </c>
      <c r="F40" s="21">
        <v>57160326.799999997</v>
      </c>
      <c r="G40" s="21">
        <v>0</v>
      </c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/>
      <c r="P40" s="22"/>
      <c r="Q40" s="22"/>
      <c r="R40" s="22"/>
      <c r="S40" s="22"/>
      <c r="T40" s="11"/>
      <c r="U40" s="16"/>
    </row>
    <row r="41" spans="2:21" s="9" customFormat="1" ht="24" x14ac:dyDescent="0.2">
      <c r="B41" s="10">
        <v>16167</v>
      </c>
      <c r="C41" s="23" t="s">
        <v>117</v>
      </c>
      <c r="D41" s="10" t="s">
        <v>18</v>
      </c>
      <c r="E41" s="21">
        <v>123737145</v>
      </c>
      <c r="F41" s="21">
        <v>146434491.06</v>
      </c>
      <c r="G41" s="21">
        <v>0</v>
      </c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11"/>
      <c r="U41" s="16"/>
    </row>
    <row r="42" spans="2:21" s="9" customFormat="1" ht="24" x14ac:dyDescent="0.2">
      <c r="B42" s="10">
        <v>16302</v>
      </c>
      <c r="C42" s="23" t="s">
        <v>118</v>
      </c>
      <c r="D42" s="10" t="s">
        <v>18</v>
      </c>
      <c r="E42" s="21">
        <v>112391980</v>
      </c>
      <c r="F42" s="21">
        <v>58149452.619999997</v>
      </c>
      <c r="G42" s="21">
        <v>0</v>
      </c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/>
      <c r="P42" s="22"/>
      <c r="Q42" s="22"/>
      <c r="R42" s="22"/>
      <c r="S42" s="22"/>
      <c r="T42" s="11"/>
      <c r="U42" s="16"/>
    </row>
    <row r="43" spans="2:21" s="9" customFormat="1" ht="24" x14ac:dyDescent="0.2">
      <c r="B43" s="10">
        <v>16314</v>
      </c>
      <c r="C43" s="23" t="s">
        <v>119</v>
      </c>
      <c r="D43" s="10" t="s">
        <v>18</v>
      </c>
      <c r="E43" s="21">
        <v>216439932</v>
      </c>
      <c r="F43" s="21">
        <v>187522682.63999999</v>
      </c>
      <c r="G43" s="21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/>
      <c r="P43" s="22"/>
      <c r="Q43" s="22"/>
      <c r="R43" s="22"/>
      <c r="S43" s="22"/>
      <c r="T43" s="11"/>
      <c r="U43" s="16"/>
    </row>
    <row r="44" spans="2:21" s="9" customFormat="1" ht="24" x14ac:dyDescent="0.2">
      <c r="B44" s="10">
        <v>16315</v>
      </c>
      <c r="C44" s="23" t="s">
        <v>122</v>
      </c>
      <c r="D44" s="10" t="s">
        <v>18</v>
      </c>
      <c r="E44" s="21">
        <v>271970107</v>
      </c>
      <c r="F44" s="21">
        <v>189804207.72</v>
      </c>
      <c r="G44" s="21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/>
      <c r="P44" s="22"/>
      <c r="Q44" s="22"/>
      <c r="R44" s="22"/>
      <c r="S44" s="22"/>
      <c r="T44" s="11"/>
      <c r="U44" s="16"/>
    </row>
    <row r="45" spans="2:21" s="9" customFormat="1" ht="24" x14ac:dyDescent="0.2">
      <c r="B45" s="10">
        <v>16334</v>
      </c>
      <c r="C45" s="23" t="s">
        <v>123</v>
      </c>
      <c r="D45" s="10" t="s">
        <v>18</v>
      </c>
      <c r="E45" s="21">
        <v>0</v>
      </c>
      <c r="F45" s="21">
        <v>84891882.730000004</v>
      </c>
      <c r="G45" s="21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/>
      <c r="P45" s="22"/>
      <c r="Q45" s="22"/>
      <c r="R45" s="22"/>
      <c r="S45" s="22"/>
      <c r="T45" s="11"/>
      <c r="U45" s="16"/>
    </row>
    <row r="46" spans="2:21" s="9" customFormat="1" ht="24" x14ac:dyDescent="0.2">
      <c r="B46" s="10">
        <v>16336</v>
      </c>
      <c r="C46" s="23" t="s">
        <v>124</v>
      </c>
      <c r="D46" s="10" t="s">
        <v>18</v>
      </c>
      <c r="E46" s="21">
        <v>0</v>
      </c>
      <c r="F46" s="21">
        <v>116901364</v>
      </c>
      <c r="G46" s="21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/>
      <c r="P46" s="22"/>
      <c r="Q46" s="22"/>
      <c r="R46" s="22"/>
      <c r="S46" s="22"/>
      <c r="T46" s="11"/>
      <c r="U46" s="16"/>
    </row>
    <row r="47" spans="2:21" s="9" customFormat="1" ht="24" x14ac:dyDescent="0.2">
      <c r="B47" s="10">
        <v>16339</v>
      </c>
      <c r="C47" s="23" t="s">
        <v>125</v>
      </c>
      <c r="D47" s="10" t="s">
        <v>18</v>
      </c>
      <c r="E47" s="21">
        <v>0</v>
      </c>
      <c r="F47" s="21">
        <v>64679034.670000002</v>
      </c>
      <c r="G47" s="21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/>
      <c r="P47" s="22"/>
      <c r="Q47" s="22"/>
      <c r="R47" s="22"/>
      <c r="S47" s="22"/>
      <c r="T47" s="11"/>
      <c r="U47" s="16"/>
    </row>
    <row r="48" spans="2:21" s="9" customFormat="1" ht="24" x14ac:dyDescent="0.2">
      <c r="B48" s="10">
        <v>16368</v>
      </c>
      <c r="C48" s="23" t="s">
        <v>126</v>
      </c>
      <c r="D48" s="10" t="s">
        <v>18</v>
      </c>
      <c r="E48" s="21">
        <v>0</v>
      </c>
      <c r="F48" s="21">
        <v>85504181.900000006</v>
      </c>
      <c r="G48" s="21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/>
      <c r="P48" s="22"/>
      <c r="Q48" s="22"/>
      <c r="R48" s="22"/>
      <c r="S48" s="22"/>
      <c r="T48" s="11"/>
      <c r="U48" s="16"/>
    </row>
    <row r="49" spans="1:21" s="9" customFormat="1" ht="12" x14ac:dyDescent="0.2">
      <c r="B49" s="83" t="s">
        <v>34</v>
      </c>
      <c r="C49" s="84"/>
      <c r="D49" s="85"/>
      <c r="E49" s="24">
        <f>SUM(E4:E48)</f>
        <v>5015458244</v>
      </c>
      <c r="F49" s="24">
        <f t="shared" ref="F49:G49" si="0">SUM(F4:F48)</f>
        <v>6989954231.2800007</v>
      </c>
      <c r="G49" s="24">
        <f t="shared" si="0"/>
        <v>283428393</v>
      </c>
      <c r="H49" s="25">
        <f t="shared" ref="H49:S49" si="1">SUM(H4:H48)</f>
        <v>1155874.6000000001</v>
      </c>
      <c r="I49" s="25">
        <f t="shared" si="1"/>
        <v>148218243.37</v>
      </c>
      <c r="J49" s="25">
        <f t="shared" si="1"/>
        <v>134054275.03</v>
      </c>
      <c r="K49" s="25">
        <f t="shared" si="1"/>
        <v>0</v>
      </c>
      <c r="L49" s="25">
        <f t="shared" si="1"/>
        <v>0</v>
      </c>
      <c r="M49" s="25">
        <f t="shared" si="1"/>
        <v>0</v>
      </c>
      <c r="N49" s="25">
        <f t="shared" si="1"/>
        <v>0</v>
      </c>
      <c r="O49" s="25">
        <f t="shared" si="1"/>
        <v>0</v>
      </c>
      <c r="P49" s="25">
        <f t="shared" si="1"/>
        <v>0</v>
      </c>
      <c r="Q49" s="25">
        <f t="shared" si="1"/>
        <v>0</v>
      </c>
      <c r="R49" s="25">
        <f t="shared" si="1"/>
        <v>0</v>
      </c>
      <c r="S49" s="25">
        <f t="shared" si="1"/>
        <v>0</v>
      </c>
      <c r="T49" s="11"/>
      <c r="U49" s="16"/>
    </row>
    <row r="50" spans="1:21" s="9" customFormat="1" x14ac:dyDescent="0.2">
      <c r="B50" s="86" t="s">
        <v>41</v>
      </c>
      <c r="C50" s="87"/>
      <c r="D50" s="87"/>
      <c r="E50" s="87"/>
      <c r="F50" s="88"/>
      <c r="G50" s="46"/>
      <c r="H50" s="89">
        <f>+H49+I49+J49</f>
        <v>283428393</v>
      </c>
      <c r="I50" s="90"/>
      <c r="J50" s="91"/>
      <c r="K50" s="89">
        <f>+K49+L49+M49</f>
        <v>0</v>
      </c>
      <c r="L50" s="90"/>
      <c r="M50" s="91"/>
      <c r="N50" s="80">
        <f>+N49+O49+P49</f>
        <v>0</v>
      </c>
      <c r="O50" s="81"/>
      <c r="P50" s="82"/>
      <c r="Q50" s="80">
        <f>+Q49+R49+S49</f>
        <v>0</v>
      </c>
      <c r="R50" s="81"/>
      <c r="S50" s="82"/>
      <c r="T50" s="11"/>
      <c r="U50" s="16"/>
    </row>
    <row r="51" spans="1:21" ht="15.75" customHeight="1" x14ac:dyDescent="0.25">
      <c r="B51" s="45"/>
      <c r="C51" s="2"/>
      <c r="F51" s="2"/>
      <c r="G51" s="47"/>
      <c r="H51" s="2"/>
      <c r="I51" s="2"/>
      <c r="J51" s="48"/>
      <c r="K51" s="48"/>
      <c r="L51" s="48"/>
      <c r="M51" s="48"/>
      <c r="N51" s="48"/>
      <c r="O51" s="7"/>
      <c r="P51" s="7"/>
      <c r="T51" s="11"/>
    </row>
    <row r="52" spans="1:21" ht="18.75" x14ac:dyDescent="0.25">
      <c r="C52" s="18" t="s">
        <v>35</v>
      </c>
      <c r="G52" s="92" t="s">
        <v>36</v>
      </c>
      <c r="H52" s="92"/>
      <c r="I52" s="92"/>
      <c r="J52" s="92"/>
      <c r="K52" s="92"/>
      <c r="L52" s="92"/>
      <c r="T52" s="1"/>
    </row>
    <row r="53" spans="1:21" ht="18.75" x14ac:dyDescent="0.25">
      <c r="C53" s="18"/>
      <c r="I53" s="4"/>
      <c r="J53" s="18"/>
      <c r="K53" s="18"/>
      <c r="L53" s="18"/>
      <c r="T53" s="1"/>
    </row>
    <row r="54" spans="1:21" ht="18" customHeight="1" x14ac:dyDescent="0.25">
      <c r="C54" s="12"/>
      <c r="G54" s="95"/>
      <c r="H54" s="95"/>
      <c r="I54" s="95"/>
      <c r="J54" s="95"/>
      <c r="K54" s="12"/>
      <c r="L54" s="13"/>
      <c r="T54" s="1"/>
    </row>
    <row r="55" spans="1:21" ht="20.25" customHeight="1" x14ac:dyDescent="0.25">
      <c r="C55" s="6" t="s">
        <v>37</v>
      </c>
      <c r="G55" s="93" t="s">
        <v>38</v>
      </c>
      <c r="H55" s="93"/>
      <c r="I55" s="93"/>
      <c r="J55" s="93"/>
      <c r="K55" s="93"/>
      <c r="L55" s="93"/>
    </row>
    <row r="56" spans="1:21" ht="20.25" customHeight="1" x14ac:dyDescent="0.25">
      <c r="C56" s="19" t="s">
        <v>39</v>
      </c>
      <c r="G56" s="94" t="s">
        <v>40</v>
      </c>
      <c r="H56" s="94"/>
      <c r="I56" s="94"/>
      <c r="J56" s="94"/>
      <c r="K56" s="94"/>
      <c r="L56" s="94"/>
      <c r="T56" s="14"/>
    </row>
    <row r="57" spans="1:21" s="5" customFormat="1" x14ac:dyDescent="0.25">
      <c r="A57"/>
      <c r="B57" s="2"/>
      <c r="C57" s="3"/>
      <c r="D57" s="2"/>
      <c r="E57" s="2"/>
      <c r="F57" s="4"/>
      <c r="G57" s="4"/>
      <c r="I57"/>
      <c r="J57"/>
      <c r="L57"/>
      <c r="M57"/>
      <c r="T57"/>
      <c r="U57" s="17"/>
    </row>
    <row r="58" spans="1:21" s="5" customFormat="1" x14ac:dyDescent="0.25">
      <c r="A58"/>
      <c r="B58" s="2"/>
      <c r="C58" s="3"/>
      <c r="D58" s="2"/>
      <c r="E58" s="2"/>
      <c r="F58" s="4"/>
      <c r="G58" s="4"/>
      <c r="I58" s="73"/>
      <c r="J58" s="73"/>
      <c r="K58" s="73"/>
      <c r="T58"/>
      <c r="U58" s="17"/>
    </row>
    <row r="59" spans="1:21" s="5" customFormat="1" x14ac:dyDescent="0.25">
      <c r="A59"/>
      <c r="B59" s="2"/>
      <c r="C59" s="3"/>
      <c r="D59" s="2"/>
      <c r="E59" s="2"/>
      <c r="F59" s="4"/>
      <c r="G59" s="4"/>
      <c r="I59" s="73"/>
      <c r="J59" s="73"/>
      <c r="K59" s="73"/>
      <c r="N59" s="15"/>
      <c r="T59"/>
      <c r="U59" s="17"/>
    </row>
    <row r="60" spans="1:21" x14ac:dyDescent="0.25">
      <c r="H60" s="8"/>
      <c r="I60"/>
      <c r="J60"/>
      <c r="K60" s="8"/>
      <c r="L60"/>
      <c r="M60"/>
    </row>
    <row r="61" spans="1:21" x14ac:dyDescent="0.25">
      <c r="I61" s="1"/>
      <c r="J61"/>
      <c r="L61"/>
      <c r="M61"/>
    </row>
    <row r="62" spans="1:21" x14ac:dyDescent="0.25">
      <c r="I62" s="1"/>
      <c r="J62"/>
      <c r="L62"/>
      <c r="M62"/>
    </row>
    <row r="63" spans="1:21" x14ac:dyDescent="0.25">
      <c r="I63" s="8"/>
    </row>
  </sheetData>
  <autoFilter ref="B2:S50" xr:uid="{24C2C2C5-A9A0-425D-B154-E83741A99207}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20">
    <mergeCell ref="H2:S2"/>
    <mergeCell ref="B1:S1"/>
    <mergeCell ref="B2:B3"/>
    <mergeCell ref="C2:C3"/>
    <mergeCell ref="D2:D3"/>
    <mergeCell ref="E2:E3"/>
    <mergeCell ref="F2:F3"/>
    <mergeCell ref="G2:G3"/>
    <mergeCell ref="N50:P50"/>
    <mergeCell ref="Q50:S50"/>
    <mergeCell ref="B49:D49"/>
    <mergeCell ref="I59:K59"/>
    <mergeCell ref="B50:F50"/>
    <mergeCell ref="H50:J50"/>
    <mergeCell ref="K50:M50"/>
    <mergeCell ref="I58:K58"/>
    <mergeCell ref="G52:L52"/>
    <mergeCell ref="G55:L55"/>
    <mergeCell ref="G56:L56"/>
    <mergeCell ref="G54:J54"/>
  </mergeCells>
  <pageMargins left="0.23622047244094491" right="0.23622047244094491" top="0.35433070866141736" bottom="0.35433070866141736" header="0.31496062992125984" footer="0.31496062992125984"/>
  <pageSetup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9" bestFit="1" customWidth="1"/>
    <col min="15" max="15" width="19.140625" customWidth="1"/>
    <col min="17" max="17" width="17.5703125" style="50" bestFit="1" customWidth="1"/>
    <col min="18" max="18" width="16.42578125" style="50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1"/>
      <c r="K5" t="s">
        <v>96</v>
      </c>
    </row>
    <row r="6" spans="4:18" ht="21.75" thickBot="1" x14ac:dyDescent="0.3">
      <c r="E6" s="52" t="s">
        <v>0</v>
      </c>
      <c r="F6" s="53" t="s">
        <v>97</v>
      </c>
      <c r="G6" s="54" t="s">
        <v>98</v>
      </c>
      <c r="H6" s="54" t="s">
        <v>99</v>
      </c>
      <c r="I6" s="54" t="s">
        <v>100</v>
      </c>
      <c r="K6" t="s">
        <v>101</v>
      </c>
    </row>
    <row r="7" spans="4:18" ht="31.5" x14ac:dyDescent="0.25">
      <c r="E7" s="55">
        <v>14183</v>
      </c>
      <c r="F7" s="56" t="s">
        <v>102</v>
      </c>
      <c r="G7" s="57">
        <v>3848818.31</v>
      </c>
      <c r="H7" s="57" t="s">
        <v>95</v>
      </c>
      <c r="I7" s="57" t="s">
        <v>94</v>
      </c>
      <c r="K7" t="s">
        <v>103</v>
      </c>
      <c r="M7" t="s">
        <v>104</v>
      </c>
      <c r="N7" s="58" t="s">
        <v>105</v>
      </c>
      <c r="Q7" t="s">
        <v>104</v>
      </c>
      <c r="R7" t="s">
        <v>105</v>
      </c>
    </row>
    <row r="8" spans="4:18" ht="42" x14ac:dyDescent="0.25">
      <c r="E8" s="55">
        <v>14412</v>
      </c>
      <c r="F8" s="56" t="s">
        <v>26</v>
      </c>
      <c r="G8" s="57">
        <v>16418005.25</v>
      </c>
      <c r="H8" s="57" t="s">
        <v>91</v>
      </c>
      <c r="I8" s="57" t="s">
        <v>92</v>
      </c>
      <c r="M8" s="59" t="s">
        <v>101</v>
      </c>
      <c r="N8" s="58">
        <v>53217429.910000004</v>
      </c>
      <c r="Q8" s="59" t="s">
        <v>92</v>
      </c>
      <c r="R8" s="60">
        <v>1324881652.4199998</v>
      </c>
    </row>
    <row r="9" spans="4:18" ht="31.5" x14ac:dyDescent="0.25">
      <c r="E9" s="55">
        <v>14414</v>
      </c>
      <c r="F9" s="56" t="s">
        <v>29</v>
      </c>
      <c r="G9" s="57">
        <v>20373758.560000002</v>
      </c>
      <c r="H9" s="57" t="s">
        <v>95</v>
      </c>
      <c r="I9" s="57" t="s">
        <v>92</v>
      </c>
      <c r="M9" s="59" t="s">
        <v>95</v>
      </c>
      <c r="N9" s="58">
        <v>193987442.75999999</v>
      </c>
      <c r="Q9" s="59" t="s">
        <v>94</v>
      </c>
      <c r="R9" s="60">
        <v>122764069.47</v>
      </c>
    </row>
    <row r="10" spans="4:18" ht="42" x14ac:dyDescent="0.25">
      <c r="E10" s="55">
        <v>14447</v>
      </c>
      <c r="F10" s="56" t="s">
        <v>106</v>
      </c>
      <c r="G10" s="57">
        <v>40696924.040000007</v>
      </c>
      <c r="H10" s="57" t="s">
        <v>101</v>
      </c>
      <c r="I10" s="57" t="s">
        <v>92</v>
      </c>
      <c r="M10" s="59" t="s">
        <v>103</v>
      </c>
      <c r="N10" s="58">
        <v>16950648.050000001</v>
      </c>
      <c r="Q10" s="59" t="s">
        <v>107</v>
      </c>
      <c r="R10">
        <v>1447645721.8899999</v>
      </c>
    </row>
    <row r="11" spans="4:18" ht="52.5" x14ac:dyDescent="0.25">
      <c r="E11" s="55">
        <v>14449</v>
      </c>
      <c r="F11" s="56" t="s">
        <v>108</v>
      </c>
      <c r="G11" s="57">
        <v>4716409.07</v>
      </c>
      <c r="H11" s="57" t="s">
        <v>91</v>
      </c>
      <c r="I11" s="57" t="s">
        <v>92</v>
      </c>
      <c r="M11" s="59" t="s">
        <v>91</v>
      </c>
      <c r="N11" s="58">
        <v>87631803.00999999</v>
      </c>
      <c r="Q11"/>
      <c r="R11"/>
    </row>
    <row r="12" spans="4:18" ht="52.5" x14ac:dyDescent="0.25">
      <c r="E12" s="55">
        <v>14452</v>
      </c>
      <c r="F12" s="56" t="s">
        <v>109</v>
      </c>
      <c r="G12" s="57">
        <v>13200987.939999999</v>
      </c>
      <c r="H12" s="57" t="s">
        <v>91</v>
      </c>
      <c r="I12" s="57" t="s">
        <v>92</v>
      </c>
      <c r="M12" s="59" t="s">
        <v>93</v>
      </c>
      <c r="N12" s="58">
        <v>1095858398.1599998</v>
      </c>
    </row>
    <row r="13" spans="4:18" ht="31.5" x14ac:dyDescent="0.25">
      <c r="E13" s="55">
        <v>14534</v>
      </c>
      <c r="F13" s="56" t="s">
        <v>57</v>
      </c>
      <c r="G13" s="57">
        <v>1042998532.5799999</v>
      </c>
      <c r="H13" s="57" t="s">
        <v>93</v>
      </c>
      <c r="I13" s="57" t="s">
        <v>92</v>
      </c>
      <c r="M13" s="59" t="s">
        <v>107</v>
      </c>
      <c r="N13" s="58">
        <v>1447645721.8899999</v>
      </c>
    </row>
    <row r="14" spans="4:18" ht="31.5" x14ac:dyDescent="0.25">
      <c r="E14" s="55">
        <v>14758</v>
      </c>
      <c r="F14" s="56" t="s">
        <v>80</v>
      </c>
      <c r="G14" s="57">
        <v>16950648.050000001</v>
      </c>
      <c r="H14" s="57" t="s">
        <v>103</v>
      </c>
      <c r="I14" s="57" t="s">
        <v>92</v>
      </c>
      <c r="N14" s="58"/>
    </row>
    <row r="15" spans="4:18" ht="31.5" x14ac:dyDescent="0.25">
      <c r="E15" s="55">
        <v>14780</v>
      </c>
      <c r="F15" s="56" t="s">
        <v>83</v>
      </c>
      <c r="G15" s="57">
        <v>36770011.049999997</v>
      </c>
      <c r="H15" s="57" t="s">
        <v>93</v>
      </c>
      <c r="I15" s="57" t="s">
        <v>94</v>
      </c>
      <c r="N15"/>
    </row>
    <row r="16" spans="4:18" ht="42" x14ac:dyDescent="0.25">
      <c r="E16" s="55">
        <v>14796</v>
      </c>
      <c r="F16" s="56" t="s">
        <v>81</v>
      </c>
      <c r="G16" s="57">
        <v>39033438.740000002</v>
      </c>
      <c r="H16" s="57" t="s">
        <v>95</v>
      </c>
      <c r="I16" s="57" t="s">
        <v>92</v>
      </c>
      <c r="N16"/>
    </row>
    <row r="17" spans="5:14" ht="31.5" x14ac:dyDescent="0.25">
      <c r="E17" s="55">
        <v>14799</v>
      </c>
      <c r="F17" s="56" t="s">
        <v>82</v>
      </c>
      <c r="G17" s="57">
        <v>30251018.360000003</v>
      </c>
      <c r="H17" s="57" t="s">
        <v>95</v>
      </c>
      <c r="I17" s="57" t="s">
        <v>94</v>
      </c>
      <c r="N17"/>
    </row>
    <row r="18" spans="5:14" ht="52.5" x14ac:dyDescent="0.25">
      <c r="E18" s="55">
        <v>14801</v>
      </c>
      <c r="F18" s="56" t="s">
        <v>84</v>
      </c>
      <c r="G18" s="57">
        <v>12520505.869999999</v>
      </c>
      <c r="H18" s="57" t="s">
        <v>101</v>
      </c>
      <c r="I18" s="57" t="s">
        <v>94</v>
      </c>
      <c r="N18"/>
    </row>
    <row r="19" spans="5:14" ht="31.5" x14ac:dyDescent="0.25">
      <c r="E19" s="55">
        <v>14946</v>
      </c>
      <c r="F19" s="56" t="s">
        <v>110</v>
      </c>
      <c r="G19" s="57">
        <v>53296400.75</v>
      </c>
      <c r="H19" s="57" t="s">
        <v>91</v>
      </c>
      <c r="I19" s="57" t="s">
        <v>92</v>
      </c>
      <c r="N19"/>
    </row>
    <row r="20" spans="5:14" ht="31.5" x14ac:dyDescent="0.25">
      <c r="E20" s="55">
        <v>15026</v>
      </c>
      <c r="F20" s="56" t="s">
        <v>85</v>
      </c>
      <c r="G20" s="57">
        <v>39766708.039999999</v>
      </c>
      <c r="H20" s="57" t="s">
        <v>95</v>
      </c>
      <c r="I20" s="57" t="s">
        <v>92</v>
      </c>
      <c r="M20" s="59"/>
      <c r="N20" s="58"/>
    </row>
    <row r="21" spans="5:14" ht="42" x14ac:dyDescent="0.25">
      <c r="E21" s="55">
        <v>15126</v>
      </c>
      <c r="F21" s="56" t="s">
        <v>87</v>
      </c>
      <c r="G21" s="57">
        <v>39373715.880000003</v>
      </c>
      <c r="H21" s="57" t="s">
        <v>95</v>
      </c>
      <c r="I21" s="57" t="s">
        <v>94</v>
      </c>
      <c r="N21"/>
    </row>
    <row r="22" spans="5:14" ht="42" x14ac:dyDescent="0.25">
      <c r="E22" s="55">
        <v>6810</v>
      </c>
      <c r="F22" s="56" t="s">
        <v>111</v>
      </c>
      <c r="G22" s="57">
        <v>16089854.530000001</v>
      </c>
      <c r="H22" s="57" t="s">
        <v>93</v>
      </c>
      <c r="I22" s="57" t="s">
        <v>92</v>
      </c>
      <c r="N22"/>
    </row>
    <row r="23" spans="5:14" ht="31.5" x14ac:dyDescent="0.25">
      <c r="E23" s="55">
        <v>14709</v>
      </c>
      <c r="F23" s="56" t="s">
        <v>112</v>
      </c>
      <c r="G23" s="57">
        <v>21339984.870000001</v>
      </c>
      <c r="H23" s="57" t="s">
        <v>95</v>
      </c>
      <c r="I23" s="57" t="s">
        <v>92</v>
      </c>
      <c r="N23"/>
    </row>
    <row r="24" spans="5:14" x14ac:dyDescent="0.25">
      <c r="E24" s="61" t="s">
        <v>113</v>
      </c>
      <c r="F24" s="62"/>
      <c r="G24" s="63">
        <f>SUBTOTAL(109,Tabla1[MONTO])</f>
        <v>1447645721.8899996</v>
      </c>
      <c r="H24" s="64"/>
      <c r="I24" s="64">
        <f>SUBTOTAL(103,Tabla1[[CATERGORIA ]])</f>
        <v>17</v>
      </c>
    </row>
    <row r="25" spans="5:14" x14ac:dyDescent="0.25">
      <c r="I25" s="1"/>
    </row>
    <row r="28" spans="5:14" x14ac:dyDescent="0.25">
      <c r="I28" s="50"/>
    </row>
    <row r="29" spans="5:14" x14ac:dyDescent="0.25">
      <c r="G29">
        <v>90</v>
      </c>
      <c r="I29" s="14"/>
    </row>
    <row r="47" spans="11:15" x14ac:dyDescent="0.25">
      <c r="K47" s="17"/>
      <c r="L47" s="17"/>
      <c r="M47" s="17"/>
      <c r="O47" s="17"/>
    </row>
    <row r="56" spans="9:12" x14ac:dyDescent="0.25">
      <c r="I56" s="50"/>
    </row>
    <row r="60" spans="9:12" x14ac:dyDescent="0.25">
      <c r="K60" s="14"/>
    </row>
    <row r="61" spans="9:12" x14ac:dyDescent="0.25">
      <c r="K61" s="14"/>
      <c r="L61" s="65"/>
    </row>
    <row r="64" spans="9:12" x14ac:dyDescent="0.25">
      <c r="J64" s="65"/>
    </row>
    <row r="66" spans="11:12" x14ac:dyDescent="0.25">
      <c r="K66" s="17"/>
      <c r="L66" s="17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Libramiento vs cheque</vt:lpstr>
      <vt:lpstr>Imprimir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2024-04-16T15:16:53Z</cp:lastPrinted>
  <dcterms:created xsi:type="dcterms:W3CDTF">2020-10-09T12:21:48Z</dcterms:created>
  <dcterms:modified xsi:type="dcterms:W3CDTF">2024-04-16T18:30:05Z</dcterms:modified>
</cp:coreProperties>
</file>