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aine.garcia\Desktop\Estados Finacieros Preliminares Junio 2025\"/>
    </mc:Choice>
  </mc:AlternateContent>
  <xr:revisionPtr revIDLastSave="0" documentId="13_ncr:1_{42886093-DEE4-4C28-8D78-57D622FD5639}" xr6:coauthVersionLast="47" xr6:coauthVersionMax="47" xr10:uidLastSave="{00000000-0000-0000-0000-000000000000}"/>
  <bookViews>
    <workbookView xWindow="-120" yWindow="-120" windowWidth="20730" windowHeight="11040" firstSheet="4" activeTab="6" xr2:uid="{77BEE02D-647D-4D96-93CD-9FA0D6C98C26}"/>
  </bookViews>
  <sheets>
    <sheet name=" ERF-Rendimiento Financiero " sheetId="1" r:id="rId1"/>
    <sheet name="ESF - Situación Financiera" sheetId="2" r:id="rId2"/>
    <sheet name="Flujo de efectivo" sheetId="3" r:id="rId3"/>
    <sheet name="ECANP-Cambio Patrimonio" sheetId="4" r:id="rId4"/>
    <sheet name="Estado Comparativo" sheetId="5" r:id="rId5"/>
    <sheet name="Notas a los estados financi " sheetId="6" r:id="rId6"/>
    <sheet name="Propiedad, Planta y Equipo" sheetId="7" r:id="rId7"/>
  </sheets>
  <definedNames>
    <definedName name="_xlnm._FilterDatabase" localSheetId="0">' ERF-Rendimiento Financiero '!$A$10:$F$45</definedName>
    <definedName name="_xlnm._FilterDatabase" localSheetId="3">'ECANP-Cambio Patrimonio'!#REF!</definedName>
    <definedName name="_xlnm._FilterDatabase" localSheetId="1">'ESF - Situación Financiera'!$A$10:$F$10</definedName>
    <definedName name="_xlnm.Print_Area" localSheetId="3">'ECANP-Cambio Patrimonio'!#REF!</definedName>
    <definedName name="_xlnm.Print_Area" localSheetId="1">'ESF - Situación Financiera'!$A$1:$F$77</definedName>
    <definedName name="_xlnm.Print_Area" localSheetId="4">'Estado Comparativo'!$A$1:$G$39</definedName>
    <definedName name="_xlnm.Print_Area" localSheetId="2">'Flujo de efectivo'!$B$2:$F$67</definedName>
    <definedName name="_xlnm.Print_Area" localSheetId="5">'Notas a los estados financi '!$A$1:$C$369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7" l="1"/>
  <c r="J34" i="7"/>
  <c r="H34" i="7"/>
  <c r="E34" i="7"/>
  <c r="T32" i="7"/>
  <c r="R32" i="7"/>
  <c r="P32" i="7"/>
  <c r="N32" i="7"/>
  <c r="L32" i="7"/>
  <c r="J32" i="7"/>
  <c r="H32" i="7"/>
  <c r="E32" i="7"/>
  <c r="T31" i="7"/>
  <c r="T29" i="7"/>
  <c r="T28" i="7"/>
  <c r="N26" i="7"/>
  <c r="R25" i="7"/>
  <c r="R34" i="7" s="1"/>
  <c r="P25" i="7"/>
  <c r="P34" i="7" s="1"/>
  <c r="N25" i="7"/>
  <c r="N34" i="7" s="1"/>
  <c r="L25" i="7"/>
  <c r="J25" i="7"/>
  <c r="H25" i="7"/>
  <c r="E25" i="7"/>
  <c r="T24" i="7"/>
  <c r="T23" i="7"/>
  <c r="T22" i="7"/>
  <c r="T21" i="7"/>
  <c r="T20" i="7"/>
  <c r="T19" i="7"/>
  <c r="T18" i="7"/>
  <c r="T25" i="7" l="1"/>
  <c r="T34" i="7" s="1"/>
  <c r="C368" i="6" l="1"/>
  <c r="B368" i="6"/>
  <c r="C347" i="6"/>
  <c r="B347" i="6"/>
  <c r="C339" i="6"/>
  <c r="B339" i="6"/>
  <c r="C323" i="6"/>
  <c r="B323" i="6"/>
  <c r="C308" i="6"/>
  <c r="B308" i="6"/>
  <c r="C299" i="6"/>
  <c r="B299" i="6"/>
  <c r="C288" i="6"/>
  <c r="B288" i="6"/>
  <c r="C264" i="6"/>
  <c r="B264" i="6"/>
  <c r="C253" i="6"/>
  <c r="B253" i="6"/>
  <c r="C223" i="6"/>
  <c r="B223" i="6"/>
  <c r="C205" i="6"/>
  <c r="C209" i="6" s="1"/>
  <c r="B205" i="6"/>
  <c r="B209" i="6" s="1"/>
  <c r="C191" i="6"/>
  <c r="B191" i="6"/>
  <c r="C168" i="6"/>
  <c r="B168" i="6"/>
  <c r="C156" i="6"/>
  <c r="C171" i="6" s="1"/>
  <c r="B156" i="6"/>
  <c r="B171" i="6" s="1"/>
  <c r="C141" i="6"/>
  <c r="C174" i="6" s="1"/>
  <c r="B141" i="6"/>
  <c r="B174" i="6" s="1"/>
  <c r="C136" i="6"/>
  <c r="B136" i="6"/>
  <c r="C123" i="6"/>
  <c r="B123" i="6"/>
  <c r="C110" i="6"/>
  <c r="C113" i="6" s="1"/>
  <c r="B110" i="6"/>
  <c r="B113" i="6" s="1"/>
  <c r="C93" i="6"/>
  <c r="B93" i="6"/>
  <c r="C83" i="6"/>
  <c r="B83" i="6"/>
  <c r="C66" i="6"/>
  <c r="B66" i="6"/>
  <c r="C56" i="6"/>
  <c r="B56" i="6"/>
  <c r="C39" i="6"/>
  <c r="C41" i="6" s="1"/>
  <c r="B39" i="6"/>
  <c r="B41" i="6" s="1"/>
  <c r="C36" i="6"/>
  <c r="C42" i="6" s="1"/>
  <c r="B36" i="6"/>
  <c r="B42" i="6" s="1"/>
  <c r="C34" i="6"/>
  <c r="B34" i="6"/>
  <c r="C18" i="6"/>
  <c r="C23" i="6" s="1"/>
  <c r="B18" i="6"/>
  <c r="B23" i="6" s="1"/>
  <c r="F29" i="5" l="1"/>
  <c r="F28" i="5"/>
  <c r="E28" i="5"/>
  <c r="D28" i="5"/>
  <c r="D26" i="5"/>
  <c r="C26" i="5"/>
  <c r="G25" i="5"/>
  <c r="G18" i="5" s="1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F18" i="5"/>
  <c r="E18" i="5"/>
  <c r="D18" i="5"/>
  <c r="C18" i="5"/>
  <c r="G16" i="5"/>
  <c r="G15" i="5"/>
  <c r="G14" i="5"/>
  <c r="F14" i="5"/>
  <c r="G13" i="5"/>
  <c r="F13" i="5"/>
  <c r="E12" i="5"/>
  <c r="G12" i="5" s="1"/>
  <c r="D12" i="5"/>
  <c r="C12" i="5"/>
  <c r="G26" i="5" l="1"/>
  <c r="F12" i="5"/>
  <c r="E26" i="5"/>
  <c r="M27" i="4" l="1"/>
  <c r="K27" i="4"/>
  <c r="G27" i="4"/>
  <c r="E27" i="4"/>
  <c r="M26" i="4"/>
  <c r="M25" i="4"/>
  <c r="M19" i="4"/>
  <c r="M18" i="4"/>
  <c r="K18" i="4"/>
  <c r="I18" i="4"/>
  <c r="I20" i="4" s="1"/>
  <c r="I27" i="4" s="1"/>
  <c r="G18" i="4"/>
  <c r="E18" i="4"/>
  <c r="M17" i="4"/>
  <c r="M16" i="4"/>
  <c r="E19" i="3" l="1"/>
  <c r="F19" i="3"/>
  <c r="E31" i="3"/>
  <c r="F31" i="3"/>
  <c r="E47" i="3"/>
  <c r="F47" i="3"/>
  <c r="E50" i="3"/>
  <c r="F50" i="3"/>
  <c r="E53" i="3"/>
  <c r="F53" i="3"/>
  <c r="F59" i="2" l="1"/>
  <c r="D59" i="2"/>
  <c r="F50" i="2"/>
  <c r="D50" i="2"/>
  <c r="F41" i="2"/>
  <c r="F51" i="2" s="1"/>
  <c r="F61" i="2" s="1"/>
  <c r="D41" i="2"/>
  <c r="D51" i="2" s="1"/>
  <c r="D61" i="2" s="1"/>
  <c r="F30" i="2"/>
  <c r="F32" i="2" s="1"/>
  <c r="D30" i="2"/>
  <c r="D32" i="2" s="1"/>
  <c r="F20" i="2"/>
  <c r="D20" i="2"/>
  <c r="F35" i="1" l="1"/>
  <c r="F26" i="1"/>
  <c r="D26" i="1"/>
  <c r="F16" i="1"/>
  <c r="D16" i="1"/>
  <c r="D35" i="1" l="1"/>
</calcChain>
</file>

<file path=xl/sharedStrings.xml><?xml version="1.0" encoding="utf-8"?>
<sst xmlns="http://schemas.openxmlformats.org/spreadsheetml/2006/main" count="635" uniqueCount="431">
  <si>
    <t>Estado de Rendimiento Financiero</t>
  </si>
  <si>
    <t>(Valores en RD$)</t>
  </si>
  <si>
    <t>Ingresos</t>
  </si>
  <si>
    <t xml:space="preserve">Impuestos </t>
  </si>
  <si>
    <t>Ingresos por transacciones con contraprestación</t>
  </si>
  <si>
    <t>Transferencias</t>
  </si>
  <si>
    <t>Recargos, multas y otros ingresos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</si>
  <si>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</si>
  <si>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</si>
  <si>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</si>
  <si>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</si>
  <si>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</si>
  <si>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</si>
  <si>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</si>
  <si>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>NOTA 24</t>
  </si>
  <si>
    <t>Gastos financieros</t>
  </si>
  <si>
    <t>NOTA 25</t>
  </si>
  <si>
    <t>Otros gastos</t>
  </si>
  <si>
    <t>NOTA 26</t>
  </si>
  <si>
    <t>Deterioro del valor de propiedad, planta y equipo</t>
  </si>
  <si>
    <t>Total gastos</t>
  </si>
  <si>
    <t>Ganancia (pérdida) por diferencia cambiaria</t>
  </si>
  <si>
    <t>Resultados positivos (ahorro) / negativo (desahorro)</t>
  </si>
  <si>
    <t>Atribuible a:</t>
  </si>
  <si>
    <t>Propietarios de la entidad controladora</t>
  </si>
  <si>
    <t xml:space="preserve">Intereses minoritarios </t>
  </si>
  <si>
    <t>Ing. Felipe Antonio Suberví Hernández</t>
  </si>
  <si>
    <t>Lic. Alberto Rodriguez</t>
  </si>
  <si>
    <t xml:space="preserve">                     Director General</t>
  </si>
  <si>
    <t>Director Administrativo y Financiero</t>
  </si>
  <si>
    <t>Lic. José Francisco Rosario Pozo</t>
  </si>
  <si>
    <t>Licda. Elaine Garcia Muñoz</t>
  </si>
  <si>
    <t>Enc. Departamento Financiero</t>
  </si>
  <si>
    <t>Del Ejercicio Terminado Al 30 de Junio 2025-2024</t>
  </si>
  <si>
    <t>Enc. División de Contabilidad</t>
  </si>
  <si>
    <t>NOTA 27</t>
  </si>
  <si>
    <t>NOTA 28</t>
  </si>
  <si>
    <t>NOTA 29</t>
  </si>
  <si>
    <t>NOTA 30</t>
  </si>
  <si>
    <t>NOTA 31</t>
  </si>
  <si>
    <t>Estado de Situación Financiera</t>
  </si>
  <si>
    <t>Al 30 de Junio de 2025 y 2024</t>
  </si>
  <si>
    <t>Activos</t>
  </si>
  <si>
    <t>Activos corrientes</t>
  </si>
  <si>
    <t>Efectivo y Equivalentes de Efectivo</t>
  </si>
  <si>
    <t>(Nota 7)</t>
  </si>
  <si>
    <t xml:space="preserve">Inversiones a corto plazo </t>
  </si>
  <si>
    <t xml:space="preserve">Porción corriente de documentos por cobrar </t>
  </si>
  <si>
    <t xml:space="preserve">Cuenta por Cobrar a Corto Plazo </t>
  </si>
  <si>
    <t>(Nota 9)</t>
  </si>
  <si>
    <t xml:space="preserve">Inventarios </t>
  </si>
  <si>
    <t>(Nota 10)</t>
  </si>
  <si>
    <t xml:space="preserve">Pagos anticipados </t>
  </si>
  <si>
    <t>(Nota 11)</t>
  </si>
  <si>
    <t xml:space="preserve">Otros activos corrientes </t>
  </si>
  <si>
    <t>(Nota 12)</t>
  </si>
  <si>
    <t>Total activos corrientes</t>
  </si>
  <si>
    <t>Activos no corrientes</t>
  </si>
  <si>
    <t xml:space="preserve">Cuentas por cobrar a largo plazo </t>
  </si>
  <si>
    <t>Documentos por cobrar</t>
  </si>
  <si>
    <t xml:space="preserve">Inversiones a largo plazo </t>
  </si>
  <si>
    <t xml:space="preserve">Otros activos financieros </t>
  </si>
  <si>
    <t>Propiedad Planta y Equipos</t>
  </si>
  <si>
    <t>(Nota 13)</t>
  </si>
  <si>
    <t xml:space="preserve">Activos Intangibles </t>
  </si>
  <si>
    <t>(Nota 14)</t>
  </si>
  <si>
    <t>Pagos anticipados</t>
  </si>
  <si>
    <t>Total activos no corrientes</t>
  </si>
  <si>
    <t>Total Activos</t>
  </si>
  <si>
    <t>Pasivos</t>
  </si>
  <si>
    <t>Pasivos corrientes</t>
  </si>
  <si>
    <t xml:space="preserve">Cuentas por Pagar a Corto Plazo </t>
  </si>
  <si>
    <t>(Nota 17)</t>
  </si>
  <si>
    <t>Retenciones y Acumulaciones por Pagar</t>
  </si>
  <si>
    <t>(Nota 19)</t>
  </si>
  <si>
    <t xml:space="preserve">Provisiones a corto plazo </t>
  </si>
  <si>
    <t xml:space="preserve">Beneficios a empleados a corto plazo </t>
  </si>
  <si>
    <t xml:space="preserve">Pensiones </t>
  </si>
  <si>
    <t>Total pasivos corrientes</t>
  </si>
  <si>
    <t>Pasivos no corrientes</t>
  </si>
  <si>
    <t xml:space="preserve">Cuentas por pagar a largo plazo </t>
  </si>
  <si>
    <t xml:space="preserve">Préstamos a largo plazo </t>
  </si>
  <si>
    <t xml:space="preserve">Instrumentos de deuda </t>
  </si>
  <si>
    <t xml:space="preserve">Provisiones a Largo Plazo </t>
  </si>
  <si>
    <t>(Nota 20)</t>
  </si>
  <si>
    <t xml:space="preserve">Beneficios a empleados a largo plazo </t>
  </si>
  <si>
    <t xml:space="preserve">Otros pasivos no corrientes </t>
  </si>
  <si>
    <t>Total pasivos no corrientes</t>
  </si>
  <si>
    <t xml:space="preserve">Total pasivos </t>
  </si>
  <si>
    <t xml:space="preserve">Activos Netos/Patrimonio </t>
  </si>
  <si>
    <t>(Nota 21)</t>
  </si>
  <si>
    <t>Capital</t>
  </si>
  <si>
    <t>Reservas</t>
  </si>
  <si>
    <t>Resultados positivos (ahorro) / Negativo (desahorro)</t>
  </si>
  <si>
    <t xml:space="preserve">Resultados Acumulados </t>
  </si>
  <si>
    <t>Intereses minoritarios</t>
  </si>
  <si>
    <t>Total activos netos/patrimonio</t>
  </si>
  <si>
    <t>Total Pasivos y Activos Netos/Patrimonio</t>
  </si>
  <si>
    <t>Director General</t>
  </si>
  <si>
    <t>Lic. Jose Francisco Rosario Pozo</t>
  </si>
  <si>
    <t>Lic. José  Rosario Pozo</t>
  </si>
  <si>
    <t>Ing. Felipe Ant. Subervi Hernandez</t>
  </si>
  <si>
    <t xml:space="preserve">Efectivo y equivalentes al efectivo al final del período </t>
  </si>
  <si>
    <t xml:space="preserve">Efectivo y equivalentes al efectivo al principio del período </t>
  </si>
  <si>
    <t xml:space="preserve">Incremento/(Disminución) neta en efectivo y equivalentes al efectivo </t>
  </si>
  <si>
    <t>Flujos de efectivo netos por las actividades de financiación</t>
  </si>
  <si>
    <t>Otros cobros</t>
  </si>
  <si>
    <t>Cobro por aporte transferencia de capital</t>
  </si>
  <si>
    <t xml:space="preserve">Otros pagos </t>
  </si>
  <si>
    <t>Pago de los arrendatarios por contratos de arrendamientos financieros</t>
  </si>
  <si>
    <t xml:space="preserve">Pago por distribución/dividendos al gobierno </t>
  </si>
  <si>
    <t>Pago reembolso de efectivo recibió por aporte de accionista</t>
  </si>
  <si>
    <t>Pago reembolso en efectivo de los montos recibidos en préstamos, pagarés, hipotecas</t>
  </si>
  <si>
    <t>Pago reembolso en efectivo de los montos recibidos en emisión de títulos de deudas, bonos</t>
  </si>
  <si>
    <t>Cobro de los arrendatarios por contratos de arrendamientos financieros</t>
  </si>
  <si>
    <t>Cobro por aporte de accionista</t>
  </si>
  <si>
    <t>Cobro por préstamos, pagarés, hipotecas</t>
  </si>
  <si>
    <t>Cobro por emisión de títulos de deudas, bonos</t>
  </si>
  <si>
    <t>Flujos de efectivo de las actividades de financiación</t>
  </si>
  <si>
    <t xml:space="preserve">Flujos de efectivo netos por las actividades de inversión </t>
  </si>
  <si>
    <t>Pagos por adquisición de obras</t>
  </si>
  <si>
    <t xml:space="preserve">Pagos por adquisición de propiedad, planta y equipo </t>
  </si>
  <si>
    <t>Cobros por conceptos de contratos a futuro, a plazo, opciones o permuta</t>
  </si>
  <si>
    <t>Cobros por reembolsos de préstamos o anticipos hechos a terceros</t>
  </si>
  <si>
    <t>Cobros por títulos patrimoniales o de deuda y participación en asociaciones</t>
  </si>
  <si>
    <t>Cobros por venta de intangibles y otros activos de largo plazo</t>
  </si>
  <si>
    <t xml:space="preserve">Cobros por venta de propiedad, planta y equipo </t>
  </si>
  <si>
    <t>Flujos de efectivo de las actividades de inversión (AINV)</t>
  </si>
  <si>
    <t>Flujos de efectivo netos de las actividades de operación</t>
  </si>
  <si>
    <t>Otros pagos</t>
  </si>
  <si>
    <t>Pagos de intereses</t>
  </si>
  <si>
    <t>Pagos a proveedores</t>
  </si>
  <si>
    <t xml:space="preserve">Pagos por contribuciones a la seguridad social </t>
  </si>
  <si>
    <t>Pagos a los trabajadores o en beneficio de ellos</t>
  </si>
  <si>
    <t>Cobros de intereses financieros</t>
  </si>
  <si>
    <t xml:space="preserve">Cobros de subvenciones, transferencias, y otras asignaciones </t>
  </si>
  <si>
    <t>Cobros por venta de bienes y servicios y arrendamientos</t>
  </si>
  <si>
    <t>Flujos de efectivo procedentes de actividades de operación (AOP)</t>
  </si>
  <si>
    <t>Al 30 de junio 2025 y 2024</t>
  </si>
  <si>
    <t>Estado de Flujo de Efectivo</t>
  </si>
  <si>
    <t>Estado de Cambio de Activo / Patrimonio</t>
  </si>
  <si>
    <t>Del ejercicio corte semestral al 30 de junio del 2025 y 2024</t>
  </si>
  <si>
    <t>Capital Aportado</t>
  </si>
  <si>
    <t>Cambios en Políticas Contables</t>
  </si>
  <si>
    <t>Revaluación</t>
  </si>
  <si>
    <t>Resultados Acumulados</t>
  </si>
  <si>
    <t>Total Activos Netos / Patrimonio</t>
  </si>
  <si>
    <t>Saldo al 31 de diciembre del 2023</t>
  </si>
  <si>
    <t>Cambio en políticas contables</t>
  </si>
  <si>
    <t>Revaluación de Propiedad, planta y equipo</t>
  </si>
  <si>
    <t xml:space="preserve">Ajuste al patrimonio </t>
  </si>
  <si>
    <t>Resultado del período</t>
  </si>
  <si>
    <t>Saldo al 30 de junio del 2024</t>
  </si>
  <si>
    <t>Saldo al 31 de Diciembre de 2024</t>
  </si>
  <si>
    <t>Efecto del gasto de depreciación de los activos revaluados</t>
  </si>
  <si>
    <t>Saldo al 30 de junio del 2025</t>
  </si>
  <si>
    <t>Ing. Ant. Felipe Subervi hernandez</t>
  </si>
  <si>
    <t>Alberto Rodriguez</t>
  </si>
  <si>
    <t>Lic. Jose Francisco Rosario Rosario</t>
  </si>
  <si>
    <t xml:space="preserve">Estado de Comparación de los Importes Presupuestados y Realizados </t>
  </si>
  <si>
    <t>Durante el ejercicio Terminado el 30 de Junio del 2025</t>
  </si>
  <si>
    <t>Presupuesto sobre la Base de Efectivo</t>
  </si>
  <si>
    <t>(Clasificación de Ingresos y Gastos por Objeto)</t>
  </si>
  <si>
    <t>Concepto</t>
  </si>
  <si>
    <t>Presupuesto inicial</t>
  </si>
  <si>
    <t>Presupuesto Reformado (A)</t>
  </si>
  <si>
    <t>Presupuesto Ejecutado (B)</t>
  </si>
  <si>
    <t>% de Varias Ejec. (C=B/A)</t>
  </si>
  <si>
    <t>Variación (D=A-B)</t>
  </si>
  <si>
    <t>Ingresos totales</t>
  </si>
  <si>
    <t>Ingresos por contraprestación</t>
  </si>
  <si>
    <t>Otros ingresos</t>
  </si>
  <si>
    <t>Disminución de saldos disponibles de periodos anteriores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</si>
  <si>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</si>
  <si>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</si>
  <si>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</si>
  <si>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</si>
  <si>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</si>
  <si>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Bienes muebles, inmuebles e intangibles</t>
  </si>
  <si>
    <t>Obras</t>
  </si>
  <si>
    <t>Disminución de pasivos</t>
  </si>
  <si>
    <t>Resultado financiero (1-2)</t>
  </si>
  <si>
    <t>Financiamiento</t>
  </si>
  <si>
    <t>Fuentes Financieras</t>
  </si>
  <si>
    <t>Ing. Felipe Antonio Subervi Hernández</t>
  </si>
  <si>
    <t>Lic. Alberto Rodríguez Feliz</t>
  </si>
  <si>
    <t xml:space="preserve">Director General </t>
  </si>
  <si>
    <t>Lic. José Rosario Pozo</t>
  </si>
  <si>
    <t>Licda. Elaine García Muñoz</t>
  </si>
  <si>
    <t>NOTAS A LOS  ESTADOS FINANCIEROS</t>
  </si>
  <si>
    <t>del 30 de junio 2025 y 2024</t>
  </si>
  <si>
    <t>NOTA #7     Efectivo y equivalente de efectivo</t>
  </si>
  <si>
    <t>DESCRIPCION</t>
  </si>
  <si>
    <t>Disponibilidad en poder de las instituciones:</t>
  </si>
  <si>
    <t>Caja chica</t>
  </si>
  <si>
    <t>Caja general</t>
  </si>
  <si>
    <t>Efectivo en bancos:</t>
  </si>
  <si>
    <t>Efectivo en cuentas operativas institucionales</t>
  </si>
  <si>
    <t>Efectivo cuentas del SIGEF</t>
  </si>
  <si>
    <t>Efectivo cuentas UEPEX</t>
  </si>
  <si>
    <t>Totales</t>
  </si>
  <si>
    <t xml:space="preserve">Nota #9   Cuentas y Documentos por Cobrar a Corto Plazo </t>
  </si>
  <si>
    <r>
      <t>Al 30 de Junio del  2025 y  2024, los Balances de estas cuentas están representados por  cuentas por cobrar propias y otras cuentas por cobrar, por valor de</t>
    </r>
    <r>
      <rPr>
        <b/>
        <sz val="15"/>
        <rFont val="Times New Roman"/>
        <family val="1"/>
      </rPr>
      <t xml:space="preserve"> RD$31,093,273,311.59 y RD $28,953,614,346.44, </t>
    </r>
    <r>
      <rPr>
        <sz val="15"/>
        <rFont val="Times New Roman"/>
        <family val="1"/>
      </rPr>
      <t xml:space="preserve">avances y anticipos a contratistas  por los montos de </t>
    </r>
    <r>
      <rPr>
        <b/>
        <sz val="15"/>
        <rFont val="Times New Roman"/>
        <family val="1"/>
      </rPr>
      <t xml:space="preserve">RD$1,389,721,527.73 y RD$1,627,048,419.34 </t>
    </r>
    <r>
      <rPr>
        <sz val="15"/>
        <rFont val="Times New Roman"/>
        <family val="1"/>
      </rPr>
      <t>respectivamente, m</t>
    </r>
    <r>
      <rPr>
        <b/>
        <sz val="15"/>
        <rFont val="Times New Roman"/>
        <family val="1"/>
      </rPr>
      <t>enos</t>
    </r>
    <r>
      <rPr>
        <sz val="15"/>
        <rFont val="Times New Roman"/>
        <family val="1"/>
      </rPr>
      <t xml:space="preserve"> una provisión para cuentas incobrables por un total de </t>
    </r>
    <r>
      <rPr>
        <b/>
        <sz val="15"/>
        <rFont val="Times New Roman"/>
        <family val="1"/>
      </rPr>
      <t xml:space="preserve">RD$(20,480,197,535.12) </t>
    </r>
    <r>
      <rPr>
        <sz val="15"/>
        <rFont val="Times New Roman"/>
        <family val="1"/>
      </rPr>
      <t xml:space="preserve">y  </t>
    </r>
    <r>
      <rPr>
        <b/>
        <sz val="15"/>
        <rFont val="Times New Roman"/>
        <family val="1"/>
      </rPr>
      <t xml:space="preserve">RD$(19,110,275,916.40) </t>
    </r>
    <r>
      <rPr>
        <sz val="15"/>
        <rFont val="Times New Roman"/>
        <family val="1"/>
      </rPr>
      <t>respectivamente, arrojando  un balance neto de</t>
    </r>
    <r>
      <rPr>
        <b/>
        <sz val="15"/>
        <rFont val="Times New Roman"/>
        <family val="1"/>
      </rPr>
      <t xml:space="preserve"> </t>
    </r>
    <r>
      <rPr>
        <sz val="15"/>
        <rFont val="Times New Roman"/>
        <family val="1"/>
      </rPr>
      <t>R</t>
    </r>
    <r>
      <rPr>
        <b/>
        <sz val="15"/>
        <rFont val="Times New Roman"/>
        <family val="1"/>
      </rPr>
      <t>D$11,843,485,808.99</t>
    </r>
    <r>
      <rPr>
        <sz val="15"/>
        <rFont val="Times New Roman"/>
        <family val="1"/>
      </rPr>
      <t xml:space="preserve"> y </t>
    </r>
    <r>
      <rPr>
        <b/>
        <sz val="15"/>
        <rFont val="Times New Roman"/>
        <family val="1"/>
      </rPr>
      <t xml:space="preserve">RD$11,319,907,692.09 </t>
    </r>
    <r>
      <rPr>
        <sz val="15"/>
        <rFont val="Times New Roman"/>
        <family val="1"/>
      </rPr>
      <t xml:space="preserve">según detalle: </t>
    </r>
  </si>
  <si>
    <t>DESCRIPCIÓN</t>
  </si>
  <si>
    <t>Cuentas por Cobrar Propias</t>
  </si>
  <si>
    <t>Otras Cuentas por Cobrar</t>
  </si>
  <si>
    <t>Total Cuentas y Documentos por Cobrar a Corto Plazo</t>
  </si>
  <si>
    <t>Menos: Provision ctas. Cobrar usuarios y otras</t>
  </si>
  <si>
    <t>Sub-total</t>
  </si>
  <si>
    <t>Avances y Anticipos a Contratistas</t>
  </si>
  <si>
    <t>Avances incobrables para amortizar</t>
  </si>
  <si>
    <t>Menos: Provision  avance contratistas</t>
  </si>
  <si>
    <t>Nota 8-A</t>
  </si>
  <si>
    <t>Provision Para Prestamos Cuentas Directa y Avance</t>
  </si>
  <si>
    <t xml:space="preserve">Al  30 de Junio del 2025 y 2024, los Balances de las Cuentas de Provisiones Reflejan variación  y están representados por  cuentas por Cobrar a usuarios, Cuentas por Cobrar Empleados, Otras Cuentas Por Cobrar, y Avances y Anticipos a Contratistas, se crea ademas la provision por mora y el  4% a usuarios </t>
  </si>
  <si>
    <t>PARTIDAS</t>
  </si>
  <si>
    <t>Reservas Cuentas Incobrables Usuarios</t>
  </si>
  <si>
    <t>Reservas Cuentas Incobrable Empleados</t>
  </si>
  <si>
    <t>Reservas Cuentas Incobrables Avances</t>
  </si>
  <si>
    <t>Reservas Cuentas Incobrables (4%usuarios)</t>
  </si>
  <si>
    <t>Reservas Cuentas Incobrables (Mora)</t>
  </si>
  <si>
    <t>Total Gastos Para Provision</t>
  </si>
  <si>
    <t>Nota #10     Inventarios</t>
  </si>
  <si>
    <r>
      <t xml:space="preserve">Al   30  de Junio del 2025 y 2024, los balances del  Inventario de Consumo son de </t>
    </r>
    <r>
      <rPr>
        <b/>
        <sz val="15"/>
        <rFont val="Times New Roman"/>
        <family val="1"/>
      </rPr>
      <t xml:space="preserve">RD$88,036,729.52 y </t>
    </r>
    <r>
      <rPr>
        <sz val="15"/>
        <rFont val="Times New Roman"/>
        <family val="1"/>
      </rPr>
      <t xml:space="preserve"> </t>
    </r>
    <r>
      <rPr>
        <b/>
        <sz val="15"/>
        <rFont val="Times New Roman"/>
        <family val="1"/>
      </rPr>
      <t xml:space="preserve">RD$114,840,901.83, </t>
    </r>
    <r>
      <rPr>
        <sz val="15"/>
        <rFont val="Times New Roman"/>
        <family val="1"/>
      </rPr>
      <t>respectivamente según detalle:</t>
    </r>
  </si>
  <si>
    <t xml:space="preserve">DESCRIPCION </t>
  </si>
  <si>
    <t>Inventarios de Consumo</t>
  </si>
  <si>
    <t>Nota #11     Pagos Anticipados</t>
  </si>
  <si>
    <r>
      <t xml:space="preserve">Al 30 de Junio del 2025 y 2024, los balances de los pagos anticipados por amortizacion de póliza de vehiculos, suscripciones, fianzas y depósitos pagados fueron por montos de  </t>
    </r>
    <r>
      <rPr>
        <b/>
        <sz val="15"/>
        <rFont val="Times New Roman"/>
        <family val="1"/>
      </rPr>
      <t>RD$14,767,485.74</t>
    </r>
    <r>
      <rPr>
        <sz val="15"/>
        <rFont val="Times New Roman"/>
        <family val="1"/>
      </rPr>
      <t xml:space="preserve">  y</t>
    </r>
    <r>
      <rPr>
        <b/>
        <sz val="15"/>
        <rFont val="Times New Roman"/>
        <family val="1"/>
      </rPr>
      <t xml:space="preserve"> RD$12,735,406.28</t>
    </r>
    <r>
      <rPr>
        <sz val="15"/>
        <rFont val="Times New Roman"/>
        <family val="1"/>
      </rPr>
      <t xml:space="preserve"> respectivamente según detalle: </t>
    </r>
  </si>
  <si>
    <t>Al 30 de Junio 2022</t>
  </si>
  <si>
    <t>Al 30 de Junio 2020</t>
  </si>
  <si>
    <t>Seguros poliza de vehiculos</t>
  </si>
  <si>
    <t>Placa de vehiculos</t>
  </si>
  <si>
    <t>Fianzas y depósitos pagados</t>
  </si>
  <si>
    <t>Suscripciones</t>
  </si>
  <si>
    <t>Nota #12   Otros activos Corrientes</t>
  </si>
  <si>
    <r>
      <t xml:space="preserve">Al 30 de Junio del 2025 y 2024 los balances de los activos corrientes fueron por </t>
    </r>
    <r>
      <rPr>
        <b/>
        <sz val="15"/>
        <rFont val="Times New Roman"/>
        <family val="1"/>
      </rPr>
      <t>RD$580,580.43</t>
    </r>
    <r>
      <rPr>
        <sz val="15"/>
        <rFont val="Times New Roman"/>
        <family val="1"/>
      </rPr>
      <t xml:space="preserve"> y </t>
    </r>
    <r>
      <rPr>
        <b/>
        <sz val="15"/>
        <rFont val="Times New Roman"/>
        <family val="1"/>
      </rPr>
      <t>RD$556,935.40</t>
    </r>
    <r>
      <rPr>
        <sz val="15"/>
        <rFont val="Times New Roman"/>
        <family val="1"/>
      </rPr>
      <t xml:space="preserve"> por fondos sujetos a liquidacion con la  presentacion de facturas, según detalle:</t>
    </r>
  </si>
  <si>
    <t>Fondos sujetos a liquidacion</t>
  </si>
  <si>
    <t>Nota #13      Propiedad Planta y Equipos</t>
  </si>
  <si>
    <r>
      <t xml:space="preserve">En el ejercicio 2024, se realizaron ajustes en las cuentas relacionadas con los bienes en uso de la institución. En particular, se identificó que las cuentas correspondientes a acueductos, alcantarillados y plantas de tratamientos, presentadas previamente, eran cuentas auxiliares. Por lo tanto, estas cuentas fueron sustituidas por su respesctiva cuenta control de </t>
    </r>
    <r>
      <rPr>
        <b/>
        <sz val="15"/>
        <rFont val="Times New Roman"/>
        <family val="1"/>
      </rPr>
      <t xml:space="preserve">embalses, presas y diques, </t>
    </r>
    <r>
      <rPr>
        <sz val="15"/>
        <rFont val="Times New Roman"/>
        <family val="1"/>
      </rPr>
      <t xml:space="preserve">con el objetivo de reflejar correctamente la clasificación y el valor de los bienes según las normativas contables vigentes. Se unificaron las cuentas </t>
    </r>
    <r>
      <rPr>
        <b/>
        <sz val="15"/>
        <rFont val="Times New Roman"/>
        <family val="1"/>
      </rPr>
      <t xml:space="preserve">terrenos y terrenos fuera del sistema </t>
    </r>
    <r>
      <rPr>
        <sz val="15"/>
        <rFont val="Times New Roman"/>
        <family val="1"/>
      </rPr>
      <t>que pertenecen a la misma cuenta control.</t>
    </r>
  </si>
  <si>
    <r>
      <t xml:space="preserve">Durante el ejercicio al 30 de junio 2025 y 2024, los balances de las cuentas de propiedad, planta y equipo(neto) son de </t>
    </r>
    <r>
      <rPr>
        <b/>
        <sz val="15"/>
        <rFont val="Times New Roman"/>
        <family val="1"/>
      </rPr>
      <t>RD$54,612,930,996.25</t>
    </r>
    <r>
      <rPr>
        <sz val="15"/>
        <rFont val="Times New Roman"/>
        <family val="1"/>
      </rPr>
      <t xml:space="preserve"> y </t>
    </r>
    <r>
      <rPr>
        <b/>
        <sz val="15"/>
        <rFont val="Times New Roman"/>
        <family val="1"/>
      </rPr>
      <t>55,308,125,795.11</t>
    </r>
    <r>
      <rPr>
        <sz val="15"/>
        <rFont val="Times New Roman"/>
        <family val="1"/>
      </rPr>
      <t>, según detalle:</t>
    </r>
  </si>
  <si>
    <t>Equipos de Transporte</t>
  </si>
  <si>
    <t>Equipos y Muebles para oficina</t>
  </si>
  <si>
    <t xml:space="preserve">Terrenos </t>
  </si>
  <si>
    <t xml:space="preserve">Edificios </t>
  </si>
  <si>
    <t>Embalses, Presas y Diques</t>
  </si>
  <si>
    <t>Otros Bienes de uso</t>
  </si>
  <si>
    <t xml:space="preserve">Total Bienes de Uso </t>
  </si>
  <si>
    <t>Menos: Depreciación Acumulada de Bienes en Uso</t>
  </si>
  <si>
    <t>Acueductos en Proceso</t>
  </si>
  <si>
    <t>Nota #14     Activos Intangibles</t>
  </si>
  <si>
    <r>
      <t xml:space="preserve">Al 30 de Junio 2025 y 2024, los balances de las cuentas Bienes Intangibles consisten en: Paquetes y Programas de Computación, por valor de </t>
    </r>
    <r>
      <rPr>
        <b/>
        <sz val="15"/>
        <rFont val="Times New Roman"/>
        <family val="1"/>
      </rPr>
      <t xml:space="preserve">RD$18,215,450.63 y RD$25,138,227.92 </t>
    </r>
    <r>
      <rPr>
        <sz val="15"/>
        <rFont val="Times New Roman"/>
        <family val="1"/>
      </rPr>
      <t>según detalle:</t>
    </r>
  </si>
  <si>
    <t>Programa de Computación o Software</t>
  </si>
  <si>
    <t xml:space="preserve">Nota  #17       Cuentas Por Pagar a Corto Plazo </t>
  </si>
  <si>
    <r>
      <t xml:space="preserve">Al 30  de Junio del 2025 y 2024, el total de las Cuentas a Pagar a Corto Plazo fueron de </t>
    </r>
    <r>
      <rPr>
        <b/>
        <sz val="15"/>
        <rFont val="Times New Roman"/>
        <family val="1"/>
      </rPr>
      <t xml:space="preserve">RD$3,570,611,615.36 y RD$3,650,212,542.94 </t>
    </r>
    <r>
      <rPr>
        <sz val="15"/>
        <rFont val="Times New Roman"/>
        <family val="1"/>
      </rPr>
      <t>según detalle:</t>
    </r>
  </si>
  <si>
    <t>Proveedores de servicios</t>
  </si>
  <si>
    <t>Proveedores de bienes</t>
  </si>
  <si>
    <t>Proveedores de Obras</t>
  </si>
  <si>
    <t>Proveedores de obras menores</t>
  </si>
  <si>
    <t>Total Proveedores</t>
  </si>
  <si>
    <t>Gastos de personal por pagar</t>
  </si>
  <si>
    <t>Cuentas por pagar reposición cajas chicas</t>
  </si>
  <si>
    <t>Otras cuentas por pagar</t>
  </si>
  <si>
    <t>Provisones por pagar</t>
  </si>
  <si>
    <t>Nota #19   Retenciones y Acumulaciones por Pagar</t>
  </si>
  <si>
    <t xml:space="preserve">RETENCIONES IMPOSITIVAS POR PAGAR                                                                   </t>
  </si>
  <si>
    <t xml:space="preserve">IDSS SEGURO SOCIAL                                                                                  </t>
  </si>
  <si>
    <t xml:space="preserve">1% LEY 6-86                                                                                         </t>
  </si>
  <si>
    <t xml:space="preserve">RENTA ASALARIADO   (IR3)                                                                            </t>
  </si>
  <si>
    <t xml:space="preserve">IMPUESTO SOBRE LA RENTA 5%                                                                          </t>
  </si>
  <si>
    <t xml:space="preserve">RENTA (27%)                                                                                         </t>
  </si>
  <si>
    <t xml:space="preserve">RENTA (10%)                                                                                         </t>
  </si>
  <si>
    <t>RENTA (2%)</t>
  </si>
  <si>
    <t xml:space="preserve">ITBIS (30%)                                                                                         </t>
  </si>
  <si>
    <t xml:space="preserve">ITBIS (100%)                                                                                        </t>
  </si>
  <si>
    <t xml:space="preserve">DEDUCCIONES A EMPLEADOS                                                                </t>
  </si>
  <si>
    <t xml:space="preserve">RETENC. IMPUESTO SOBRE LA RENTA  (EMPLEADOS DESV.)                                                  </t>
  </si>
  <si>
    <t>RETENCIONES Y APORTES A LA TSS</t>
  </si>
  <si>
    <t xml:space="preserve">RETENCIONES A FAVOR DE TERCEROS                                                                     </t>
  </si>
  <si>
    <t xml:space="preserve">COOPERATIVA                                                                                         </t>
  </si>
  <si>
    <t xml:space="preserve">CUOTA ASOCIACIONES (CODIA)                                                                          </t>
  </si>
  <si>
    <t xml:space="preserve">RET. PRESTAMO A EMPLEADOS BANRESERVAS                                                               </t>
  </si>
  <si>
    <t>SENASA COMPLEMENTARIO</t>
  </si>
  <si>
    <t xml:space="preserve">(PRESTAMO EMPLEADO SUSPEND.) CAASD                                                                  </t>
  </si>
  <si>
    <t xml:space="preserve">DESCUENTO 2% DE PRESTAMOS EMPLEADOS                                                                 </t>
  </si>
  <si>
    <t xml:space="preserve">DEDUCCIONES A CONTRATISTAS                                                             </t>
  </si>
  <si>
    <t>DEDUCCIONES POR GARANTIA DE OBRAS</t>
  </si>
  <si>
    <t>Nota #20     Provisiones a Largo Plazo</t>
  </si>
  <si>
    <r>
      <t xml:space="preserve">Al 30  de Junio del 2025 y 2024,  la cuenta fianzas de usuarios mantiene su balance desde el periodo 2000-2021 por un monto  de </t>
    </r>
    <r>
      <rPr>
        <b/>
        <sz val="15"/>
        <rFont val="Times New Roman"/>
        <family val="1"/>
      </rPr>
      <t>RD$62,783,074.31.</t>
    </r>
    <r>
      <rPr>
        <sz val="15"/>
        <rFont val="Times New Roman"/>
        <family val="1"/>
      </rPr>
      <t xml:space="preserve"> Los montos de </t>
    </r>
    <r>
      <rPr>
        <b/>
        <sz val="15"/>
        <rFont val="Times New Roman"/>
        <family val="1"/>
      </rPr>
      <t>RD$13,772,720.00 y</t>
    </r>
    <r>
      <rPr>
        <sz val="15"/>
        <rFont val="Times New Roman"/>
        <family val="1"/>
      </rPr>
      <t xml:space="preserve"> </t>
    </r>
    <r>
      <rPr>
        <b/>
        <sz val="15"/>
        <rFont val="Times New Roman"/>
        <family val="1"/>
      </rPr>
      <t xml:space="preserve">RD$15,397,011.00  </t>
    </r>
    <r>
      <rPr>
        <sz val="15"/>
        <rFont val="Times New Roman"/>
        <family val="1"/>
      </rPr>
      <t>representan la deuda a INAPA y CORASAAN por prestamos de productos quimicos a  la CAASD en el año 2015. Ver adjunto circular No. MH-2022-011510 de fecha 03 de mayo del 2022, que prohibe asumir compromisos y devengar gastos con cargo a años anteriores.</t>
    </r>
  </si>
  <si>
    <t>Inapa productos quimicos</t>
  </si>
  <si>
    <t>Coraasan productos quimicos</t>
  </si>
  <si>
    <t>Fianzas a Usuarios</t>
  </si>
  <si>
    <t xml:space="preserve">Nota #21      Patrimonio </t>
  </si>
  <si>
    <t>Resultados de Ejercicios Anteriores</t>
  </si>
  <si>
    <r>
      <t xml:space="preserve">El resultado del ejercicio actual asciende a un monto de </t>
    </r>
    <r>
      <rPr>
        <b/>
        <sz val="15"/>
        <rFont val="Times New Roman"/>
        <family val="1"/>
      </rPr>
      <t xml:space="preserve">RD$13,093,389,722.06, </t>
    </r>
    <r>
      <rPr>
        <sz val="15"/>
        <rFont val="Times New Roman"/>
        <family val="1"/>
      </rPr>
      <t xml:space="preserve">en este se realizaron ciertos ajustes contables por un monto de </t>
    </r>
    <r>
      <rPr>
        <b/>
        <sz val="15"/>
        <rFont val="Times New Roman"/>
        <family val="1"/>
      </rPr>
      <t xml:space="preserve">RD$8,764,157.36 </t>
    </r>
    <r>
      <rPr>
        <sz val="15"/>
        <rFont val="Times New Roman"/>
        <family val="1"/>
      </rPr>
      <t xml:space="preserve">ascendiendo a un monto final de </t>
    </r>
    <r>
      <rPr>
        <b/>
        <sz val="15"/>
        <rFont val="Times New Roman"/>
        <family val="1"/>
      </rPr>
      <t xml:space="preserve">RD$13,102,153,879.42 </t>
    </r>
    <r>
      <rPr>
        <sz val="15"/>
        <rFont val="Times New Roman"/>
        <family val="1"/>
      </rPr>
      <t>relacionados con registros de operaciones del año 2024 que llegaron a la institución en el 2025. En este sentido, se afectó una cuenta contable de gastos de años anteriores, con el fin de reflejar adecuadamente los ingresos y egresos correspondientes al periodo en que se realizaron las transacciones.</t>
    </r>
  </si>
  <si>
    <r>
      <t xml:space="preserve">Durante el periodo del 30 de junio 2025 y 2024, el patrimonio de la CAASD tiene un balance de </t>
    </r>
    <r>
      <rPr>
        <b/>
        <sz val="15"/>
        <rFont val="Times New Roman"/>
        <family val="1"/>
      </rPr>
      <t>RD$67,576,086,537.81</t>
    </r>
    <r>
      <rPr>
        <sz val="15"/>
        <rFont val="Times New Roman"/>
        <family val="1"/>
      </rPr>
      <t xml:space="preserve"> y </t>
    </r>
    <r>
      <rPr>
        <b/>
        <sz val="15"/>
        <rFont val="Times New Roman"/>
        <family val="1"/>
      </rPr>
      <t>RD$65,840,145,143.08</t>
    </r>
    <r>
      <rPr>
        <sz val="15"/>
        <rFont val="Times New Roman"/>
        <family val="1"/>
      </rPr>
      <t>, según detalle:</t>
    </r>
  </si>
  <si>
    <t>DESCRICION</t>
  </si>
  <si>
    <t xml:space="preserve">Constitución del Capital </t>
  </si>
  <si>
    <t>Subtotales</t>
  </si>
  <si>
    <t>Resultado de Ejercicios Anteriores</t>
  </si>
  <si>
    <t xml:space="preserve">Resultado del Ejercicio  </t>
  </si>
  <si>
    <t>Ajuste al resultado acumulado</t>
  </si>
  <si>
    <t xml:space="preserve"> Estado de Resultados</t>
  </si>
  <si>
    <t>Nota #24    INGRESOS POR TRANSACCIONES CON CONTRAPRESTACION</t>
  </si>
  <si>
    <r>
      <t xml:space="preserve">Al  30 de Junio del  2025 y 2024, los ingresos no tributarios alcanzaron los montos de </t>
    </r>
    <r>
      <rPr>
        <b/>
        <sz val="15"/>
        <rFont val="Times New Roman"/>
        <family val="1"/>
      </rPr>
      <t xml:space="preserve">RD$2,161,301,271.09 </t>
    </r>
    <r>
      <rPr>
        <sz val="15"/>
        <rFont val="Times New Roman"/>
        <family val="1"/>
      </rPr>
      <t xml:space="preserve">y  </t>
    </r>
    <r>
      <rPr>
        <b/>
        <sz val="15"/>
        <rFont val="Times New Roman"/>
        <family val="1"/>
      </rPr>
      <t xml:space="preserve"> RD$1,937,802,318.44</t>
    </r>
    <r>
      <rPr>
        <sz val="15"/>
        <rFont val="Times New Roman"/>
        <family val="1"/>
      </rPr>
      <t>, según detalle:</t>
    </r>
  </si>
  <si>
    <t>Ingresos no tributarios</t>
  </si>
  <si>
    <t xml:space="preserve">Ventas de Bienes y Servicios  </t>
  </si>
  <si>
    <t xml:space="preserve">Renta de Propiedad  </t>
  </si>
  <si>
    <t xml:space="preserve">Otros ingresos no Tributarios   </t>
  </si>
  <si>
    <t>Otros Ingresos y de Operaciones</t>
  </si>
  <si>
    <r>
      <t xml:space="preserve">Al 30 de junio 2025 y 2024 los Otros Ingresos No Tributarios fueron por </t>
    </r>
    <r>
      <rPr>
        <b/>
        <sz val="15"/>
        <rFont val="Times New Roman"/>
        <family val="1"/>
      </rPr>
      <t>RD$71,018,400.13</t>
    </r>
    <r>
      <rPr>
        <sz val="15"/>
        <rFont val="Times New Roman"/>
        <family val="1"/>
      </rPr>
      <t xml:space="preserve"> y </t>
    </r>
    <r>
      <rPr>
        <b/>
        <sz val="15"/>
        <rFont val="Times New Roman"/>
        <family val="1"/>
      </rPr>
      <t xml:space="preserve">RD$159,677,016.17, </t>
    </r>
    <r>
      <rPr>
        <sz val="15"/>
        <rFont val="Times New Roman"/>
        <family val="1"/>
      </rPr>
      <t>según detalle:</t>
    </r>
  </si>
  <si>
    <t>Ajuste cupo básico</t>
  </si>
  <si>
    <t>Supervisión de obras</t>
  </si>
  <si>
    <t>Cobro Acometidas</t>
  </si>
  <si>
    <t>Análisis bacteriológico</t>
  </si>
  <si>
    <t xml:space="preserve">Venta de Ticket </t>
  </si>
  <si>
    <t>Ingresos cobros permiso pozo</t>
  </si>
  <si>
    <t>Ingresos cobro incorporacion aguas residuales</t>
  </si>
  <si>
    <t>Uso de espacio punto Gob</t>
  </si>
  <si>
    <t>Alquiler de espacios</t>
  </si>
  <si>
    <t>Equipamiento Caasd</t>
  </si>
  <si>
    <t>Sobrantes de caja</t>
  </si>
  <si>
    <t>Gestion presup. Diseño plano y tratam.</t>
  </si>
  <si>
    <t>Aprobación de planos hidrosanitarios</t>
  </si>
  <si>
    <t>Aporte sisaril maternidad</t>
  </si>
  <si>
    <t>Vertido desechos la zurza</t>
  </si>
  <si>
    <t>Certificacion de disponibilidad de red</t>
  </si>
  <si>
    <t>Consumo estimado</t>
  </si>
  <si>
    <t>Ingresos por acuerdos de pago</t>
  </si>
  <si>
    <t>Reforestacion de cuencas</t>
  </si>
  <si>
    <t>Ingresos por multas</t>
  </si>
  <si>
    <t>Derechos explotación de pozos</t>
  </si>
  <si>
    <t>Suministros y colocación medidores pozos</t>
  </si>
  <si>
    <t>Ingresos por fondos liquidables</t>
  </si>
  <si>
    <t xml:space="preserve">Nota # 25 Transferencias Recibidas </t>
  </si>
  <si>
    <r>
      <t xml:space="preserve">Al 30 de junio 2025 y 2024, las transferencias corrientes y de capital fueron por </t>
    </r>
    <r>
      <rPr>
        <b/>
        <sz val="15"/>
        <rFont val="Times New Roman"/>
        <family val="1"/>
      </rPr>
      <t xml:space="preserve">RD$3,990,288,805.50 y RD$8,363,141,386 </t>
    </r>
    <r>
      <rPr>
        <sz val="15"/>
        <rFont val="Times New Roman"/>
        <family val="1"/>
      </rPr>
      <t>respectivamente; estas transferencias estan asignadas en el presupuesto y las recibimos a traves del Ministerio de Salud Pública, según detalle:</t>
    </r>
  </si>
  <si>
    <t>Transferencias de capital</t>
  </si>
  <si>
    <t>Donaciones de capital (Bienes)</t>
  </si>
  <si>
    <t>Transferencias Corrientes del Gobierno</t>
  </si>
  <si>
    <t>Transferencia de capital para proyectos externos</t>
  </si>
  <si>
    <t>Total Donaciones Corrientes Recibidas</t>
  </si>
  <si>
    <t>Gastos</t>
  </si>
  <si>
    <t>Nota # 26 Sueldos, Salarios y Beneficios a Empleados</t>
  </si>
  <si>
    <t xml:space="preserve"> Remuneraciones</t>
  </si>
  <si>
    <r>
      <t xml:space="preserve">Al  30 de Junio del  2025 y 2024 los gastos por concepto de remuneraciones a empleados fueron por </t>
    </r>
    <r>
      <rPr>
        <b/>
        <sz val="15"/>
        <rFont val="Times New Roman"/>
        <family val="1"/>
      </rPr>
      <t xml:space="preserve">RD$1,174,265,540.87 </t>
    </r>
    <r>
      <rPr>
        <sz val="15"/>
        <rFont val="Times New Roman"/>
        <family val="1"/>
      </rPr>
      <t xml:space="preserve">y </t>
    </r>
    <r>
      <rPr>
        <b/>
        <sz val="15"/>
        <rFont val="Times New Roman"/>
        <family val="1"/>
      </rPr>
      <t xml:space="preserve">RD$1,042,162,797.49, </t>
    </r>
    <r>
      <rPr>
        <sz val="15"/>
        <rFont val="Times New Roman"/>
        <family val="1"/>
      </rPr>
      <t>según detalle:</t>
    </r>
  </si>
  <si>
    <t>Sueldos para cargos fijos</t>
  </si>
  <si>
    <t>Pensiones y Jubilaciones</t>
  </si>
  <si>
    <t>Personal tramites de pension</t>
  </si>
  <si>
    <t>Horas Extras</t>
  </si>
  <si>
    <t>Compensación servicios de seguridad</t>
  </si>
  <si>
    <t>Incentivos</t>
  </si>
  <si>
    <t>Jornales</t>
  </si>
  <si>
    <t>Viaticos</t>
  </si>
  <si>
    <t xml:space="preserve">Dietas y Gastos de Representacion </t>
  </si>
  <si>
    <t>Prestaciones y bonificaciones</t>
  </si>
  <si>
    <t xml:space="preserve">Contribuciones a la seguridad social </t>
  </si>
  <si>
    <t>Honorarios</t>
  </si>
  <si>
    <t>Estudios y especialización</t>
  </si>
  <si>
    <t>Total Remuneraciones</t>
  </si>
  <si>
    <t>Prestaciones y Bonificaciones</t>
  </si>
  <si>
    <r>
      <t xml:space="preserve">Al 30 de Junio del  2025 y 2024, los astos por concepto de Regalia Pascual, Indemnización Laboral y Vacacione  pagadas al personal  ascendieron a la suma de </t>
    </r>
    <r>
      <rPr>
        <b/>
        <sz val="15"/>
        <rFont val="Times New Roman"/>
        <family val="1"/>
      </rPr>
      <t>RD$85,493,163.60 y</t>
    </r>
    <r>
      <rPr>
        <sz val="15"/>
        <rFont val="Times New Roman"/>
        <family val="1"/>
      </rPr>
      <t xml:space="preserve"> </t>
    </r>
    <r>
      <rPr>
        <b/>
        <sz val="15"/>
        <rFont val="Times New Roman"/>
        <family val="1"/>
      </rPr>
      <t xml:space="preserve">RD$92,983,597.95, </t>
    </r>
    <r>
      <rPr>
        <sz val="15"/>
        <rFont val="Times New Roman"/>
        <family val="1"/>
      </rPr>
      <t>según detalle:</t>
    </r>
  </si>
  <si>
    <t>Regalía Pascual</t>
  </si>
  <si>
    <t>Indemnizacion Laboral</t>
  </si>
  <si>
    <t>Vacaciones</t>
  </si>
  <si>
    <t>Nota #27    Subvenciones y otros pagos por transferencia</t>
  </si>
  <si>
    <r>
      <t xml:space="preserve">Al 30 de junio del 2025 y 2024, las transferencias corrientes por donaciones locales al </t>
    </r>
    <r>
      <rPr>
        <b/>
        <sz val="15"/>
        <rFont val="Times New Roman"/>
        <family val="1"/>
      </rPr>
      <t>FONDO DE AGUA SANTO DOMINGO INC</t>
    </r>
    <r>
      <rPr>
        <sz val="15"/>
        <rFont val="Times New Roman"/>
        <family val="1"/>
      </rPr>
      <t xml:space="preserve"> ascendieron a la suma de </t>
    </r>
    <r>
      <rPr>
        <b/>
        <sz val="15"/>
        <rFont val="Times New Roman"/>
        <family val="1"/>
      </rPr>
      <t xml:space="preserve">RD$2,000,000.00 y RD$2,100,000.00 </t>
    </r>
    <r>
      <rPr>
        <sz val="15"/>
        <rFont val="Times New Roman"/>
        <family val="1"/>
      </rPr>
      <t>respectivamente</t>
    </r>
    <r>
      <rPr>
        <b/>
        <sz val="15"/>
        <rFont val="Times New Roman"/>
        <family val="1"/>
      </rPr>
      <t>,</t>
    </r>
    <r>
      <rPr>
        <sz val="15"/>
        <rFont val="Times New Roman"/>
        <family val="1"/>
      </rPr>
      <t xml:space="preserve"> según detalle:</t>
    </r>
  </si>
  <si>
    <t>.</t>
  </si>
  <si>
    <t>Donaciones locales</t>
  </si>
  <si>
    <t>Total Transferencias Corrientes</t>
  </si>
  <si>
    <t>Nota #28      Materiales y suministros</t>
  </si>
  <si>
    <r>
      <t xml:space="preserve">Los gastos por concepto de Materiales y Suministros Incurridos durante los Ejercicios del  30 de Junio del   2025 y 2024  fueron de </t>
    </r>
    <r>
      <rPr>
        <b/>
        <sz val="15"/>
        <rFont val="Times New Roman"/>
        <family val="1"/>
      </rPr>
      <t>RD$203,597,600.13  y  RD$174,705,962.97</t>
    </r>
    <r>
      <rPr>
        <sz val="15"/>
        <rFont val="Times New Roman"/>
        <family val="1"/>
      </rPr>
      <t xml:space="preserve"> respectivamente, según el siguiente detalle:</t>
    </r>
  </si>
  <si>
    <t>Productos Farmaceuticos</t>
  </si>
  <si>
    <t>Textiles y Vestuarios</t>
  </si>
  <si>
    <t>Productos de Papel, Cartón e Impresos</t>
  </si>
  <si>
    <t>Productos de Cuero, Caucho y Plástico</t>
  </si>
  <si>
    <t>Combustibles, Lubricantes, Productos Químicos y Conexos</t>
  </si>
  <si>
    <t>Productos de Minerales Metálicos y no Metálicos</t>
  </si>
  <si>
    <t>Productos y Útiles Varios</t>
  </si>
  <si>
    <t>Total Materiales y Suministros</t>
  </si>
  <si>
    <t>Nota No#29   Depreciacion y amortización</t>
  </si>
  <si>
    <r>
      <t>Los Gastos por Depreciacion al  30 de Junio del 2024 y</t>
    </r>
    <r>
      <rPr>
        <b/>
        <sz val="15"/>
        <rFont val="Times New Roman"/>
        <family val="1"/>
      </rPr>
      <t xml:space="preserve"> </t>
    </r>
    <r>
      <rPr>
        <sz val="15"/>
        <rFont val="Times New Roman"/>
        <family val="1"/>
      </rPr>
      <t xml:space="preserve">2023, ascendieron a un monto de </t>
    </r>
    <r>
      <rPr>
        <b/>
        <sz val="15"/>
        <rFont val="Times New Roman"/>
        <family val="1"/>
      </rPr>
      <t>RD$400,501,004.27</t>
    </r>
    <r>
      <rPr>
        <sz val="15"/>
        <rFont val="Times New Roman"/>
        <family val="1"/>
      </rPr>
      <t xml:space="preserve"> y </t>
    </r>
    <r>
      <rPr>
        <b/>
        <sz val="15"/>
        <rFont val="Times New Roman"/>
        <family val="1"/>
      </rPr>
      <t xml:space="preserve">RD$71,399,309.09 </t>
    </r>
    <r>
      <rPr>
        <sz val="15"/>
        <rFont val="Times New Roman"/>
        <family val="1"/>
      </rPr>
      <t>respectivamente,</t>
    </r>
    <r>
      <rPr>
        <b/>
        <sz val="15"/>
        <rFont val="Times New Roman"/>
        <family val="1"/>
      </rPr>
      <t xml:space="preserve"> </t>
    </r>
    <r>
      <rPr>
        <sz val="15"/>
        <rFont val="Times New Roman"/>
        <family val="1"/>
      </rPr>
      <t>este comparativo fue modificado debido a que entro en vigencia el modulo de activos mibiliario y equipos, que realiza los calculos automatico, por el sistema.</t>
    </r>
  </si>
  <si>
    <t>Gastos Depreciacion Edificios</t>
  </si>
  <si>
    <t>Gastos depreciacion mobiliario y eq. De oficina</t>
  </si>
  <si>
    <t>Gastos depreciacion Equipo de transporte</t>
  </si>
  <si>
    <t>Gastos depreciacion embalses, presas y diques</t>
  </si>
  <si>
    <t>Gastos depreciación otros bienes en uso</t>
  </si>
  <si>
    <t>Gastos amortizacion poliza de vehiculos</t>
  </si>
  <si>
    <t>Gastos amortizacion programas de computacion</t>
  </si>
  <si>
    <t>Total gastos depreciaciòn y Amortizaciòn</t>
  </si>
  <si>
    <t>Nota #30 Gastos Financieros</t>
  </si>
  <si>
    <r>
      <t xml:space="preserve">Los Gastos financieros al 30 de Junio del 2025 y 2024, ascendieron a un monto de </t>
    </r>
    <r>
      <rPr>
        <b/>
        <sz val="15"/>
        <rFont val="Times New Roman"/>
        <family val="1"/>
      </rPr>
      <t>RD$21,820,528.97</t>
    </r>
    <r>
      <rPr>
        <sz val="15"/>
        <rFont val="Times New Roman"/>
        <family val="1"/>
      </rPr>
      <t xml:space="preserve"> y </t>
    </r>
    <r>
      <rPr>
        <b/>
        <sz val="15"/>
        <rFont val="Times New Roman"/>
        <family val="1"/>
      </rPr>
      <t>RD$21,961,257.16</t>
    </r>
    <r>
      <rPr>
        <sz val="15"/>
        <rFont val="Times New Roman"/>
        <family val="1"/>
      </rPr>
      <t>, respectivamente. Los gastos de comisión por cobros de agua representan los gastos incurridos por el servicio de los diferentes medios de pago tales como: VISANET, MASTERCARD, PAGATODO ONLINE, MULTIPAGOS EXPRESO, AZUL, entre otros.</t>
    </r>
  </si>
  <si>
    <t xml:space="preserve">Gasto comisión por cobro de agua                                                                </t>
  </si>
  <si>
    <t>Comisiones y gastos bancarios</t>
  </si>
  <si>
    <t>Total gastos financieros</t>
  </si>
  <si>
    <t>Nota #31      Otros Gastos</t>
  </si>
  <si>
    <r>
      <t>Los gastos por concepto de provisiones para cuentas incobrables e imprevistos al 30 de Junio del 2025 y 2024 ascendieron a un monto de</t>
    </r>
    <r>
      <rPr>
        <b/>
        <sz val="15"/>
        <rFont val="Times New Roman"/>
        <family val="1"/>
      </rPr>
      <t xml:space="preserve"> RD$1,350,597,382.78</t>
    </r>
    <r>
      <rPr>
        <sz val="15"/>
        <rFont val="Times New Roman"/>
        <family val="1"/>
      </rPr>
      <t xml:space="preserve"> y </t>
    </r>
    <r>
      <rPr>
        <b/>
        <sz val="15"/>
        <rFont val="Times New Roman"/>
        <family val="1"/>
      </rPr>
      <t>RD$1,495,846, 892.70 según detalle:</t>
    </r>
  </si>
  <si>
    <t>Gastos por cuentas incobrables</t>
  </si>
  <si>
    <t>Transporte del personal</t>
  </si>
  <si>
    <t>Transporte y almacenaje</t>
  </si>
  <si>
    <t>Servicios de Comunicaciones</t>
  </si>
  <si>
    <t>Electricidad</t>
  </si>
  <si>
    <t>Basura</t>
  </si>
  <si>
    <t>Publicidad</t>
  </si>
  <si>
    <t>Impresos y Encuadernaciones</t>
  </si>
  <si>
    <t>Viaticos fuera del pais</t>
  </si>
  <si>
    <t>Alquileres( locales, vehiculos y equipos)</t>
  </si>
  <si>
    <t>Seguros médicos</t>
  </si>
  <si>
    <t>Otros servicios no personales</t>
  </si>
  <si>
    <t>Conservación, Reparaciones Menores y Construcciones</t>
  </si>
  <si>
    <t>PROPIEDAD, PLANTA Y EQUIPO NETO</t>
  </si>
  <si>
    <t>Del ejercicio terminado al 30 de junio de 2025 y 2024</t>
  </si>
  <si>
    <t>Terrenos</t>
  </si>
  <si>
    <t>Embalses, presas y diques</t>
  </si>
  <si>
    <t>Otros bienes en uso</t>
  </si>
  <si>
    <t>Edificaciones</t>
  </si>
  <si>
    <t>Equipos de Transporte y Otros</t>
  </si>
  <si>
    <t>Mobiliarios y Equipos de Oficina</t>
  </si>
  <si>
    <t>Construcciones en Proceso</t>
  </si>
  <si>
    <t>Total</t>
  </si>
  <si>
    <t xml:space="preserve">Costos de adquisicion </t>
  </si>
  <si>
    <t>Saldo al 31 de diciembre del 2024</t>
  </si>
  <si>
    <t>Adiciones</t>
  </si>
  <si>
    <t>Adiciones Correciones</t>
  </si>
  <si>
    <t>Superavit revaluacion</t>
  </si>
  <si>
    <t>Retiros</t>
  </si>
  <si>
    <t>Otros correciones</t>
  </si>
  <si>
    <t>Depreciacion</t>
  </si>
  <si>
    <t>Acumulada al inicio del periodo</t>
  </si>
  <si>
    <t>Cargos del periodo</t>
  </si>
  <si>
    <t>Cargos  periodo Anterior</t>
  </si>
  <si>
    <t>Propiedad, planta y Equipos Neto 2025</t>
  </si>
  <si>
    <t>Lic. Jose Fco.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</si>
</sst>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\-_);_(@_)"/>
    <numFmt numFmtId="165" formatCode="_(* #,##0.00_);_(* \(#,##0.00\);_(* &quot;-&quot;??_);_(@_)"/>
    <numFmt numFmtId="166" formatCode="_(* #,##0.00_);_(* \(#,##0.00\);_(* \-??_);_(@_)"/>
    <numFmt numFmtId="167" formatCode="_(* #,##0_);_(* \(#,##0\);_(* &quot;-&quot;_);_(@_)"/>
    <numFmt numFmtId="168" formatCode="_(* #,##0.00_);_(* \(#,##0.00\);_(* &quot;-&quot;_);_(@_)"/>
    <numFmt numFmtId="169" formatCode="###0;###0"/>
    <numFmt numFmtId="170" formatCode="###0.0;###0.0"/>
    <numFmt numFmtId="171" formatCode="_-* #,##0_-;\-* #,##0_-;_-* &quot;-&quot;??_-;_-@_-"/>
    <numFmt numFmtId="172" formatCode="_-* #,##0.0_-;\-* #,##0.0_-;_-* &quot;-&quot;??_-;_-@_-"/>
    <numFmt numFmtId="173" formatCode="_-* #,##0.00\ _€_-;\-* #,##0.00\ _€_-;_-* &quot;-&quot;??\ _€_-;_-@_-"/>
  </numFmts>
  <fonts count="56" x14ac:knownFonts="1"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Calibri"/>
      <family val="2"/>
    </font>
    <font>
      <b/>
      <sz val="13"/>
      <color rgb="FF000000"/>
      <name val="Times New Roman"/>
      <family val="1"/>
    </font>
    <font>
      <sz val="11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color rgb="FF000000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231F20"/>
      <name val="Times New Roman"/>
      <family val="1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b/>
      <u val="double"/>
      <sz val="12"/>
      <color theme="1"/>
      <name val="Times New Roman"/>
      <family val="1"/>
    </font>
    <font>
      <b/>
      <sz val="14"/>
      <color rgb="FF231F20"/>
      <name val="Times New Roman"/>
      <family val="1"/>
    </font>
    <font>
      <sz val="14"/>
      <color theme="1"/>
      <name val="Aptos Narrow"/>
      <family val="2"/>
      <scheme val="minor"/>
    </font>
    <font>
      <b/>
      <sz val="12"/>
      <color rgb="FF231F20"/>
      <name val="Times New Roman"/>
      <family val="1"/>
    </font>
    <font>
      <sz val="12"/>
      <color theme="1"/>
      <name val="Aptos Narrow"/>
      <family val="2"/>
      <scheme val="minor"/>
    </font>
    <font>
      <sz val="11"/>
      <color rgb="FF000000"/>
      <name val="Calibri"/>
      <charset val="1"/>
    </font>
    <font>
      <b/>
      <sz val="14"/>
      <color rgb="FF0070C0"/>
      <name val="Times New Roman"/>
      <family val="1"/>
    </font>
    <font>
      <b/>
      <sz val="14"/>
      <color rgb="FF002060"/>
      <name val="Times New Roman"/>
      <family val="1"/>
    </font>
    <font>
      <b/>
      <u/>
      <sz val="15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</font>
    <font>
      <sz val="15"/>
      <name val="Times New Roman"/>
      <family val="1"/>
    </font>
    <font>
      <sz val="15"/>
      <color rgb="FF000000"/>
      <name val="Times New Roman"/>
      <family val="1"/>
    </font>
    <font>
      <sz val="15"/>
      <color rgb="FF000000"/>
      <name val="Calibri"/>
      <family val="2"/>
    </font>
    <font>
      <b/>
      <sz val="15"/>
      <color rgb="FF000000"/>
      <name val="Times New Roman"/>
      <family val="1"/>
    </font>
    <font>
      <b/>
      <sz val="15"/>
      <color theme="8" tint="-0.249977111117893"/>
      <name val="Times New Roman"/>
      <family val="1"/>
    </font>
    <font>
      <sz val="15"/>
      <color theme="1"/>
      <name val="Times New Roman"/>
      <family val="1"/>
    </font>
    <font>
      <b/>
      <sz val="15"/>
      <color rgb="FFFF0000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Arial"/>
      <family val="2"/>
    </font>
    <font>
      <b/>
      <sz val="9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79989013336588644"/>
        <bgColor rgb="FFBDD7EE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9" tint="0.59999389629810485"/>
        <bgColor rgb="FFBDD7EE"/>
      </patternFill>
    </fill>
    <fill>
      <patternFill patternType="solid">
        <fgColor theme="6" tint="0.39988402966399123"/>
        <bgColor rgb="FFBDD7EE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5" tint="0.3999450666829432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4">
    <xf numFmtId="0" fontId="0" fillId="0" borderId="0"/>
    <xf numFmtId="166" fontId="2" fillId="0" borderId="0" applyBorder="0" applyProtection="0"/>
    <xf numFmtId="0" fontId="2" fillId="0" borderId="0"/>
    <xf numFmtId="166" fontId="2" fillId="0" borderId="0" applyBorder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166" fontId="2" fillId="0" borderId="0" applyBorder="0" applyProtection="0"/>
    <xf numFmtId="0" fontId="1" fillId="0" borderId="0"/>
    <xf numFmtId="0" fontId="1" fillId="0" borderId="0"/>
    <xf numFmtId="0" fontId="50" fillId="0" borderId="0"/>
  </cellStyleXfs>
  <cellXfs count="705">
    <xf numFmtId="0" fontId="0" fillId="0" borderId="0" xfId="0"/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justify" vertical="center"/>
    </xf>
    <xf numFmtId="1" fontId="6" fillId="3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vertical="center"/>
    </xf>
    <xf numFmtId="1" fontId="6" fillId="3" borderId="9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horizontal="left" vertical="center"/>
    </xf>
    <xf numFmtId="164" fontId="5" fillId="0" borderId="17" xfId="0" applyNumberFormat="1" applyFont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164" fontId="7" fillId="4" borderId="8" xfId="0" applyNumberFormat="1" applyFont="1" applyFill="1" applyBorder="1" applyAlignment="1">
      <alignment vertical="center"/>
    </xf>
    <xf numFmtId="164" fontId="8" fillId="4" borderId="8" xfId="0" applyNumberFormat="1" applyFont="1" applyFill="1" applyBorder="1" applyAlignment="1">
      <alignment horizontal="left" vertical="center"/>
    </xf>
    <xf numFmtId="164" fontId="7" fillId="4" borderId="9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0" fontId="7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vertical="center"/>
    </xf>
    <xf numFmtId="164" fontId="5" fillId="5" borderId="8" xfId="0" applyNumberFormat="1" applyFont="1" applyFill="1" applyBorder="1" applyAlignment="1">
      <alignment horizontal="left" vertical="center"/>
    </xf>
    <xf numFmtId="164" fontId="5" fillId="5" borderId="9" xfId="0" applyNumberFormat="1" applyFont="1" applyFill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8" fillId="0" borderId="16" xfId="0" applyFont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164" fontId="7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left" vertical="center"/>
    </xf>
    <xf numFmtId="164" fontId="7" fillId="5" borderId="9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164" fontId="5" fillId="0" borderId="23" xfId="0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0" fontId="8" fillId="6" borderId="8" xfId="0" applyFont="1" applyFill="1" applyBorder="1" applyAlignment="1">
      <alignment vertical="center"/>
    </xf>
    <xf numFmtId="164" fontId="7" fillId="6" borderId="8" xfId="0" applyNumberFormat="1" applyFont="1" applyFill="1" applyBorder="1" applyAlignment="1">
      <alignment vertical="center"/>
    </xf>
    <xf numFmtId="164" fontId="8" fillId="6" borderId="8" xfId="0" applyNumberFormat="1" applyFont="1" applyFill="1" applyBorder="1" applyAlignment="1">
      <alignment horizontal="left" vertical="center"/>
    </xf>
    <xf numFmtId="164" fontId="7" fillId="6" borderId="9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166" fontId="2" fillId="0" borderId="0" xfId="1"/>
    <xf numFmtId="165" fontId="5" fillId="0" borderId="0" xfId="0" applyNumberFormat="1" applyFont="1" applyAlignment="1">
      <alignment vertical="center"/>
    </xf>
    <xf numFmtId="0" fontId="11" fillId="7" borderId="0" xfId="0" applyFont="1" applyFill="1"/>
    <xf numFmtId="164" fontId="12" fillId="7" borderId="0" xfId="0" applyNumberFormat="1" applyFont="1" applyFill="1"/>
    <xf numFmtId="164" fontId="13" fillId="7" borderId="0" xfId="0" applyNumberFormat="1" applyFont="1" applyFill="1" applyAlignment="1">
      <alignment horizontal="left"/>
    </xf>
    <xf numFmtId="164" fontId="14" fillId="7" borderId="0" xfId="0" applyNumberFormat="1" applyFont="1" applyFill="1" applyAlignment="1">
      <alignment horizontal="right"/>
    </xf>
    <xf numFmtId="0" fontId="15" fillId="7" borderId="0" xfId="0" applyFont="1" applyFill="1" applyAlignment="1">
      <alignment horizontal="left"/>
    </xf>
    <xf numFmtId="0" fontId="16" fillId="7" borderId="0" xfId="0" applyFont="1" applyFill="1"/>
    <xf numFmtId="0" fontId="17" fillId="7" borderId="0" xfId="0" applyFont="1" applyFill="1" applyAlignment="1">
      <alignment horizontal="left"/>
    </xf>
    <xf numFmtId="0" fontId="17" fillId="7" borderId="0" xfId="0" applyFont="1" applyFill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7" fillId="7" borderId="0" xfId="0" applyFont="1" applyFill="1"/>
    <xf numFmtId="164" fontId="17" fillId="7" borderId="0" xfId="0" applyNumberFormat="1" applyFont="1" applyFill="1"/>
    <xf numFmtId="164" fontId="17" fillId="7" borderId="0" xfId="0" applyNumberFormat="1" applyFont="1" applyFill="1" applyAlignment="1">
      <alignment horizontal="left"/>
    </xf>
    <xf numFmtId="164" fontId="13" fillId="7" borderId="0" xfId="0" applyNumberFormat="1" applyFont="1" applyFill="1"/>
    <xf numFmtId="0" fontId="18" fillId="7" borderId="0" xfId="0" applyFont="1" applyFill="1"/>
    <xf numFmtId="164" fontId="17" fillId="7" borderId="0" xfId="0" applyNumberFormat="1" applyFont="1" applyFill="1" applyAlignment="1">
      <alignment horizontal="right"/>
    </xf>
    <xf numFmtId="164" fontId="17" fillId="7" borderId="0" xfId="0" applyNumberFormat="1" applyFont="1" applyFill="1" applyAlignment="1">
      <alignment horizontal="center"/>
    </xf>
    <xf numFmtId="0" fontId="7" fillId="5" borderId="7" xfId="0" applyFont="1" applyFill="1" applyBorder="1" applyAlignment="1">
      <alignment horizontal="right" vertical="center"/>
    </xf>
    <xf numFmtId="0" fontId="10" fillId="6" borderId="7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15" fillId="7" borderId="0" xfId="0" applyNumberFormat="1" applyFont="1" applyFill="1" applyAlignment="1">
      <alignment horizontal="center"/>
    </xf>
    <xf numFmtId="0" fontId="7" fillId="4" borderId="18" xfId="0" applyFont="1" applyFill="1" applyBorder="1" applyAlignment="1">
      <alignment horizontal="right" vertical="center"/>
    </xf>
    <xf numFmtId="0" fontId="7" fillId="4" borderId="1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2" fillId="0" borderId="0" xfId="2" applyAlignment="1">
      <alignment vertical="center"/>
    </xf>
    <xf numFmtId="0" fontId="3" fillId="2" borderId="0" xfId="2" applyFont="1" applyFill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24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5" fillId="8" borderId="18" xfId="2" applyFont="1" applyFill="1" applyBorder="1" applyAlignment="1">
      <alignment vertical="center"/>
    </xf>
    <xf numFmtId="0" fontId="5" fillId="8" borderId="26" xfId="2" applyFont="1" applyFill="1" applyBorder="1" applyAlignment="1">
      <alignment vertical="center"/>
    </xf>
    <xf numFmtId="0" fontId="5" fillId="8" borderId="26" xfId="2" applyFont="1" applyFill="1" applyBorder="1" applyAlignment="1">
      <alignment horizontal="center" vertical="center"/>
    </xf>
    <xf numFmtId="1" fontId="6" fillId="8" borderId="6" xfId="2" applyNumberFormat="1" applyFont="1" applyFill="1" applyBorder="1" applyAlignment="1">
      <alignment horizontal="center" vertical="center"/>
    </xf>
    <xf numFmtId="0" fontId="7" fillId="9" borderId="18" xfId="2" applyFont="1" applyFill="1" applyBorder="1" applyAlignment="1">
      <alignment horizontal="left" vertical="center"/>
    </xf>
    <xf numFmtId="0" fontId="7" fillId="9" borderId="27" xfId="2" applyFont="1" applyFill="1" applyBorder="1" applyAlignment="1">
      <alignment horizontal="left" vertical="center"/>
    </xf>
    <xf numFmtId="0" fontId="7" fillId="10" borderId="26" xfId="2" applyFont="1" applyFill="1" applyBorder="1" applyAlignment="1">
      <alignment horizontal="center" vertical="center"/>
    </xf>
    <xf numFmtId="0" fontId="7" fillId="10" borderId="27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left" vertical="center"/>
    </xf>
    <xf numFmtId="0" fontId="5" fillId="0" borderId="11" xfId="2" applyFont="1" applyBorder="1" applyAlignment="1">
      <alignment horizontal="justify" vertical="center"/>
    </xf>
    <xf numFmtId="0" fontId="5" fillId="0" borderId="11" xfId="2" applyFont="1" applyBorder="1" applyAlignment="1">
      <alignment horizontal="center" vertical="center"/>
    </xf>
    <xf numFmtId="166" fontId="5" fillId="0" borderId="11" xfId="3" applyFont="1" applyBorder="1" applyAlignment="1" applyProtection="1">
      <alignment horizontal="center" vertical="center"/>
    </xf>
    <xf numFmtId="164" fontId="5" fillId="0" borderId="12" xfId="2" applyNumberFormat="1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14" xfId="2" applyFont="1" applyBorder="1" applyAlignment="1">
      <alignment horizontal="center" vertical="center"/>
    </xf>
    <xf numFmtId="166" fontId="8" fillId="0" borderId="14" xfId="3" applyFont="1" applyBorder="1" applyAlignment="1" applyProtection="1">
      <alignment horizontal="center" vertical="center"/>
    </xf>
    <xf numFmtId="0" fontId="5" fillId="0" borderId="14" xfId="2" applyFont="1" applyBorder="1" applyAlignment="1">
      <alignment vertical="center"/>
    </xf>
    <xf numFmtId="0" fontId="5" fillId="0" borderId="13" xfId="2" applyFont="1" applyBorder="1"/>
    <xf numFmtId="0" fontId="5" fillId="0" borderId="15" xfId="2" applyFont="1" applyBorder="1"/>
    <xf numFmtId="0" fontId="8" fillId="0" borderId="16" xfId="2" applyFont="1" applyBorder="1" applyAlignment="1">
      <alignment vertical="center"/>
    </xf>
    <xf numFmtId="166" fontId="8" fillId="0" borderId="16" xfId="3" applyFont="1" applyBorder="1" applyAlignment="1" applyProtection="1">
      <alignment horizontal="center" vertical="center"/>
    </xf>
    <xf numFmtId="0" fontId="5" fillId="0" borderId="16" xfId="2" applyFont="1" applyBorder="1" applyAlignment="1">
      <alignment vertical="center"/>
    </xf>
    <xf numFmtId="0" fontId="7" fillId="11" borderId="7" xfId="2" applyFont="1" applyFill="1" applyBorder="1" applyAlignment="1">
      <alignment horizontal="left" vertical="center"/>
    </xf>
    <xf numFmtId="0" fontId="7" fillId="11" borderId="19" xfId="2" applyFont="1" applyFill="1" applyBorder="1" applyAlignment="1">
      <alignment horizontal="center" vertical="center"/>
    </xf>
    <xf numFmtId="164" fontId="7" fillId="11" borderId="8" xfId="2" applyNumberFormat="1" applyFont="1" applyFill="1" applyBorder="1" applyAlignment="1">
      <alignment vertical="center"/>
    </xf>
    <xf numFmtId="0" fontId="8" fillId="11" borderId="8" xfId="2" applyFont="1" applyFill="1" applyBorder="1" applyAlignment="1">
      <alignment vertical="center"/>
    </xf>
    <xf numFmtId="164" fontId="7" fillId="11" borderId="9" xfId="2" applyNumberFormat="1" applyFont="1" applyFill="1" applyBorder="1" applyAlignment="1">
      <alignment vertical="center"/>
    </xf>
    <xf numFmtId="0" fontId="5" fillId="0" borderId="11" xfId="2" applyFont="1" applyBorder="1" applyAlignment="1">
      <alignment vertical="center"/>
    </xf>
    <xf numFmtId="164" fontId="3" fillId="0" borderId="12" xfId="2" applyNumberFormat="1" applyFont="1" applyBorder="1" applyAlignment="1">
      <alignment vertical="center"/>
    </xf>
    <xf numFmtId="0" fontId="3" fillId="0" borderId="13" xfId="2" applyFont="1" applyBorder="1" applyAlignment="1">
      <alignment horizontal="left" vertical="center"/>
    </xf>
    <xf numFmtId="0" fontId="5" fillId="0" borderId="14" xfId="2" applyFont="1" applyBorder="1" applyAlignment="1">
      <alignment horizontal="center" vertical="center"/>
    </xf>
    <xf numFmtId="166" fontId="5" fillId="0" borderId="14" xfId="3" applyFont="1" applyBorder="1" applyAlignment="1" applyProtection="1">
      <alignment horizontal="center" vertical="center"/>
    </xf>
    <xf numFmtId="164" fontId="5" fillId="0" borderId="23" xfId="2" applyNumberFormat="1" applyFont="1" applyBorder="1" applyAlignment="1">
      <alignment vertical="center"/>
    </xf>
    <xf numFmtId="164" fontId="5" fillId="0" borderId="23" xfId="2" applyNumberFormat="1" applyFont="1" applyBorder="1"/>
    <xf numFmtId="166" fontId="2" fillId="0" borderId="0" xfId="3"/>
    <xf numFmtId="166" fontId="2" fillId="0" borderId="0" xfId="2" applyNumberFormat="1" applyAlignment="1">
      <alignment vertical="center"/>
    </xf>
    <xf numFmtId="0" fontId="5" fillId="0" borderId="15" xfId="2" applyFont="1" applyBorder="1" applyAlignment="1">
      <alignment vertical="center"/>
    </xf>
    <xf numFmtId="0" fontId="3" fillId="11" borderId="7" xfId="2" applyFont="1" applyFill="1" applyBorder="1" applyAlignment="1">
      <alignment horizontal="left" vertical="center"/>
    </xf>
    <xf numFmtId="0" fontId="5" fillId="11" borderId="8" xfId="2" applyFont="1" applyFill="1" applyBorder="1" applyAlignment="1">
      <alignment vertical="center"/>
    </xf>
    <xf numFmtId="0" fontId="5" fillId="11" borderId="8" xfId="2" applyFont="1" applyFill="1" applyBorder="1" applyAlignment="1">
      <alignment horizontal="center" vertical="center"/>
    </xf>
    <xf numFmtId="166" fontId="3" fillId="11" borderId="8" xfId="3" applyFont="1" applyFill="1" applyBorder="1" applyAlignment="1" applyProtection="1">
      <alignment horizontal="center" vertical="center"/>
    </xf>
    <xf numFmtId="164" fontId="3" fillId="11" borderId="9" xfId="2" applyNumberFormat="1" applyFont="1" applyFill="1" applyBorder="1" applyAlignment="1">
      <alignment vertical="center"/>
    </xf>
    <xf numFmtId="0" fontId="3" fillId="0" borderId="20" xfId="2" applyFont="1" applyBorder="1" applyAlignment="1">
      <alignment horizontal="left" vertical="center"/>
    </xf>
    <xf numFmtId="0" fontId="5" fillId="0" borderId="21" xfId="2" applyFont="1" applyBorder="1" applyAlignment="1">
      <alignment vertical="center"/>
    </xf>
    <xf numFmtId="0" fontId="5" fillId="0" borderId="21" xfId="2" applyFont="1" applyBorder="1" applyAlignment="1">
      <alignment horizontal="center" vertical="center"/>
    </xf>
    <xf numFmtId="166" fontId="5" fillId="0" borderId="21" xfId="3" applyFont="1" applyBorder="1" applyAlignment="1" applyProtection="1">
      <alignment horizontal="center" vertical="center"/>
    </xf>
    <xf numFmtId="164" fontId="3" fillId="0" borderId="22" xfId="2" applyNumberFormat="1" applyFont="1" applyBorder="1" applyAlignment="1">
      <alignment vertical="center"/>
    </xf>
    <xf numFmtId="0" fontId="19" fillId="12" borderId="7" xfId="2" applyFont="1" applyFill="1" applyBorder="1" applyAlignment="1">
      <alignment horizontal="left" vertical="center"/>
    </xf>
    <xf numFmtId="0" fontId="19" fillId="4" borderId="19" xfId="2" applyFont="1" applyFill="1" applyBorder="1" applyAlignment="1">
      <alignment horizontal="center" vertical="center"/>
    </xf>
    <xf numFmtId="164" fontId="7" fillId="12" borderId="8" xfId="2" applyNumberFormat="1" applyFont="1" applyFill="1" applyBorder="1" applyAlignment="1">
      <alignment vertical="center"/>
    </xf>
    <xf numFmtId="0" fontId="5" fillId="12" borderId="8" xfId="2" applyFont="1" applyFill="1" applyBorder="1" applyAlignment="1">
      <alignment vertical="center"/>
    </xf>
    <xf numFmtId="164" fontId="7" fillId="12" borderId="9" xfId="2" applyNumberFormat="1" applyFont="1" applyFill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7" fillId="13" borderId="6" xfId="2" applyFont="1" applyFill="1" applyBorder="1" applyAlignment="1">
      <alignment horizontal="left" vertical="center"/>
    </xf>
    <xf numFmtId="0" fontId="7" fillId="14" borderId="28" xfId="2" applyFont="1" applyFill="1" applyBorder="1" applyAlignment="1">
      <alignment horizontal="center" vertical="center"/>
    </xf>
    <xf numFmtId="0" fontId="7" fillId="14" borderId="29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left" vertical="center"/>
    </xf>
    <xf numFmtId="0" fontId="4" fillId="0" borderId="30" xfId="2" applyFont="1" applyBorder="1" applyAlignment="1">
      <alignment horizontal="center" vertical="center"/>
    </xf>
    <xf numFmtId="164" fontId="5" fillId="0" borderId="23" xfId="2" applyNumberFormat="1" applyFont="1" applyBorder="1" applyAlignment="1">
      <alignment horizontal="left" vertical="center"/>
    </xf>
    <xf numFmtId="43" fontId="2" fillId="0" borderId="0" xfId="2" applyNumberFormat="1" applyAlignment="1">
      <alignment vertical="center"/>
    </xf>
    <xf numFmtId="0" fontId="4" fillId="0" borderId="13" xfId="2" applyFont="1" applyBorder="1" applyAlignment="1">
      <alignment horizontal="left" vertical="top"/>
    </xf>
    <xf numFmtId="0" fontId="4" fillId="0" borderId="30" xfId="2" applyFont="1" applyBorder="1" applyAlignment="1">
      <alignment horizontal="center" vertical="top"/>
    </xf>
    <xf numFmtId="166" fontId="4" fillId="0" borderId="30" xfId="3" applyFont="1" applyBorder="1" applyAlignment="1" applyProtection="1">
      <alignment horizontal="center" vertical="top"/>
    </xf>
    <xf numFmtId="0" fontId="5" fillId="0" borderId="14" xfId="2" applyFont="1" applyBorder="1"/>
    <xf numFmtId="166" fontId="20" fillId="0" borderId="14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164" fontId="5" fillId="0" borderId="17" xfId="2" applyNumberFormat="1" applyFont="1" applyBorder="1"/>
    <xf numFmtId="0" fontId="3" fillId="0" borderId="7" xfId="2" applyFont="1" applyBorder="1" applyAlignment="1">
      <alignment horizontal="left" vertical="top"/>
    </xf>
    <xf numFmtId="0" fontId="5" fillId="0" borderId="8" xfId="2" applyFont="1" applyBorder="1"/>
    <xf numFmtId="0" fontId="5" fillId="0" borderId="8" xfId="2" applyFont="1" applyBorder="1" applyAlignment="1">
      <alignment horizontal="center"/>
    </xf>
    <xf numFmtId="166" fontId="4" fillId="0" borderId="8" xfId="3" applyFont="1" applyBorder="1" applyAlignment="1" applyProtection="1">
      <alignment horizontal="center"/>
    </xf>
    <xf numFmtId="0" fontId="21" fillId="0" borderId="8" xfId="2" applyFont="1" applyBorder="1"/>
    <xf numFmtId="164" fontId="4" fillId="0" borderId="9" xfId="2" applyNumberFormat="1" applyFont="1" applyBorder="1" applyAlignment="1">
      <alignment vertical="center"/>
    </xf>
    <xf numFmtId="0" fontId="19" fillId="11" borderId="7" xfId="2" applyFont="1" applyFill="1" applyBorder="1" applyAlignment="1">
      <alignment horizontal="left" vertical="center"/>
    </xf>
    <xf numFmtId="166" fontId="5" fillId="0" borderId="11" xfId="2" applyNumberFormat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4" fontId="8" fillId="0" borderId="28" xfId="2" applyNumberFormat="1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3" fillId="0" borderId="10" xfId="2" applyFont="1" applyBorder="1" applyAlignment="1">
      <alignment horizontal="left" vertical="top"/>
    </xf>
    <xf numFmtId="0" fontId="8" fillId="0" borderId="11" xfId="2" applyFont="1" applyBorder="1" applyAlignment="1">
      <alignment vertical="center"/>
    </xf>
    <xf numFmtId="164" fontId="8" fillId="0" borderId="14" xfId="2" applyNumberFormat="1" applyFont="1" applyBorder="1"/>
    <xf numFmtId="164" fontId="5" fillId="0" borderId="17" xfId="2" applyNumberFormat="1" applyFont="1" applyBorder="1" applyAlignment="1">
      <alignment vertical="center"/>
    </xf>
    <xf numFmtId="164" fontId="5" fillId="0" borderId="22" xfId="2" applyNumberFormat="1" applyFont="1" applyBorder="1" applyAlignment="1">
      <alignment vertical="center"/>
    </xf>
    <xf numFmtId="0" fontId="5" fillId="0" borderId="31" xfId="2" applyFont="1" applyBorder="1" applyAlignment="1">
      <alignment horizontal="left" vertical="center"/>
    </xf>
    <xf numFmtId="0" fontId="5" fillId="0" borderId="32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43" fontId="3" fillId="0" borderId="0" xfId="2" applyNumberFormat="1" applyFont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horizontal="center" vertical="center"/>
    </xf>
    <xf numFmtId="165" fontId="5" fillId="0" borderId="0" xfId="2" applyNumberFormat="1" applyFont="1" applyAlignment="1">
      <alignment horizontal="center" vertical="center"/>
    </xf>
    <xf numFmtId="0" fontId="18" fillId="7" borderId="0" xfId="2" applyFont="1" applyFill="1"/>
    <xf numFmtId="0" fontId="18" fillId="7" borderId="0" xfId="2" applyFont="1" applyFill="1" applyAlignment="1">
      <alignment horizontal="center"/>
    </xf>
    <xf numFmtId="166" fontId="18" fillId="7" borderId="0" xfId="2" applyNumberFormat="1" applyFont="1" applyFill="1" applyAlignment="1">
      <alignment horizontal="center"/>
    </xf>
    <xf numFmtId="164" fontId="13" fillId="7" borderId="0" xfId="2" applyNumberFormat="1" applyFont="1" applyFill="1"/>
    <xf numFmtId="0" fontId="15" fillId="7" borderId="0" xfId="2" applyFont="1" applyFill="1" applyAlignment="1">
      <alignment horizontal="center"/>
    </xf>
    <xf numFmtId="0" fontId="22" fillId="7" borderId="0" xfId="2" applyFont="1" applyFill="1" applyAlignment="1">
      <alignment horizontal="center"/>
    </xf>
    <xf numFmtId="0" fontId="16" fillId="7" borderId="0" xfId="2" applyFont="1" applyFill="1"/>
    <xf numFmtId="0" fontId="17" fillId="7" borderId="0" xfId="2" applyFont="1" applyFill="1" applyAlignment="1">
      <alignment horizontal="center"/>
    </xf>
    <xf numFmtId="0" fontId="3" fillId="0" borderId="0" xfId="2" applyFont="1" applyAlignment="1">
      <alignment horizontal="center" vertical="center"/>
    </xf>
    <xf numFmtId="0" fontId="17" fillId="7" borderId="0" xfId="2" applyFont="1" applyFill="1"/>
    <xf numFmtId="0" fontId="16" fillId="7" borderId="0" xfId="2" applyFont="1" applyFill="1" applyAlignment="1">
      <alignment horizontal="center"/>
    </xf>
    <xf numFmtId="164" fontId="17" fillId="7" borderId="0" xfId="2" applyNumberFormat="1" applyFont="1" applyFill="1" applyAlignment="1">
      <alignment horizontal="center"/>
    </xf>
    <xf numFmtId="0" fontId="2" fillId="0" borderId="0" xfId="2"/>
    <xf numFmtId="0" fontId="1" fillId="0" borderId="0" xfId="4" applyAlignment="1">
      <alignment vertical="center"/>
    </xf>
    <xf numFmtId="0" fontId="23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4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0" xfId="4" applyFont="1" applyAlignment="1">
      <alignment vertical="center"/>
    </xf>
    <xf numFmtId="43" fontId="24" fillId="0" borderId="0" xfId="5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43" fontId="24" fillId="0" borderId="0" xfId="5" applyFont="1" applyAlignment="1">
      <alignment horizontal="center" vertical="center"/>
    </xf>
    <xf numFmtId="43" fontId="23" fillId="0" borderId="0" xfId="5" applyFont="1" applyAlignment="1">
      <alignment vertical="center"/>
    </xf>
    <xf numFmtId="167" fontId="23" fillId="0" borderId="33" xfId="4" applyNumberFormat="1" applyFont="1" applyBorder="1" applyAlignment="1">
      <alignment vertical="center"/>
    </xf>
    <xf numFmtId="0" fontId="23" fillId="0" borderId="34" xfId="4" applyFont="1" applyBorder="1" applyAlignment="1">
      <alignment vertical="center"/>
    </xf>
    <xf numFmtId="0" fontId="24" fillId="0" borderId="34" xfId="4" applyFont="1" applyBorder="1" applyAlignment="1">
      <alignment horizontal="left" vertical="center"/>
    </xf>
    <xf numFmtId="0" fontId="23" fillId="0" borderId="24" xfId="4" applyFont="1" applyBorder="1" applyAlignment="1">
      <alignment vertical="center"/>
    </xf>
    <xf numFmtId="39" fontId="23" fillId="0" borderId="12" xfId="4" applyNumberFormat="1" applyFont="1" applyBorder="1" applyAlignment="1">
      <alignment vertical="center"/>
    </xf>
    <xf numFmtId="39" fontId="23" fillId="0" borderId="11" xfId="4" applyNumberFormat="1" applyFont="1" applyBorder="1" applyAlignment="1">
      <alignment vertical="center"/>
    </xf>
    <xf numFmtId="0" fontId="23" fillId="0" borderId="11" xfId="4" applyFont="1" applyBorder="1" applyAlignment="1">
      <alignment vertical="center"/>
    </xf>
    <xf numFmtId="0" fontId="24" fillId="0" borderId="10" xfId="4" applyFont="1" applyBorder="1" applyAlignment="1">
      <alignment horizontal="left" vertical="center"/>
    </xf>
    <xf numFmtId="167" fontId="1" fillId="0" borderId="0" xfId="4" applyNumberFormat="1" applyAlignment="1">
      <alignment vertical="center"/>
    </xf>
    <xf numFmtId="167" fontId="26" fillId="15" borderId="6" xfId="4" applyNumberFormat="1" applyFont="1" applyFill="1" applyBorder="1" applyAlignment="1">
      <alignment vertical="center"/>
    </xf>
    <xf numFmtId="0" fontId="26" fillId="5" borderId="27" xfId="4" applyFont="1" applyFill="1" applyBorder="1" applyAlignment="1">
      <alignment horizontal="center" vertical="center"/>
    </xf>
    <xf numFmtId="0" fontId="26" fillId="5" borderId="18" xfId="4" applyFont="1" applyFill="1" applyBorder="1" applyAlignment="1">
      <alignment horizontal="center" vertical="center"/>
    </xf>
    <xf numFmtId="43" fontId="0" fillId="0" borderId="0" xfId="5" applyFont="1" applyAlignment="1">
      <alignment vertical="center"/>
    </xf>
    <xf numFmtId="167" fontId="23" fillId="2" borderId="0" xfId="4" applyNumberFormat="1" applyFont="1" applyFill="1" applyAlignment="1">
      <alignment vertical="center"/>
    </xf>
    <xf numFmtId="0" fontId="23" fillId="2" borderId="0" xfId="4" applyFont="1" applyFill="1" applyAlignment="1">
      <alignment vertical="center"/>
    </xf>
    <xf numFmtId="0" fontId="23" fillId="2" borderId="4" xfId="4" applyFont="1" applyFill="1" applyBorder="1" applyAlignment="1">
      <alignment vertical="center"/>
    </xf>
    <xf numFmtId="167" fontId="23" fillId="2" borderId="3" xfId="4" applyNumberFormat="1" applyFont="1" applyFill="1" applyBorder="1" applyAlignment="1">
      <alignment vertical="center"/>
    </xf>
    <xf numFmtId="0" fontId="23" fillId="2" borderId="4" xfId="4" applyFont="1" applyFill="1" applyBorder="1" applyAlignment="1">
      <alignment horizontal="left" vertical="center"/>
    </xf>
    <xf numFmtId="0" fontId="1" fillId="0" borderId="0" xfId="4"/>
    <xf numFmtId="43" fontId="0" fillId="0" borderId="0" xfId="5" applyFont="1"/>
    <xf numFmtId="167" fontId="26" fillId="0" borderId="6" xfId="4" applyNumberFormat="1" applyFont="1" applyBorder="1" applyAlignment="1">
      <alignment vertical="center"/>
    </xf>
    <xf numFmtId="167" fontId="26" fillId="0" borderId="18" xfId="4" applyNumberFormat="1" applyFont="1" applyBorder="1" applyAlignment="1">
      <alignment vertical="center"/>
    </xf>
    <xf numFmtId="0" fontId="23" fillId="0" borderId="0" xfId="4" applyFont="1"/>
    <xf numFmtId="0" fontId="26" fillId="5" borderId="27" xfId="4" applyFont="1" applyFill="1" applyBorder="1" applyAlignment="1">
      <alignment horizontal="center" vertical="top"/>
    </xf>
    <xf numFmtId="0" fontId="26" fillId="5" borderId="18" xfId="4" applyFont="1" applyFill="1" applyBorder="1" applyAlignment="1">
      <alignment horizontal="center" vertical="top"/>
    </xf>
    <xf numFmtId="167" fontId="23" fillId="2" borderId="33" xfId="4" applyNumberFormat="1" applyFont="1" applyFill="1" applyBorder="1" applyAlignment="1">
      <alignment vertical="center"/>
    </xf>
    <xf numFmtId="0" fontId="23" fillId="2" borderId="0" xfId="4" applyFont="1" applyFill="1"/>
    <xf numFmtId="0" fontId="23" fillId="2" borderId="0" xfId="4" applyFont="1" applyFill="1" applyAlignment="1">
      <alignment horizontal="left" vertical="top"/>
    </xf>
    <xf numFmtId="0" fontId="20" fillId="2" borderId="4" xfId="4" applyFont="1" applyFill="1" applyBorder="1" applyAlignment="1">
      <alignment horizontal="center" vertical="top"/>
    </xf>
    <xf numFmtId="167" fontId="23" fillId="2" borderId="35" xfId="4" applyNumberFormat="1" applyFont="1" applyFill="1" applyBorder="1" applyAlignment="1">
      <alignment vertical="center"/>
    </xf>
    <xf numFmtId="167" fontId="24" fillId="0" borderId="6" xfId="4" applyNumberFormat="1" applyFont="1" applyBorder="1" applyAlignment="1">
      <alignment vertical="center"/>
    </xf>
    <xf numFmtId="167" fontId="23" fillId="0" borderId="3" xfId="4" applyNumberFormat="1" applyFont="1" applyBorder="1"/>
    <xf numFmtId="167" fontId="23" fillId="0" borderId="0" xfId="4" applyNumberFormat="1" applyFont="1"/>
    <xf numFmtId="0" fontId="23" fillId="0" borderId="0" xfId="4" applyFont="1" applyAlignment="1">
      <alignment vertical="center" wrapText="1"/>
    </xf>
    <xf numFmtId="0" fontId="23" fillId="0" borderId="4" xfId="4" applyFont="1" applyBorder="1"/>
    <xf numFmtId="0" fontId="23" fillId="0" borderId="0" xfId="4" applyFont="1" applyAlignment="1">
      <alignment wrapText="1"/>
    </xf>
    <xf numFmtId="0" fontId="24" fillId="0" borderId="4" xfId="4" applyFont="1" applyBorder="1" applyAlignment="1">
      <alignment horizontal="left" vertical="top"/>
    </xf>
    <xf numFmtId="167" fontId="23" fillId="0" borderId="3" xfId="4" applyNumberFormat="1" applyFont="1" applyBorder="1" applyAlignment="1">
      <alignment vertical="center"/>
    </xf>
    <xf numFmtId="167" fontId="24" fillId="0" borderId="0" xfId="4" applyNumberFormat="1" applyFont="1" applyAlignment="1">
      <alignment vertical="center"/>
    </xf>
    <xf numFmtId="0" fontId="23" fillId="0" borderId="0" xfId="4" applyFont="1" applyAlignment="1">
      <alignment horizontal="justify" vertical="top"/>
    </xf>
    <xf numFmtId="167" fontId="23" fillId="0" borderId="0" xfId="4" applyNumberFormat="1" applyFont="1" applyAlignment="1">
      <alignment vertical="center"/>
    </xf>
    <xf numFmtId="0" fontId="24" fillId="0" borderId="4" xfId="4" applyFont="1" applyBorder="1" applyAlignment="1">
      <alignment horizontal="left" vertical="center"/>
    </xf>
    <xf numFmtId="16" fontId="24" fillId="0" borderId="3" xfId="4" applyNumberFormat="1" applyFont="1" applyBorder="1" applyAlignment="1">
      <alignment horizontal="center" vertical="center"/>
    </xf>
    <xf numFmtId="16" fontId="24" fillId="0" borderId="0" xfId="4" applyNumberFormat="1" applyFont="1" applyAlignment="1">
      <alignment horizontal="center" vertical="center"/>
    </xf>
    <xf numFmtId="16" fontId="24" fillId="0" borderId="4" xfId="4" applyNumberFormat="1" applyFont="1" applyBorder="1" applyAlignment="1">
      <alignment horizontal="center" vertical="center"/>
    </xf>
    <xf numFmtId="0" fontId="23" fillId="2" borderId="0" xfId="4" applyFont="1" applyFill="1" applyAlignment="1">
      <alignment vertical="center" wrapText="1"/>
    </xf>
    <xf numFmtId="167" fontId="23" fillId="2" borderId="3" xfId="4" applyNumberFormat="1" applyFont="1" applyFill="1" applyBorder="1"/>
    <xf numFmtId="167" fontId="23" fillId="2" borderId="0" xfId="4" applyNumberFormat="1" applyFont="1" applyFill="1"/>
    <xf numFmtId="0" fontId="23" fillId="2" borderId="0" xfId="4" applyFont="1" applyFill="1" applyAlignment="1">
      <alignment wrapText="1"/>
    </xf>
    <xf numFmtId="0" fontId="24" fillId="2" borderId="4" xfId="4" applyFont="1" applyFill="1" applyBorder="1" applyAlignment="1">
      <alignment horizontal="left" vertical="top"/>
    </xf>
    <xf numFmtId="0" fontId="23" fillId="2" borderId="4" xfId="4" applyFont="1" applyFill="1" applyBorder="1"/>
    <xf numFmtId="167" fontId="24" fillId="2" borderId="0" xfId="4" applyNumberFormat="1" applyFont="1" applyFill="1" applyAlignment="1">
      <alignment vertical="center"/>
    </xf>
    <xf numFmtId="0" fontId="23" fillId="2" borderId="0" xfId="4" applyFont="1" applyFill="1" applyAlignment="1">
      <alignment horizontal="justify" vertical="center"/>
    </xf>
    <xf numFmtId="0" fontId="24" fillId="2" borderId="4" xfId="4" applyFont="1" applyFill="1" applyBorder="1" applyAlignment="1">
      <alignment horizontal="left" vertical="center"/>
    </xf>
    <xf numFmtId="0" fontId="27" fillId="2" borderId="0" xfId="4" applyFont="1" applyFill="1" applyAlignment="1">
      <alignment vertical="center" wrapText="1"/>
    </xf>
    <xf numFmtId="167" fontId="1" fillId="0" borderId="0" xfId="4" applyNumberFormat="1"/>
    <xf numFmtId="39" fontId="23" fillId="2" borderId="35" xfId="4" applyNumberFormat="1" applyFont="1" applyFill="1" applyBorder="1" applyAlignment="1">
      <alignment vertical="center"/>
    </xf>
    <xf numFmtId="39" fontId="24" fillId="2" borderId="0" xfId="4" applyNumberFormat="1" applyFont="1" applyFill="1" applyAlignment="1">
      <alignment vertical="center"/>
    </xf>
    <xf numFmtId="0" fontId="28" fillId="0" borderId="6" xfId="4" applyFont="1" applyBorder="1" applyAlignment="1">
      <alignment horizontal="center" vertical="center"/>
    </xf>
    <xf numFmtId="0" fontId="23" fillId="0" borderId="26" xfId="4" applyFont="1" applyBorder="1" applyAlignment="1">
      <alignment vertical="center"/>
    </xf>
    <xf numFmtId="0" fontId="23" fillId="5" borderId="27" xfId="4" applyFont="1" applyFill="1" applyBorder="1" applyAlignment="1">
      <alignment vertical="center"/>
    </xf>
    <xf numFmtId="0" fontId="23" fillId="5" borderId="18" xfId="4" applyFont="1" applyFill="1" applyBorder="1" applyAlignment="1">
      <alignment vertical="center"/>
    </xf>
    <xf numFmtId="0" fontId="29" fillId="0" borderId="36" xfId="4" applyFont="1" applyBorder="1" applyAlignment="1">
      <alignment horizontal="center" vertical="center"/>
    </xf>
    <xf numFmtId="0" fontId="29" fillId="0" borderId="37" xfId="4" applyFont="1" applyBorder="1" applyAlignment="1">
      <alignment horizontal="center" vertical="center"/>
    </xf>
    <xf numFmtId="0" fontId="29" fillId="0" borderId="38" xfId="4" applyFont="1" applyBorder="1" applyAlignment="1">
      <alignment horizontal="center" vertical="center"/>
    </xf>
    <xf numFmtId="0" fontId="29" fillId="0" borderId="3" xfId="4" applyFont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29" fillId="0" borderId="4" xfId="4" applyFont="1" applyBorder="1" applyAlignment="1">
      <alignment horizontal="center" vertical="center"/>
    </xf>
    <xf numFmtId="0" fontId="26" fillId="0" borderId="3" xfId="4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0" fontId="23" fillId="0" borderId="39" xfId="4" applyFont="1" applyBorder="1" applyAlignment="1">
      <alignment vertical="center"/>
    </xf>
    <xf numFmtId="0" fontId="23" fillId="0" borderId="1" xfId="4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9" fillId="0" borderId="1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30" fillId="0" borderId="11" xfId="0" applyFont="1" applyBorder="1" applyAlignment="1">
      <alignment horizontal="left" vertical="center"/>
    </xf>
    <xf numFmtId="0" fontId="23" fillId="0" borderId="11" xfId="0" applyFont="1" applyBorder="1"/>
    <xf numFmtId="0" fontId="30" fillId="0" borderId="11" xfId="0" applyFont="1" applyBorder="1" applyAlignment="1">
      <alignment horizontal="left" vertical="center" indent="4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/>
    </xf>
    <xf numFmtId="0" fontId="23" fillId="0" borderId="23" xfId="0" applyFont="1" applyBorder="1" applyAlignment="1">
      <alignment horizontal="center" vertical="center" wrapText="1"/>
    </xf>
    <xf numFmtId="0" fontId="29" fillId="0" borderId="14" xfId="0" applyFont="1" applyBorder="1" applyAlignment="1">
      <alignment vertical="center"/>
    </xf>
    <xf numFmtId="166" fontId="29" fillId="0" borderId="14" xfId="1" applyFont="1" applyBorder="1"/>
    <xf numFmtId="167" fontId="29" fillId="0" borderId="14" xfId="0" applyNumberFormat="1" applyFont="1" applyBorder="1" applyAlignment="1">
      <alignment horizontal="left" vertical="center" indent="5"/>
    </xf>
    <xf numFmtId="168" fontId="29" fillId="0" borderId="14" xfId="0" applyNumberFormat="1" applyFont="1" applyBorder="1"/>
    <xf numFmtId="167" fontId="29" fillId="0" borderId="14" xfId="0" applyNumberFormat="1" applyFont="1" applyBorder="1" applyAlignment="1">
      <alignment vertical="center"/>
    </xf>
    <xf numFmtId="167" fontId="29" fillId="0" borderId="14" xfId="0" applyNumberFormat="1" applyFont="1" applyBorder="1"/>
    <xf numFmtId="166" fontId="29" fillId="0" borderId="14" xfId="1" applyFont="1" applyBorder="1" applyAlignment="1">
      <alignment vertical="center"/>
    </xf>
    <xf numFmtId="168" fontId="29" fillId="0" borderId="23" xfId="0" applyNumberFormat="1" applyFont="1" applyBorder="1" applyAlignment="1">
      <alignment vertical="center"/>
    </xf>
    <xf numFmtId="167" fontId="23" fillId="0" borderId="0" xfId="0" applyNumberFormat="1" applyFont="1" applyAlignment="1">
      <alignment vertical="center"/>
    </xf>
    <xf numFmtId="166" fontId="23" fillId="0" borderId="0" xfId="1" applyFont="1" applyAlignment="1">
      <alignment vertical="center"/>
    </xf>
    <xf numFmtId="0" fontId="23" fillId="0" borderId="13" xfId="0" applyFont="1" applyBorder="1"/>
    <xf numFmtId="167" fontId="23" fillId="0" borderId="14" xfId="0" applyNumberFormat="1" applyFont="1" applyBorder="1"/>
    <xf numFmtId="167" fontId="23" fillId="0" borderId="14" xfId="0" applyNumberFormat="1" applyFont="1" applyBorder="1" applyAlignment="1">
      <alignment horizontal="left" vertical="center" indent="5"/>
    </xf>
    <xf numFmtId="167" fontId="23" fillId="0" borderId="14" xfId="0" applyNumberFormat="1" applyFont="1" applyBorder="1" applyAlignment="1">
      <alignment vertical="center"/>
    </xf>
    <xf numFmtId="167" fontId="23" fillId="0" borderId="23" xfId="0" applyNumberFormat="1" applyFont="1" applyBorder="1"/>
    <xf numFmtId="168" fontId="23" fillId="0" borderId="14" xfId="0" applyNumberFormat="1" applyFont="1" applyBorder="1"/>
    <xf numFmtId="0" fontId="23" fillId="2" borderId="14" xfId="0" applyFont="1" applyFill="1" applyBorder="1" applyAlignment="1">
      <alignment vertical="center"/>
    </xf>
    <xf numFmtId="167" fontId="23" fillId="0" borderId="23" xfId="0" applyNumberFormat="1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167" fontId="23" fillId="0" borderId="16" xfId="0" applyNumberFormat="1" applyFont="1" applyBorder="1"/>
    <xf numFmtId="167" fontId="23" fillId="0" borderId="16" xfId="0" applyNumberFormat="1" applyFont="1" applyBorder="1" applyAlignment="1">
      <alignment horizontal="left" vertical="center" indent="5"/>
    </xf>
    <xf numFmtId="167" fontId="23" fillId="0" borderId="16" xfId="0" applyNumberFormat="1" applyFont="1" applyBorder="1" applyAlignment="1">
      <alignment vertical="center"/>
    </xf>
    <xf numFmtId="168" fontId="23" fillId="0" borderId="16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9" fillId="5" borderId="7" xfId="0" applyFont="1" applyFill="1" applyBorder="1" applyAlignment="1">
      <alignment vertical="center"/>
    </xf>
    <xf numFmtId="0" fontId="25" fillId="5" borderId="8" xfId="0" applyFont="1" applyFill="1" applyBorder="1" applyAlignment="1">
      <alignment vertical="center"/>
    </xf>
    <xf numFmtId="168" fontId="29" fillId="5" borderId="8" xfId="0" applyNumberFormat="1" applyFont="1" applyFill="1" applyBorder="1"/>
    <xf numFmtId="167" fontId="29" fillId="5" borderId="8" xfId="0" applyNumberFormat="1" applyFont="1" applyFill="1" applyBorder="1" applyAlignment="1">
      <alignment horizontal="left" vertical="center" indent="5"/>
    </xf>
    <xf numFmtId="167" fontId="29" fillId="5" borderId="8" xfId="0" applyNumberFormat="1" applyFont="1" applyFill="1" applyBorder="1" applyAlignment="1">
      <alignment vertical="center"/>
    </xf>
    <xf numFmtId="168" fontId="29" fillId="5" borderId="8" xfId="0" applyNumberFormat="1" applyFont="1" applyFill="1" applyBorder="1" applyAlignment="1">
      <alignment vertical="center"/>
    </xf>
    <xf numFmtId="168" fontId="29" fillId="5" borderId="9" xfId="0" applyNumberFormat="1" applyFont="1" applyFill="1" applyBorder="1" applyAlignment="1">
      <alignment vertical="center"/>
    </xf>
    <xf numFmtId="167" fontId="23" fillId="0" borderId="11" xfId="0" applyNumberFormat="1" applyFont="1" applyBorder="1"/>
    <xf numFmtId="167" fontId="23" fillId="0" borderId="11" xfId="0" applyNumberFormat="1" applyFont="1" applyBorder="1" applyAlignment="1">
      <alignment vertical="center"/>
    </xf>
    <xf numFmtId="0" fontId="23" fillId="0" borderId="14" xfId="0" applyFont="1" applyBorder="1" applyAlignment="1">
      <alignment vertical="center" wrapText="1"/>
    </xf>
    <xf numFmtId="0" fontId="23" fillId="0" borderId="14" xfId="0" applyFont="1" applyBorder="1" applyAlignment="1">
      <alignment wrapText="1"/>
    </xf>
    <xf numFmtId="0" fontId="23" fillId="2" borderId="14" xfId="0" applyFont="1" applyFill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4" fillId="0" borderId="40" xfId="0" applyFont="1" applyBorder="1" applyAlignment="1">
      <alignment horizontal="left" vertical="center"/>
    </xf>
    <xf numFmtId="168" fontId="31" fillId="5" borderId="8" xfId="0" applyNumberFormat="1" applyFont="1" applyFill="1" applyBorder="1" applyAlignment="1">
      <alignment horizontal="left" vertical="center" indent="4"/>
    </xf>
    <xf numFmtId="168" fontId="25" fillId="5" borderId="8" xfId="0" applyNumberFormat="1" applyFont="1" applyFill="1" applyBorder="1"/>
    <xf numFmtId="168" fontId="25" fillId="5" borderId="8" xfId="0" applyNumberFormat="1" applyFont="1" applyFill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166" fontId="23" fillId="0" borderId="0" xfId="1" applyFont="1"/>
    <xf numFmtId="165" fontId="23" fillId="0" borderId="0" xfId="0" applyNumberFormat="1" applyFont="1"/>
    <xf numFmtId="0" fontId="24" fillId="0" borderId="0" xfId="0" applyFont="1" applyAlignment="1">
      <alignment horizontal="left" vertical="center" indent="4"/>
    </xf>
    <xf numFmtId="166" fontId="2" fillId="0" borderId="39" xfId="1" applyBorder="1"/>
    <xf numFmtId="166" fontId="24" fillId="0" borderId="0" xfId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165" fontId="25" fillId="0" borderId="0" xfId="0" applyNumberFormat="1" applyFont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43" fontId="23" fillId="0" borderId="0" xfId="0" applyNumberFormat="1" applyFont="1"/>
    <xf numFmtId="0" fontId="24" fillId="0" borderId="0" xfId="0" applyFont="1" applyAlignment="1">
      <alignment horizontal="center"/>
    </xf>
    <xf numFmtId="0" fontId="32" fillId="0" borderId="0" xfId="6" applyFont="1" applyAlignment="1">
      <alignment horizontal="center" vertical="center"/>
    </xf>
    <xf numFmtId="0" fontId="20" fillId="0" borderId="0" xfId="6" applyFont="1"/>
    <xf numFmtId="0" fontId="33" fillId="0" borderId="0" xfId="6" applyFont="1"/>
    <xf numFmtId="0" fontId="32" fillId="0" borderId="0" xfId="6" applyFont="1" applyAlignment="1">
      <alignment horizontal="center" vertical="center"/>
    </xf>
    <xf numFmtId="0" fontId="34" fillId="0" borderId="0" xfId="6" applyFont="1" applyAlignment="1">
      <alignment horizontal="center" vertical="center"/>
    </xf>
    <xf numFmtId="0" fontId="32" fillId="0" borderId="0" xfId="6" applyFont="1" applyAlignment="1">
      <alignment vertical="center"/>
    </xf>
    <xf numFmtId="0" fontId="4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4" fillId="0" borderId="0" xfId="6" applyFont="1" applyAlignment="1">
      <alignment horizontal="center" vertical="center"/>
    </xf>
    <xf numFmtId="0" fontId="13" fillId="16" borderId="7" xfId="6" applyFont="1" applyFill="1" applyBorder="1" applyAlignment="1">
      <alignment horizontal="center" vertical="justify" wrapText="1"/>
    </xf>
    <xf numFmtId="0" fontId="13" fillId="16" borderId="47" xfId="6" applyFont="1" applyFill="1" applyBorder="1" applyAlignment="1">
      <alignment horizontal="center" vertical="justify" wrapText="1"/>
    </xf>
    <xf numFmtId="43" fontId="13" fillId="16" borderId="47" xfId="7" applyFont="1" applyFill="1" applyBorder="1" applyAlignment="1">
      <alignment horizontal="center" vertical="justify" wrapText="1"/>
    </xf>
    <xf numFmtId="0" fontId="13" fillId="16" borderId="47" xfId="6" applyFont="1" applyFill="1" applyBorder="1" applyAlignment="1">
      <alignment horizontal="center" vertical="justify" wrapText="1"/>
    </xf>
    <xf numFmtId="43" fontId="13" fillId="16" borderId="48" xfId="7" applyFont="1" applyFill="1" applyBorder="1" applyAlignment="1">
      <alignment horizontal="center" vertical="justify" wrapText="1"/>
    </xf>
    <xf numFmtId="0" fontId="25" fillId="0" borderId="0" xfId="6" applyFont="1" applyAlignment="1">
      <alignment horizontal="center" vertical="justify"/>
    </xf>
    <xf numFmtId="0" fontId="35" fillId="0" borderId="0" xfId="6" applyFont="1" applyAlignment="1">
      <alignment horizontal="center" vertical="justify"/>
    </xf>
    <xf numFmtId="169" fontId="4" fillId="4" borderId="49" xfId="6" applyNumberFormat="1" applyFont="1" applyFill="1" applyBorder="1" applyAlignment="1">
      <alignment horizontal="left" vertical="top" wrapText="1"/>
    </xf>
    <xf numFmtId="0" fontId="13" fillId="4" borderId="50" xfId="6" applyFont="1" applyFill="1" applyBorder="1" applyAlignment="1">
      <alignment horizontal="left" vertical="top" wrapText="1"/>
    </xf>
    <xf numFmtId="43" fontId="13" fillId="4" borderId="51" xfId="7" applyFont="1" applyFill="1" applyBorder="1" applyAlignment="1">
      <alignment horizontal="center" vertical="top" wrapText="1"/>
    </xf>
    <xf numFmtId="9" fontId="13" fillId="4" borderId="51" xfId="8" applyFont="1" applyFill="1" applyBorder="1" applyAlignment="1">
      <alignment horizontal="center" vertical="top" wrapText="1"/>
    </xf>
    <xf numFmtId="43" fontId="13" fillId="4" borderId="52" xfId="7" applyFont="1" applyFill="1" applyBorder="1" applyAlignment="1">
      <alignment horizontal="center" vertical="top" wrapText="1"/>
    </xf>
    <xf numFmtId="0" fontId="25" fillId="0" borderId="0" xfId="6" applyFont="1"/>
    <xf numFmtId="0" fontId="35" fillId="0" borderId="0" xfId="6" applyFont="1"/>
    <xf numFmtId="170" fontId="21" fillId="0" borderId="40" xfId="6" applyNumberFormat="1" applyFont="1" applyBorder="1" applyAlignment="1">
      <alignment horizontal="left" vertical="top" wrapText="1"/>
    </xf>
    <xf numFmtId="0" fontId="15" fillId="0" borderId="13" xfId="6" applyFont="1" applyBorder="1" applyAlignment="1">
      <alignment horizontal="left" vertical="top" wrapText="1"/>
    </xf>
    <xf numFmtId="43" fontId="15" fillId="0" borderId="14" xfId="7" applyFont="1" applyBorder="1" applyAlignment="1">
      <alignment horizontal="center" vertical="top" wrapText="1"/>
    </xf>
    <xf numFmtId="43" fontId="25" fillId="0" borderId="14" xfId="7" applyFont="1" applyBorder="1" applyAlignment="1">
      <alignment horizontal="center" vertical="top" wrapText="1"/>
    </xf>
    <xf numFmtId="9" fontId="13" fillId="0" borderId="14" xfId="8" applyFont="1" applyBorder="1" applyAlignment="1">
      <alignment horizontal="center" vertical="top" wrapText="1"/>
    </xf>
    <xf numFmtId="43" fontId="13" fillId="0" borderId="23" xfId="7" applyFont="1" applyBorder="1" applyAlignment="1">
      <alignment horizontal="center" vertical="top" wrapText="1"/>
    </xf>
    <xf numFmtId="43" fontId="25" fillId="0" borderId="14" xfId="7" applyFont="1" applyFill="1" applyBorder="1" applyAlignment="1">
      <alignment horizontal="center" vertical="top" wrapText="1"/>
    </xf>
    <xf numFmtId="43" fontId="15" fillId="0" borderId="14" xfId="7" applyFont="1" applyFill="1" applyBorder="1" applyAlignment="1">
      <alignment horizontal="center" vertical="top" wrapText="1"/>
    </xf>
    <xf numFmtId="0" fontId="13" fillId="0" borderId="14" xfId="8" applyNumberFormat="1" applyFont="1" applyBorder="1" applyAlignment="1">
      <alignment horizontal="center" vertical="top" wrapText="1"/>
    </xf>
    <xf numFmtId="43" fontId="15" fillId="0" borderId="14" xfId="7" applyFont="1" applyBorder="1" applyAlignment="1">
      <alignment horizontal="left" vertical="top" wrapText="1"/>
    </xf>
    <xf numFmtId="43" fontId="13" fillId="0" borderId="14" xfId="7" applyFont="1" applyBorder="1" applyAlignment="1">
      <alignment horizontal="center" vertical="top" wrapText="1"/>
    </xf>
    <xf numFmtId="170" fontId="21" fillId="16" borderId="40" xfId="6" applyNumberFormat="1" applyFont="1" applyFill="1" applyBorder="1" applyAlignment="1">
      <alignment horizontal="left" vertical="top" wrapText="1"/>
    </xf>
    <xf numFmtId="0" fontId="15" fillId="16" borderId="13" xfId="6" applyFont="1" applyFill="1" applyBorder="1" applyAlignment="1">
      <alignment horizontal="left" vertical="top" wrapText="1"/>
    </xf>
    <xf numFmtId="43" fontId="15" fillId="16" borderId="14" xfId="7" applyFont="1" applyFill="1" applyBorder="1" applyAlignment="1">
      <alignment horizontal="left" vertical="top" wrapText="1"/>
    </xf>
    <xf numFmtId="43" fontId="15" fillId="16" borderId="14" xfId="7" applyFont="1" applyFill="1" applyBorder="1" applyAlignment="1">
      <alignment horizontal="center" vertical="top" wrapText="1"/>
    </xf>
    <xf numFmtId="43" fontId="13" fillId="16" borderId="14" xfId="7" applyFont="1" applyFill="1" applyBorder="1" applyAlignment="1">
      <alignment horizontal="center" vertical="top" wrapText="1"/>
    </xf>
    <xf numFmtId="43" fontId="13" fillId="16" borderId="23" xfId="7" applyFont="1" applyFill="1" applyBorder="1" applyAlignment="1">
      <alignment horizontal="center" vertical="top" wrapText="1"/>
    </xf>
    <xf numFmtId="169" fontId="4" fillId="4" borderId="40" xfId="6" applyNumberFormat="1" applyFont="1" applyFill="1" applyBorder="1" applyAlignment="1">
      <alignment horizontal="left" vertical="top" wrapText="1"/>
    </xf>
    <xf numFmtId="0" fontId="13" fillId="4" borderId="13" xfId="6" applyFont="1" applyFill="1" applyBorder="1" applyAlignment="1">
      <alignment horizontal="left" vertical="top" wrapText="1"/>
    </xf>
    <xf numFmtId="43" fontId="13" fillId="4" borderId="14" xfId="7" applyFont="1" applyFill="1" applyBorder="1" applyAlignment="1">
      <alignment horizontal="center" vertical="top" wrapText="1"/>
    </xf>
    <xf numFmtId="9" fontId="13" fillId="4" borderId="14" xfId="8" applyFont="1" applyFill="1" applyBorder="1" applyAlignment="1">
      <alignment horizontal="center" vertical="top" wrapText="1"/>
    </xf>
    <xf numFmtId="43" fontId="13" fillId="4" borderId="23" xfId="7" applyFont="1" applyFill="1" applyBorder="1" applyAlignment="1">
      <alignment horizontal="center" vertical="top" wrapText="1"/>
    </xf>
    <xf numFmtId="4" fontId="25" fillId="0" borderId="14" xfId="6" applyNumberFormat="1" applyFont="1" applyBorder="1"/>
    <xf numFmtId="166" fontId="21" fillId="0" borderId="14" xfId="1" applyFont="1" applyBorder="1"/>
    <xf numFmtId="43" fontId="25" fillId="0" borderId="0" xfId="6" applyNumberFormat="1" applyFont="1"/>
    <xf numFmtId="43" fontId="25" fillId="0" borderId="0" xfId="7" applyFont="1"/>
    <xf numFmtId="4" fontId="25" fillId="0" borderId="0" xfId="6" applyNumberFormat="1" applyFont="1"/>
    <xf numFmtId="43" fontId="25" fillId="0" borderId="14" xfId="7" applyFont="1" applyBorder="1"/>
    <xf numFmtId="0" fontId="25" fillId="4" borderId="40" xfId="6" applyFont="1" applyFill="1" applyBorder="1" applyAlignment="1">
      <alignment horizontal="left" vertical="top" wrapText="1"/>
    </xf>
    <xf numFmtId="0" fontId="34" fillId="4" borderId="13" xfId="6" applyFont="1" applyFill="1" applyBorder="1" applyAlignment="1">
      <alignment horizontal="left" vertical="center" wrapText="1"/>
    </xf>
    <xf numFmtId="43" fontId="13" fillId="4" borderId="14" xfId="7" applyFont="1" applyFill="1" applyBorder="1" applyAlignment="1">
      <alignment horizontal="center" vertical="center" wrapText="1"/>
    </xf>
    <xf numFmtId="171" fontId="13" fillId="4" borderId="14" xfId="7" applyNumberFormat="1" applyFont="1" applyFill="1" applyBorder="1" applyAlignment="1">
      <alignment horizontal="center" vertical="center" wrapText="1"/>
    </xf>
    <xf numFmtId="172" fontId="13" fillId="4" borderId="14" xfId="7" applyNumberFormat="1" applyFont="1" applyFill="1" applyBorder="1" applyAlignment="1">
      <alignment horizontal="center" vertical="top" wrapText="1"/>
    </xf>
    <xf numFmtId="43" fontId="13" fillId="4" borderId="23" xfId="7" applyFont="1" applyFill="1" applyBorder="1" applyAlignment="1">
      <alignment horizontal="center" vertical="center" wrapText="1"/>
    </xf>
    <xf numFmtId="0" fontId="25" fillId="16" borderId="40" xfId="6" applyFont="1" applyFill="1" applyBorder="1" applyAlignment="1">
      <alignment horizontal="left" vertical="top" wrapText="1"/>
    </xf>
    <xf numFmtId="0" fontId="13" fillId="16" borderId="13" xfId="6" applyFont="1" applyFill="1" applyBorder="1" applyAlignment="1">
      <alignment horizontal="left" vertical="center" wrapText="1"/>
    </xf>
    <xf numFmtId="43" fontId="13" fillId="16" borderId="14" xfId="7" applyFont="1" applyFill="1" applyBorder="1" applyAlignment="1">
      <alignment horizontal="left" vertical="center" wrapText="1"/>
    </xf>
    <xf numFmtId="43" fontId="13" fillId="16" borderId="14" xfId="7" applyFont="1" applyFill="1" applyBorder="1" applyAlignment="1">
      <alignment horizontal="center" vertical="center" wrapText="1"/>
    </xf>
    <xf numFmtId="43" fontId="13" fillId="16" borderId="23" xfId="7" applyFont="1" applyFill="1" applyBorder="1" applyAlignment="1">
      <alignment horizontal="center" vertical="center" wrapText="1"/>
    </xf>
    <xf numFmtId="169" fontId="4" fillId="17" borderId="40" xfId="6" applyNumberFormat="1" applyFont="1" applyFill="1" applyBorder="1" applyAlignment="1">
      <alignment horizontal="left" vertical="top" wrapText="1"/>
    </xf>
    <xf numFmtId="0" fontId="13" fillId="17" borderId="13" xfId="6" applyFont="1" applyFill="1" applyBorder="1" applyAlignment="1">
      <alignment horizontal="left" vertical="top" wrapText="1"/>
    </xf>
    <xf numFmtId="43" fontId="13" fillId="0" borderId="14" xfId="7" applyFont="1" applyBorder="1" applyAlignment="1">
      <alignment horizontal="left" vertical="top" wrapText="1"/>
    </xf>
    <xf numFmtId="170" fontId="21" fillId="0" borderId="53" xfId="6" applyNumberFormat="1" applyFont="1" applyBorder="1" applyAlignment="1">
      <alignment horizontal="left" vertical="top" wrapText="1"/>
    </xf>
    <xf numFmtId="0" fontId="15" fillId="18" borderId="41" xfId="6" applyFont="1" applyFill="1" applyBorder="1" applyAlignment="1">
      <alignment horizontal="left" vertical="top" wrapText="1"/>
    </xf>
    <xf numFmtId="43" fontId="15" fillId="0" borderId="45" xfId="7" applyFont="1" applyBorder="1" applyAlignment="1">
      <alignment horizontal="left" vertical="top" wrapText="1"/>
    </xf>
    <xf numFmtId="43" fontId="15" fillId="0" borderId="45" xfId="7" applyFont="1" applyBorder="1" applyAlignment="1">
      <alignment horizontal="center" vertical="top" wrapText="1"/>
    </xf>
    <xf numFmtId="43" fontId="13" fillId="0" borderId="45" xfId="7" applyFont="1" applyBorder="1" applyAlignment="1">
      <alignment horizontal="center" vertical="top" wrapText="1"/>
    </xf>
    <xf numFmtId="43" fontId="13" fillId="0" borderId="46" xfId="7" applyFont="1" applyBorder="1" applyAlignment="1">
      <alignment horizontal="center" vertical="top" wrapText="1"/>
    </xf>
    <xf numFmtId="170" fontId="21" fillId="0" borderId="0" xfId="6" applyNumberFormat="1" applyFont="1" applyAlignment="1">
      <alignment horizontal="left" vertical="top" wrapText="1"/>
    </xf>
    <xf numFmtId="0" fontId="15" fillId="0" borderId="0" xfId="6" applyFont="1" applyAlignment="1">
      <alignment horizontal="left" vertical="top" wrapText="1"/>
    </xf>
    <xf numFmtId="43" fontId="15" fillId="0" borderId="0" xfId="7" applyFont="1" applyBorder="1" applyAlignment="1">
      <alignment horizontal="left" vertical="top" wrapText="1"/>
    </xf>
    <xf numFmtId="43" fontId="15" fillId="0" borderId="0" xfId="7" applyFont="1" applyBorder="1" applyAlignment="1">
      <alignment horizontal="center" vertical="top" wrapText="1"/>
    </xf>
    <xf numFmtId="43" fontId="13" fillId="0" borderId="0" xfId="7" applyFont="1" applyBorder="1" applyAlignment="1">
      <alignment horizontal="center" vertical="top" wrapText="1"/>
    </xf>
    <xf numFmtId="0" fontId="28" fillId="0" borderId="0" xfId="6" applyFont="1" applyAlignment="1">
      <alignment horizontal="center"/>
    </xf>
    <xf numFmtId="0" fontId="25" fillId="0" borderId="0" xfId="6" applyFont="1" applyAlignment="1">
      <alignment horizontal="center"/>
    </xf>
    <xf numFmtId="43" fontId="23" fillId="0" borderId="0" xfId="7" applyFont="1"/>
    <xf numFmtId="0" fontId="28" fillId="0" borderId="0" xfId="6" applyFont="1" applyAlignment="1">
      <alignment horizontal="center"/>
    </xf>
    <xf numFmtId="43" fontId="23" fillId="0" borderId="0" xfId="7" applyFont="1" applyBorder="1"/>
    <xf numFmtId="0" fontId="25" fillId="0" borderId="0" xfId="6" applyFont="1" applyAlignment="1">
      <alignment horizontal="center"/>
    </xf>
    <xf numFmtId="43" fontId="0" fillId="0" borderId="0" xfId="7" applyFont="1"/>
    <xf numFmtId="0" fontId="1" fillId="0" borderId="0" xfId="6"/>
    <xf numFmtId="0" fontId="37" fillId="2" borderId="0" xfId="9" applyFont="1" applyFill="1" applyAlignment="1">
      <alignment horizontal="center"/>
    </xf>
    <xf numFmtId="0" fontId="11" fillId="2" borderId="0" xfId="9" applyFont="1" applyFill="1"/>
    <xf numFmtId="0" fontId="11" fillId="0" borderId="0" xfId="9" applyFont="1"/>
    <xf numFmtId="0" fontId="38" fillId="2" borderId="0" xfId="9" applyFont="1" applyFill="1" applyAlignment="1">
      <alignment horizontal="center"/>
    </xf>
    <xf numFmtId="0" fontId="39" fillId="7" borderId="0" xfId="9" applyFont="1" applyFill="1" applyAlignment="1">
      <alignment horizontal="center"/>
    </xf>
    <xf numFmtId="0" fontId="40" fillId="19" borderId="0" xfId="9" applyFont="1" applyFill="1" applyAlignment="1">
      <alignment horizontal="justify"/>
    </xf>
    <xf numFmtId="0" fontId="18" fillId="0" borderId="0" xfId="9" applyFont="1"/>
    <xf numFmtId="0" fontId="41" fillId="2" borderId="0" xfId="9" applyFont="1" applyFill="1" applyAlignment="1">
      <alignment horizontal="justify"/>
    </xf>
    <xf numFmtId="0" fontId="42" fillId="7" borderId="0" xfId="9" applyFont="1" applyFill="1"/>
    <xf numFmtId="0" fontId="42" fillId="2" borderId="0" xfId="9" applyFont="1" applyFill="1"/>
    <xf numFmtId="0" fontId="40" fillId="7" borderId="0" xfId="9" applyFont="1" applyFill="1"/>
    <xf numFmtId="0" fontId="40" fillId="2" borderId="0" xfId="9" applyFont="1" applyFill="1" applyAlignment="1">
      <alignment horizontal="justify"/>
    </xf>
    <xf numFmtId="0" fontId="40" fillId="19" borderId="0" xfId="9" applyFont="1" applyFill="1" applyAlignment="1">
      <alignment horizontal="center"/>
    </xf>
    <xf numFmtId="0" fontId="40" fillId="2" borderId="0" xfId="9" applyFont="1" applyFill="1" applyAlignment="1">
      <alignment horizontal="center"/>
    </xf>
    <xf numFmtId="0" fontId="42" fillId="2" borderId="0" xfId="9" applyFont="1" applyFill="1" applyAlignment="1">
      <alignment horizontal="justify" wrapText="1"/>
    </xf>
    <xf numFmtId="166" fontId="42" fillId="2" borderId="0" xfId="1" applyFont="1" applyFill="1" applyBorder="1" applyAlignment="1">
      <alignment horizontal="left" wrapText="1"/>
    </xf>
    <xf numFmtId="166" fontId="43" fillId="2" borderId="0" xfId="1" applyFont="1" applyFill="1" applyBorder="1"/>
    <xf numFmtId="166" fontId="43" fillId="2" borderId="34" xfId="1" applyFont="1" applyFill="1" applyBorder="1" applyAlignment="1">
      <alignment horizontal="left"/>
    </xf>
    <xf numFmtId="166" fontId="43" fillId="2" borderId="34" xfId="1" applyFont="1" applyFill="1" applyBorder="1"/>
    <xf numFmtId="166" fontId="40" fillId="2" borderId="0" xfId="1" applyFont="1" applyFill="1" applyBorder="1" applyAlignment="1">
      <alignment horizontal="left" wrapText="1"/>
    </xf>
    <xf numFmtId="166" fontId="40" fillId="2" borderId="0" xfId="1" applyFont="1" applyFill="1" applyBorder="1" applyAlignment="1">
      <alignment wrapText="1"/>
    </xf>
    <xf numFmtId="0" fontId="40" fillId="2" borderId="0" xfId="9" applyFont="1" applyFill="1" applyAlignment="1">
      <alignment horizontal="justify" wrapText="1"/>
    </xf>
    <xf numFmtId="0" fontId="40" fillId="2" borderId="0" xfId="9" applyFont="1" applyFill="1" applyAlignment="1">
      <alignment horizontal="left"/>
    </xf>
    <xf numFmtId="0" fontId="42" fillId="2" borderId="0" xfId="9" applyFont="1" applyFill="1" applyAlignment="1">
      <alignment horizontal="justify"/>
    </xf>
    <xf numFmtId="166" fontId="42" fillId="2" borderId="0" xfId="1" applyFont="1" applyFill="1" applyBorder="1" applyAlignment="1">
      <alignment horizontal="left"/>
    </xf>
    <xf numFmtId="166" fontId="44" fillId="0" borderId="0" xfId="1" applyFont="1" applyBorder="1" applyAlignment="1">
      <alignment horizontal="left"/>
    </xf>
    <xf numFmtId="0" fontId="40" fillId="2" borderId="0" xfId="9" applyFont="1" applyFill="1" applyAlignment="1">
      <alignment horizontal="center" wrapText="1"/>
    </xf>
    <xf numFmtId="166" fontId="40" fillId="2" borderId="54" xfId="1" applyFont="1" applyFill="1" applyBorder="1" applyAlignment="1">
      <alignment horizontal="center"/>
    </xf>
    <xf numFmtId="166" fontId="45" fillId="2" borderId="54" xfId="1" applyFont="1" applyFill="1" applyBorder="1"/>
    <xf numFmtId="166" fontId="40" fillId="2" borderId="0" xfId="1" applyFont="1" applyFill="1" applyBorder="1" applyAlignment="1">
      <alignment horizontal="center"/>
    </xf>
    <xf numFmtId="166" fontId="45" fillId="2" borderId="0" xfId="1" applyFont="1" applyFill="1" applyBorder="1"/>
    <xf numFmtId="0" fontId="42" fillId="7" borderId="0" xfId="9" applyFont="1" applyFill="1" applyAlignment="1">
      <alignment horizontal="justify"/>
    </xf>
    <xf numFmtId="0" fontId="41" fillId="7" borderId="0" xfId="9" applyFont="1" applyFill="1" applyAlignment="1">
      <alignment horizontal="justify"/>
    </xf>
    <xf numFmtId="43" fontId="40" fillId="19" borderId="0" xfId="9" applyNumberFormat="1" applyFont="1" applyFill="1" applyAlignment="1">
      <alignment horizontal="justify"/>
    </xf>
    <xf numFmtId="0" fontId="42" fillId="19" borderId="0" xfId="9" applyFont="1" applyFill="1" applyAlignment="1">
      <alignment horizontal="justify"/>
    </xf>
    <xf numFmtId="0" fontId="40" fillId="7" borderId="0" xfId="9" applyFont="1" applyFill="1" applyAlignment="1">
      <alignment horizontal="justify"/>
    </xf>
    <xf numFmtId="166" fontId="43" fillId="2" borderId="0" xfId="1" applyFont="1" applyFill="1" applyBorder="1" applyAlignment="1">
      <alignment horizontal="right"/>
    </xf>
    <xf numFmtId="166" fontId="45" fillId="2" borderId="28" xfId="1" applyFont="1" applyFill="1" applyBorder="1"/>
    <xf numFmtId="166" fontId="45" fillId="2" borderId="28" xfId="1" applyFont="1" applyFill="1" applyBorder="1" applyAlignment="1">
      <alignment horizontal="right"/>
    </xf>
    <xf numFmtId="0" fontId="46" fillId="7" borderId="0" xfId="9" applyFont="1" applyFill="1"/>
    <xf numFmtId="166" fontId="47" fillId="2" borderId="0" xfId="1" applyFont="1" applyFill="1" applyBorder="1"/>
    <xf numFmtId="166" fontId="47" fillId="2" borderId="0" xfId="1" applyFont="1" applyFill="1" applyBorder="1" applyAlignment="1">
      <alignment horizontal="right"/>
    </xf>
    <xf numFmtId="166" fontId="18" fillId="0" borderId="0" xfId="9" applyNumberFormat="1" applyFont="1"/>
    <xf numFmtId="43" fontId="18" fillId="0" borderId="0" xfId="9" applyNumberFormat="1" applyFont="1"/>
    <xf numFmtId="166" fontId="45" fillId="2" borderId="0" xfId="1" applyFont="1" applyFill="1" applyBorder="1" applyAlignment="1">
      <alignment horizontal="right"/>
    </xf>
    <xf numFmtId="0" fontId="40" fillId="7" borderId="0" xfId="9" applyFont="1" applyFill="1" applyAlignment="1">
      <alignment horizontal="center"/>
    </xf>
    <xf numFmtId="166" fontId="45" fillId="2" borderId="54" xfId="1" applyFont="1" applyFill="1" applyBorder="1" applyAlignment="1">
      <alignment horizontal="right"/>
    </xf>
    <xf numFmtId="0" fontId="18" fillId="2" borderId="0" xfId="9" applyFont="1" applyFill="1"/>
    <xf numFmtId="0" fontId="5" fillId="2" borderId="0" xfId="9" applyFont="1" applyFill="1"/>
    <xf numFmtId="0" fontId="5" fillId="0" borderId="0" xfId="9" applyFont="1"/>
    <xf numFmtId="0" fontId="39" fillId="19" borderId="0" xfId="9" applyFont="1" applyFill="1" applyAlignment="1">
      <alignment horizontal="center"/>
    </xf>
    <xf numFmtId="0" fontId="40" fillId="19" borderId="0" xfId="9" applyFont="1" applyFill="1" applyAlignment="1">
      <alignment horizontal="right"/>
    </xf>
    <xf numFmtId="166" fontId="42" fillId="19" borderId="0" xfId="1" applyFont="1" applyFill="1" applyBorder="1" applyProtection="1"/>
    <xf numFmtId="166" fontId="47" fillId="19" borderId="0" xfId="1" applyFont="1" applyFill="1" applyBorder="1" applyProtection="1"/>
    <xf numFmtId="4" fontId="40" fillId="19" borderId="54" xfId="9" applyNumberFormat="1" applyFont="1" applyFill="1" applyBorder="1"/>
    <xf numFmtId="165" fontId="40" fillId="19" borderId="0" xfId="9" applyNumberFormat="1" applyFont="1" applyFill="1" applyAlignment="1">
      <alignment horizontal="justify"/>
    </xf>
    <xf numFmtId="0" fontId="42" fillId="19" borderId="0" xfId="9" applyFont="1" applyFill="1"/>
    <xf numFmtId="0" fontId="45" fillId="7" borderId="0" xfId="9" applyFont="1" applyFill="1" applyAlignment="1">
      <alignment horizontal="justify" wrapText="1"/>
    </xf>
    <xf numFmtId="0" fontId="42" fillId="7" borderId="0" xfId="9" applyFont="1" applyFill="1" applyAlignment="1">
      <alignment horizontal="justify" wrapText="1"/>
    </xf>
    <xf numFmtId="4" fontId="42" fillId="19" borderId="0" xfId="9" applyNumberFormat="1" applyFont="1" applyFill="1" applyAlignment="1">
      <alignment horizontal="right" wrapText="1"/>
    </xf>
    <xf numFmtId="4" fontId="40" fillId="19" borderId="54" xfId="9" applyNumberFormat="1" applyFont="1" applyFill="1" applyBorder="1" applyAlignment="1">
      <alignment horizontal="right" wrapText="1"/>
    </xf>
    <xf numFmtId="0" fontId="18" fillId="19" borderId="0" xfId="9" applyFont="1" applyFill="1"/>
    <xf numFmtId="0" fontId="40" fillId="7" borderId="0" xfId="9" applyFont="1" applyFill="1" applyAlignment="1">
      <alignment horizontal="left" wrapText="1"/>
    </xf>
    <xf numFmtId="4" fontId="42" fillId="2" borderId="0" xfId="9" applyNumberFormat="1" applyFont="1" applyFill="1" applyAlignment="1">
      <alignment horizontal="right" wrapText="1"/>
    </xf>
    <xf numFmtId="4" fontId="40" fillId="2" borderId="54" xfId="9" applyNumberFormat="1" applyFont="1" applyFill="1" applyBorder="1" applyAlignment="1">
      <alignment horizontal="right" wrapText="1"/>
    </xf>
    <xf numFmtId="0" fontId="41" fillId="7" borderId="0" xfId="9" applyFont="1" applyFill="1" applyAlignment="1">
      <alignment horizontal="left"/>
    </xf>
    <xf numFmtId="0" fontId="42" fillId="7" borderId="0" xfId="9" applyFont="1" applyFill="1" applyAlignment="1">
      <alignment wrapText="1"/>
    </xf>
    <xf numFmtId="166" fontId="44" fillId="0" borderId="0" xfId="1" applyFont="1" applyBorder="1"/>
    <xf numFmtId="166" fontId="45" fillId="0" borderId="54" xfId="9" applyNumberFormat="1" applyFont="1" applyBorder="1"/>
    <xf numFmtId="0" fontId="41" fillId="7" borderId="0" xfId="9" applyFont="1" applyFill="1"/>
    <xf numFmtId="4" fontId="42" fillId="0" borderId="0" xfId="9" applyNumberFormat="1" applyFont="1" applyAlignment="1">
      <alignment horizontal="right" wrapText="1"/>
    </xf>
    <xf numFmtId="0" fontId="18" fillId="7" borderId="0" xfId="9" applyFont="1" applyFill="1"/>
    <xf numFmtId="4" fontId="18" fillId="0" borderId="0" xfId="9" applyNumberFormat="1" applyFont="1"/>
    <xf numFmtId="4" fontId="40" fillId="2" borderId="55" xfId="9" applyNumberFormat="1" applyFont="1" applyFill="1" applyBorder="1" applyAlignment="1">
      <alignment horizontal="right" wrapText="1"/>
    </xf>
    <xf numFmtId="4" fontId="48" fillId="2" borderId="0" xfId="9" applyNumberFormat="1" applyFont="1" applyFill="1" applyAlignment="1">
      <alignment horizontal="right" wrapText="1"/>
    </xf>
    <xf numFmtId="4" fontId="42" fillId="2" borderId="28" xfId="9" applyNumberFormat="1" applyFont="1" applyFill="1" applyBorder="1" applyAlignment="1">
      <alignment horizontal="right" wrapText="1"/>
    </xf>
    <xf numFmtId="4" fontId="40" fillId="2" borderId="54" xfId="9" applyNumberFormat="1" applyFont="1" applyFill="1" applyBorder="1" applyAlignment="1">
      <alignment horizontal="right"/>
    </xf>
    <xf numFmtId="4" fontId="42" fillId="2" borderId="0" xfId="9" applyNumberFormat="1" applyFont="1" applyFill="1" applyAlignment="1">
      <alignment horizontal="justify"/>
    </xf>
    <xf numFmtId="4" fontId="42" fillId="19" borderId="0" xfId="9" applyNumberFormat="1" applyFont="1" applyFill="1" applyAlignment="1">
      <alignment horizontal="justify"/>
    </xf>
    <xf numFmtId="4" fontId="40" fillId="19" borderId="54" xfId="9" applyNumberFormat="1" applyFont="1" applyFill="1" applyBorder="1" applyAlignment="1">
      <alignment horizontal="right"/>
    </xf>
    <xf numFmtId="0" fontId="40" fillId="7" borderId="0" xfId="9" applyFont="1" applyFill="1" applyAlignment="1">
      <alignment horizontal="justify" wrapText="1"/>
    </xf>
    <xf numFmtId="4" fontId="40" fillId="19" borderId="28" xfId="9" applyNumberFormat="1" applyFont="1" applyFill="1" applyBorder="1" applyAlignment="1">
      <alignment horizontal="right" wrapText="1"/>
    </xf>
    <xf numFmtId="0" fontId="40" fillId="7" borderId="0" xfId="9" applyFont="1" applyFill="1" applyAlignment="1">
      <alignment horizontal="center" wrapText="1"/>
    </xf>
    <xf numFmtId="4" fontId="40" fillId="19" borderId="0" xfId="9" applyNumberFormat="1" applyFont="1" applyFill="1" applyAlignment="1">
      <alignment horizontal="right"/>
    </xf>
    <xf numFmtId="0" fontId="29" fillId="2" borderId="0" xfId="9" applyFont="1" applyFill="1"/>
    <xf numFmtId="0" fontId="21" fillId="2" borderId="0" xfId="9" applyFont="1" applyFill="1"/>
    <xf numFmtId="0" fontId="7" fillId="2" borderId="0" xfId="9" applyFont="1" applyFill="1"/>
    <xf numFmtId="0" fontId="4" fillId="2" borderId="0" xfId="9" applyFont="1" applyFill="1"/>
    <xf numFmtId="43" fontId="18" fillId="2" borderId="0" xfId="9" applyNumberFormat="1" applyFont="1" applyFill="1"/>
    <xf numFmtId="0" fontId="25" fillId="2" borderId="0" xfId="9" applyFont="1" applyFill="1"/>
    <xf numFmtId="0" fontId="15" fillId="7" borderId="0" xfId="9" applyFont="1" applyFill="1" applyAlignment="1">
      <alignment horizontal="justify" wrapText="1"/>
    </xf>
    <xf numFmtId="166" fontId="40" fillId="19" borderId="54" xfId="9" applyNumberFormat="1" applyFont="1" applyFill="1" applyBorder="1" applyAlignment="1">
      <alignment horizontal="justify"/>
    </xf>
    <xf numFmtId="166" fontId="40" fillId="19" borderId="0" xfId="9" applyNumberFormat="1" applyFont="1" applyFill="1" applyAlignment="1">
      <alignment horizontal="justify"/>
    </xf>
    <xf numFmtId="0" fontId="41" fillId="0" borderId="0" xfId="9" applyFont="1" applyAlignment="1">
      <alignment horizontal="justify"/>
    </xf>
    <xf numFmtId="0" fontId="42" fillId="0" borderId="0" xfId="9" applyFont="1" applyAlignment="1">
      <alignment horizontal="justify"/>
    </xf>
    <xf numFmtId="0" fontId="42" fillId="7" borderId="0" xfId="9" applyFont="1" applyFill="1" applyAlignment="1">
      <alignment vertical="top" wrapText="1"/>
    </xf>
    <xf numFmtId="166" fontId="42" fillId="19" borderId="0" xfId="10" applyFont="1" applyFill="1" applyBorder="1" applyAlignment="1" applyProtection="1">
      <alignment horizontal="right"/>
    </xf>
    <xf numFmtId="166" fontId="42" fillId="19" borderId="0" xfId="10" applyFont="1" applyFill="1" applyBorder="1" applyAlignment="1" applyProtection="1">
      <alignment horizontal="center"/>
    </xf>
    <xf numFmtId="4" fontId="42" fillId="19" borderId="0" xfId="9" applyNumberFormat="1" applyFont="1" applyFill="1"/>
    <xf numFmtId="4" fontId="42" fillId="19" borderId="0" xfId="9" applyNumberFormat="1" applyFont="1" applyFill="1" applyAlignment="1">
      <alignment horizontal="right"/>
    </xf>
    <xf numFmtId="166" fontId="40" fillId="19" borderId="43" xfId="1" applyFont="1" applyFill="1" applyBorder="1" applyAlignment="1" applyProtection="1">
      <alignment horizontal="right"/>
    </xf>
    <xf numFmtId="166" fontId="42" fillId="19" borderId="0" xfId="1" applyFont="1" applyFill="1" applyBorder="1" applyAlignment="1" applyProtection="1">
      <alignment horizontal="right"/>
    </xf>
    <xf numFmtId="166" fontId="42" fillId="0" borderId="0" xfId="1" applyFont="1" applyBorder="1" applyProtection="1"/>
    <xf numFmtId="43" fontId="42" fillId="19" borderId="0" xfId="9" applyNumberFormat="1" applyFont="1" applyFill="1"/>
    <xf numFmtId="0" fontId="49" fillId="7" borderId="0" xfId="9" applyFont="1" applyFill="1" applyAlignment="1">
      <alignment horizontal="justify"/>
    </xf>
    <xf numFmtId="4" fontId="18" fillId="7" borderId="0" xfId="9" applyNumberFormat="1" applyFont="1" applyFill="1"/>
    <xf numFmtId="166" fontId="43" fillId="0" borderId="0" xfId="1" applyFont="1"/>
    <xf numFmtId="166" fontId="43" fillId="0" borderId="0" xfId="1" applyFont="1" applyBorder="1"/>
    <xf numFmtId="4" fontId="47" fillId="0" borderId="0" xfId="11" applyNumberFormat="1" applyFont="1"/>
    <xf numFmtId="4" fontId="40" fillId="19" borderId="0" xfId="9" applyNumberFormat="1" applyFont="1" applyFill="1" applyAlignment="1">
      <alignment horizontal="right" wrapText="1"/>
    </xf>
    <xf numFmtId="0" fontId="49" fillId="7" borderId="0" xfId="9" applyFont="1" applyFill="1" applyAlignment="1">
      <alignment horizontal="left"/>
    </xf>
    <xf numFmtId="0" fontId="40" fillId="7" borderId="0" xfId="9" applyFont="1" applyFill="1" applyAlignment="1">
      <alignment horizontal="left"/>
    </xf>
    <xf numFmtId="4" fontId="40" fillId="19" borderId="54" xfId="9" applyNumberFormat="1" applyFont="1" applyFill="1" applyBorder="1" applyAlignment="1">
      <alignment horizontal="right" vertical="top" wrapText="1"/>
    </xf>
    <xf numFmtId="0" fontId="42" fillId="0" borderId="0" xfId="9" applyFont="1"/>
    <xf numFmtId="4" fontId="39" fillId="19" borderId="0" xfId="9" applyNumberFormat="1" applyFont="1" applyFill="1" applyAlignment="1">
      <alignment horizontal="center"/>
    </xf>
    <xf numFmtId="0" fontId="40" fillId="19" borderId="0" xfId="9" applyFont="1" applyFill="1"/>
    <xf numFmtId="4" fontId="42" fillId="7" borderId="0" xfId="9" applyNumberFormat="1" applyFont="1" applyFill="1"/>
    <xf numFmtId="4" fontId="40" fillId="2" borderId="54" xfId="9" applyNumberFormat="1" applyFont="1" applyFill="1" applyBorder="1"/>
    <xf numFmtId="4" fontId="40" fillId="19" borderId="0" xfId="9" applyNumberFormat="1" applyFont="1" applyFill="1" applyAlignment="1">
      <alignment horizontal="justify"/>
    </xf>
    <xf numFmtId="0" fontId="47" fillId="0" borderId="0" xfId="12" applyFont="1"/>
    <xf numFmtId="0" fontId="41" fillId="19" borderId="0" xfId="9" applyFont="1" applyFill="1" applyAlignment="1">
      <alignment horizontal="justify"/>
    </xf>
    <xf numFmtId="0" fontId="43" fillId="2" borderId="0" xfId="9" applyFont="1" applyFill="1"/>
    <xf numFmtId="164" fontId="43" fillId="0" borderId="0" xfId="9" applyNumberFormat="1" applyFont="1" applyAlignment="1">
      <alignment vertical="center"/>
    </xf>
    <xf numFmtId="165" fontId="42" fillId="19" borderId="0" xfId="9" applyNumberFormat="1" applyFont="1" applyFill="1"/>
    <xf numFmtId="0" fontId="51" fillId="2" borderId="0" xfId="13" applyFont="1" applyFill="1" applyAlignment="1">
      <alignment wrapText="1"/>
    </xf>
    <xf numFmtId="0" fontId="51" fillId="2" borderId="0" xfId="13" applyFont="1" applyFill="1"/>
    <xf numFmtId="166" fontId="2" fillId="2" borderId="0" xfId="1" applyFill="1"/>
    <xf numFmtId="0" fontId="51" fillId="2" borderId="0" xfId="13" applyFont="1" applyFill="1" applyAlignment="1">
      <alignment horizontal="right"/>
    </xf>
    <xf numFmtId="173" fontId="51" fillId="2" borderId="0" xfId="10" applyNumberFormat="1" applyFont="1" applyFill="1" applyAlignment="1">
      <alignment horizontal="right"/>
    </xf>
    <xf numFmtId="173" fontId="51" fillId="2" borderId="0" xfId="10" applyNumberFormat="1" applyFont="1" applyFill="1"/>
    <xf numFmtId="3" fontId="51" fillId="2" borderId="0" xfId="13" applyNumberFormat="1" applyFont="1" applyFill="1"/>
    <xf numFmtId="166" fontId="51" fillId="2" borderId="0" xfId="1" applyFont="1" applyFill="1"/>
    <xf numFmtId="0" fontId="52" fillId="2" borderId="1" xfId="0" applyFont="1" applyFill="1" applyBorder="1" applyAlignment="1">
      <alignment horizontal="center" vertical="center"/>
    </xf>
    <xf numFmtId="0" fontId="52" fillId="2" borderId="39" xfId="0" applyFont="1" applyFill="1" applyBorder="1" applyAlignment="1">
      <alignment horizontal="center" vertical="center"/>
    </xf>
    <xf numFmtId="0" fontId="52" fillId="2" borderId="3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2" fillId="2" borderId="24" xfId="0" applyFont="1" applyFill="1" applyBorder="1" applyAlignment="1">
      <alignment horizontal="center" vertical="center"/>
    </xf>
    <xf numFmtId="0" fontId="52" fillId="2" borderId="34" xfId="0" applyFont="1" applyFill="1" applyBorder="1" applyAlignment="1">
      <alignment horizontal="center" vertical="center"/>
    </xf>
    <xf numFmtId="0" fontId="52" fillId="2" borderId="33" xfId="0" applyFont="1" applyFill="1" applyBorder="1" applyAlignment="1">
      <alignment horizontal="center" vertical="center"/>
    </xf>
    <xf numFmtId="0" fontId="53" fillId="2" borderId="50" xfId="0" applyFont="1" applyFill="1" applyBorder="1" applyAlignment="1">
      <alignment vertical="center"/>
    </xf>
    <xf numFmtId="0" fontId="52" fillId="2" borderId="51" xfId="0" applyFont="1" applyFill="1" applyBorder="1" applyAlignment="1">
      <alignment horizontal="left" vertical="center"/>
    </xf>
    <xf numFmtId="0" fontId="53" fillId="2" borderId="51" xfId="0" applyFont="1" applyFill="1" applyBorder="1"/>
    <xf numFmtId="0" fontId="52" fillId="2" borderId="51" xfId="0" applyFont="1" applyFill="1" applyBorder="1" applyAlignment="1">
      <alignment horizontal="left" vertical="center" indent="4"/>
    </xf>
    <xf numFmtId="0" fontId="53" fillId="2" borderId="51" xfId="0" applyFont="1" applyFill="1" applyBorder="1" applyAlignment="1">
      <alignment vertical="center"/>
    </xf>
    <xf numFmtId="0" fontId="53" fillId="2" borderId="52" xfId="0" applyFont="1" applyFill="1" applyBorder="1" applyAlignment="1">
      <alignment vertical="center"/>
    </xf>
    <xf numFmtId="0" fontId="53" fillId="2" borderId="39" xfId="0" applyFont="1" applyFill="1" applyBorder="1" applyAlignment="1">
      <alignment vertical="center"/>
    </xf>
    <xf numFmtId="0" fontId="53" fillId="2" borderId="56" xfId="0" applyFont="1" applyFill="1" applyBorder="1" applyAlignment="1">
      <alignment vertical="center"/>
    </xf>
    <xf numFmtId="0" fontId="52" fillId="2" borderId="50" xfId="0" applyFont="1" applyFill="1" applyBorder="1" applyAlignment="1">
      <alignment horizontal="left" vertical="center"/>
    </xf>
    <xf numFmtId="0" fontId="52" fillId="2" borderId="41" xfId="0" applyFont="1" applyFill="1" applyBorder="1" applyAlignment="1">
      <alignment vertical="center"/>
    </xf>
    <xf numFmtId="0" fontId="52" fillId="15" borderId="45" xfId="0" applyFont="1" applyFill="1" applyBorder="1" applyAlignment="1">
      <alignment vertical="center"/>
    </xf>
    <xf numFmtId="0" fontId="52" fillId="15" borderId="45" xfId="0" applyFont="1" applyFill="1" applyBorder="1" applyAlignment="1">
      <alignment horizontal="center" vertical="center" wrapText="1"/>
    </xf>
    <xf numFmtId="0" fontId="52" fillId="15" borderId="45" xfId="0" applyFont="1" applyFill="1" applyBorder="1" applyAlignment="1">
      <alignment horizontal="center" vertical="center"/>
    </xf>
    <xf numFmtId="0" fontId="52" fillId="15" borderId="45" xfId="0" applyFont="1" applyFill="1" applyBorder="1" applyAlignment="1">
      <alignment horizontal="center"/>
    </xf>
    <xf numFmtId="0" fontId="52" fillId="15" borderId="46" xfId="0" applyFont="1" applyFill="1" applyBorder="1" applyAlignment="1">
      <alignment horizontal="center" vertical="center" wrapText="1"/>
    </xf>
    <xf numFmtId="0" fontId="52" fillId="15" borderId="34" xfId="0" applyFont="1" applyFill="1" applyBorder="1" applyAlignment="1">
      <alignment vertical="center"/>
    </xf>
    <xf numFmtId="0" fontId="52" fillId="15" borderId="42" xfId="0" applyFont="1" applyFill="1" applyBorder="1" applyAlignment="1">
      <alignment horizontal="center" vertical="center" wrapText="1"/>
    </xf>
    <xf numFmtId="0" fontId="52" fillId="15" borderId="41" xfId="0" applyFont="1" applyFill="1" applyBorder="1" applyAlignment="1">
      <alignment horizontal="center" vertical="center"/>
    </xf>
    <xf numFmtId="166" fontId="54" fillId="2" borderId="0" xfId="1" applyFont="1" applyFill="1"/>
    <xf numFmtId="0" fontId="54" fillId="2" borderId="0" xfId="13" applyFont="1" applyFill="1"/>
    <xf numFmtId="0" fontId="53" fillId="2" borderId="10" xfId="0" applyFont="1" applyFill="1" applyBorder="1" applyAlignment="1">
      <alignment vertical="center"/>
    </xf>
    <xf numFmtId="0" fontId="53" fillId="2" borderId="11" xfId="0" applyFont="1" applyFill="1" applyBorder="1" applyAlignment="1">
      <alignment vertical="center"/>
    </xf>
    <xf numFmtId="0" fontId="53" fillId="2" borderId="11" xfId="0" applyFont="1" applyFill="1" applyBorder="1" applyAlignment="1">
      <alignment horizontal="center" vertical="center" wrapText="1"/>
    </xf>
    <xf numFmtId="0" fontId="53" fillId="2" borderId="11" xfId="0" applyFont="1" applyFill="1" applyBorder="1" applyAlignment="1">
      <alignment horizontal="center" vertical="center"/>
    </xf>
    <xf numFmtId="0" fontId="53" fillId="2" borderId="11" xfId="0" applyFont="1" applyFill="1" applyBorder="1" applyAlignment="1">
      <alignment horizontal="center"/>
    </xf>
    <xf numFmtId="0" fontId="53" fillId="2" borderId="12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vertical="center"/>
    </xf>
    <xf numFmtId="0" fontId="53" fillId="2" borderId="57" xfId="0" applyFont="1" applyFill="1" applyBorder="1" applyAlignment="1">
      <alignment horizontal="center" vertical="center" wrapText="1"/>
    </xf>
    <xf numFmtId="0" fontId="53" fillId="2" borderId="10" xfId="0" applyFont="1" applyFill="1" applyBorder="1" applyAlignment="1">
      <alignment horizontal="center" vertical="center"/>
    </xf>
    <xf numFmtId="0" fontId="53" fillId="2" borderId="13" xfId="0" applyFont="1" applyFill="1" applyBorder="1" applyAlignment="1">
      <alignment vertical="center"/>
    </xf>
    <xf numFmtId="167" fontId="52" fillId="20" borderId="8" xfId="0" applyNumberFormat="1" applyFont="1" applyFill="1" applyBorder="1"/>
    <xf numFmtId="0" fontId="53" fillId="2" borderId="13" xfId="0" applyFont="1" applyFill="1" applyBorder="1"/>
    <xf numFmtId="0" fontId="53" fillId="2" borderId="14" xfId="0" applyFont="1" applyFill="1" applyBorder="1" applyAlignment="1">
      <alignment vertical="center"/>
    </xf>
    <xf numFmtId="166" fontId="2" fillId="0" borderId="14" xfId="1" applyBorder="1"/>
    <xf numFmtId="167" fontId="53" fillId="2" borderId="14" xfId="0" applyNumberFormat="1" applyFont="1" applyFill="1" applyBorder="1"/>
    <xf numFmtId="167" fontId="51" fillId="2" borderId="0" xfId="13" applyNumberFormat="1" applyFont="1" applyFill="1"/>
    <xf numFmtId="0" fontId="53" fillId="2" borderId="16" xfId="0" applyFont="1" applyFill="1" applyBorder="1" applyAlignment="1">
      <alignment vertical="center"/>
    </xf>
    <xf numFmtId="166" fontId="2" fillId="0" borderId="16" xfId="1" applyBorder="1"/>
    <xf numFmtId="0" fontId="52" fillId="2" borderId="40" xfId="0" applyFont="1" applyFill="1" applyBorder="1" applyAlignment="1">
      <alignment vertical="center"/>
    </xf>
    <xf numFmtId="167" fontId="52" fillId="20" borderId="19" xfId="0" applyNumberFormat="1" applyFont="1" applyFill="1" applyBorder="1"/>
    <xf numFmtId="167" fontId="52" fillId="2" borderId="8" xfId="0" applyNumberFormat="1" applyFont="1" applyFill="1" applyBorder="1"/>
    <xf numFmtId="0" fontId="53" fillId="2" borderId="11" xfId="0" applyFont="1" applyFill="1" applyBorder="1" applyAlignment="1">
      <alignment vertical="center" wrapText="1"/>
    </xf>
    <xf numFmtId="166" fontId="2" fillId="0" borderId="11" xfId="1" applyBorder="1"/>
    <xf numFmtId="166" fontId="2" fillId="0" borderId="12" xfId="1" applyBorder="1"/>
    <xf numFmtId="166" fontId="2" fillId="0" borderId="57" xfId="1" applyBorder="1"/>
    <xf numFmtId="166" fontId="2" fillId="0" borderId="10" xfId="1" applyBorder="1"/>
    <xf numFmtId="0" fontId="52" fillId="2" borderId="14" xfId="0" applyFont="1" applyFill="1" applyBorder="1" applyAlignment="1">
      <alignment vertical="center"/>
    </xf>
    <xf numFmtId="0" fontId="53" fillId="2" borderId="58" xfId="0" applyFont="1" applyFill="1" applyBorder="1" applyAlignment="1">
      <alignment horizontal="left" wrapText="1"/>
    </xf>
    <xf numFmtId="0" fontId="53" fillId="2" borderId="30" xfId="0" applyFont="1" applyFill="1" applyBorder="1" applyAlignment="1">
      <alignment horizontal="left" wrapText="1"/>
    </xf>
    <xf numFmtId="0" fontId="53" fillId="2" borderId="58" xfId="0" applyFont="1" applyFill="1" applyBorder="1" applyAlignment="1">
      <alignment horizontal="left" vertical="center" wrapText="1"/>
    </xf>
    <xf numFmtId="0" fontId="53" fillId="2" borderId="30" xfId="0" applyFont="1" applyFill="1" applyBorder="1" applyAlignment="1">
      <alignment horizontal="left" vertical="center" wrapText="1"/>
    </xf>
    <xf numFmtId="0" fontId="53" fillId="2" borderId="59" xfId="0" applyFont="1" applyFill="1" applyBorder="1" applyAlignment="1">
      <alignment horizontal="left" vertical="center" wrapText="1"/>
    </xf>
    <xf numFmtId="0" fontId="53" fillId="2" borderId="60" xfId="0" applyFont="1" applyFill="1" applyBorder="1" applyAlignment="1">
      <alignment horizontal="left" vertical="center" wrapText="1"/>
    </xf>
    <xf numFmtId="165" fontId="51" fillId="2" borderId="0" xfId="13" applyNumberFormat="1" applyFont="1" applyFill="1"/>
    <xf numFmtId="0" fontId="52" fillId="2" borderId="40" xfId="0" applyFont="1" applyFill="1" applyBorder="1" applyAlignment="1">
      <alignment horizontal="left" vertical="center"/>
    </xf>
    <xf numFmtId="0" fontId="52" fillId="2" borderId="7" xfId="0" applyFont="1" applyFill="1" applyBorder="1" applyAlignment="1">
      <alignment vertical="center"/>
    </xf>
    <xf numFmtId="0" fontId="53" fillId="2" borderId="9" xfId="0" applyFont="1" applyFill="1" applyBorder="1" applyAlignment="1">
      <alignment vertical="center"/>
    </xf>
    <xf numFmtId="167" fontId="53" fillId="0" borderId="8" xfId="0" applyNumberFormat="1" applyFont="1" applyBorder="1"/>
    <xf numFmtId="166" fontId="2" fillId="0" borderId="8" xfId="1" applyBorder="1"/>
    <xf numFmtId="0" fontId="52" fillId="2" borderId="13" xfId="0" applyFont="1" applyFill="1" applyBorder="1" applyAlignment="1">
      <alignment horizontal="left" vertical="center"/>
    </xf>
    <xf numFmtId="0" fontId="52" fillId="2" borderId="13" xfId="0" applyFont="1" applyFill="1" applyBorder="1" applyAlignment="1">
      <alignment vertical="center"/>
    </xf>
    <xf numFmtId="0" fontId="52" fillId="15" borderId="14" xfId="0" applyFont="1" applyFill="1" applyBorder="1" applyAlignment="1">
      <alignment vertical="center"/>
    </xf>
    <xf numFmtId="166" fontId="2" fillId="0" borderId="61" xfId="1" applyBorder="1"/>
    <xf numFmtId="166" fontId="55" fillId="2" borderId="0" xfId="1" applyFont="1" applyFill="1"/>
    <xf numFmtId="0" fontId="53" fillId="2" borderId="41" xfId="0" applyFont="1" applyFill="1" applyBorder="1" applyAlignment="1">
      <alignment vertical="center"/>
    </xf>
    <xf numFmtId="0" fontId="53" fillId="2" borderId="42" xfId="0" applyFont="1" applyFill="1" applyBorder="1" applyAlignment="1">
      <alignment horizontal="center" vertical="center"/>
    </xf>
    <xf numFmtId="0" fontId="53" fillId="2" borderId="44" xfId="0" applyFont="1" applyFill="1" applyBorder="1" applyAlignment="1">
      <alignment horizontal="center" vertical="center"/>
    </xf>
    <xf numFmtId="166" fontId="2" fillId="0" borderId="37" xfId="1" applyBorder="1"/>
    <xf numFmtId="166" fontId="2" fillId="0" borderId="36" xfId="1" applyBorder="1"/>
    <xf numFmtId="166" fontId="2" fillId="0" borderId="62" xfId="1" applyBorder="1"/>
    <xf numFmtId="166" fontId="2" fillId="0" borderId="38" xfId="1" applyBorder="1"/>
    <xf numFmtId="0" fontId="52" fillId="2" borderId="0" xfId="0" applyFont="1" applyFill="1" applyAlignment="1">
      <alignment horizontal="left" vertical="center"/>
    </xf>
    <xf numFmtId="0" fontId="53" fillId="2" borderId="0" xfId="0" applyFont="1" applyFill="1"/>
    <xf numFmtId="0" fontId="52" fillId="2" borderId="0" xfId="0" applyFont="1" applyFill="1" applyAlignment="1">
      <alignment horizontal="left" vertical="center" indent="4"/>
    </xf>
    <xf numFmtId="167" fontId="53" fillId="2" borderId="0" xfId="0" applyNumberFormat="1" applyFont="1" applyFill="1" applyAlignment="1">
      <alignment vertical="center"/>
    </xf>
    <xf numFmtId="166" fontId="53" fillId="2" borderId="0" xfId="1" applyFont="1" applyFill="1" applyAlignment="1">
      <alignment vertical="center"/>
    </xf>
    <xf numFmtId="167" fontId="12" fillId="2" borderId="0" xfId="13" applyNumberFormat="1" applyFont="1" applyFill="1" applyAlignment="1">
      <alignment horizontal="right"/>
    </xf>
    <xf numFmtId="0" fontId="15" fillId="2" borderId="0" xfId="13" applyFont="1" applyFill="1" applyAlignment="1">
      <alignment horizontal="center"/>
    </xf>
    <xf numFmtId="173" fontId="15" fillId="2" borderId="0" xfId="10" applyNumberFormat="1" applyFont="1" applyFill="1"/>
    <xf numFmtId="3" fontId="15" fillId="2" borderId="0" xfId="13" applyNumberFormat="1" applyFont="1" applyFill="1"/>
    <xf numFmtId="173" fontId="15" fillId="2" borderId="0" xfId="10" applyNumberFormat="1" applyFont="1" applyFill="1" applyAlignment="1">
      <alignment horizontal="center"/>
    </xf>
    <xf numFmtId="0" fontId="17" fillId="2" borderId="0" xfId="13" applyFont="1" applyFill="1" applyAlignment="1">
      <alignment horizontal="center"/>
    </xf>
    <xf numFmtId="173" fontId="18" fillId="2" borderId="0" xfId="10" applyNumberFormat="1" applyFont="1" applyFill="1"/>
    <xf numFmtId="3" fontId="18" fillId="2" borderId="0" xfId="13" applyNumberFormat="1" applyFont="1" applyFill="1"/>
    <xf numFmtId="173" fontId="17" fillId="2" borderId="0" xfId="10" applyNumberFormat="1" applyFont="1" applyFill="1" applyAlignment="1">
      <alignment horizontal="center"/>
    </xf>
    <xf numFmtId="0" fontId="22" fillId="2" borderId="0" xfId="13" applyFont="1" applyFill="1"/>
    <xf numFmtId="0" fontId="22" fillId="2" borderId="0" xfId="13" applyFont="1" applyFill="1" applyAlignment="1">
      <alignment horizontal="right"/>
    </xf>
    <xf numFmtId="173" fontId="22" fillId="2" borderId="0" xfId="10" applyNumberFormat="1" applyFont="1" applyFill="1" applyAlignment="1">
      <alignment horizontal="right"/>
    </xf>
    <xf numFmtId="173" fontId="22" fillId="2" borderId="0" xfId="10" applyNumberFormat="1" applyFont="1" applyFill="1"/>
    <xf numFmtId="3" fontId="22" fillId="2" borderId="0" xfId="13" applyNumberFormat="1" applyFont="1" applyFill="1"/>
    <xf numFmtId="0" fontId="15" fillId="2" borderId="0" xfId="13" applyFont="1" applyFill="1"/>
    <xf numFmtId="0" fontId="15" fillId="2" borderId="0" xfId="13" applyFont="1" applyFill="1" applyAlignment="1">
      <alignment horizontal="right"/>
    </xf>
    <xf numFmtId="173" fontId="15" fillId="2" borderId="0" xfId="10" applyNumberFormat="1" applyFont="1" applyFill="1" applyAlignment="1">
      <alignment horizontal="right"/>
    </xf>
  </cellXfs>
  <cellStyles count="14">
    <cellStyle name="Millares" xfId="1" builtinId="3"/>
    <cellStyle name="Millares 2" xfId="10" xr:uid="{F3A5300B-E399-4650-9E33-918B08CB6CA7}"/>
    <cellStyle name="Millares 2 2 11" xfId="7" xr:uid="{5DEDF408-38CD-4BC4-A44D-694BBD1036D1}"/>
    <cellStyle name="Millares 25" xfId="3" xr:uid="{86139F6A-D93D-463B-AD01-43FC6EE2D3C9}"/>
    <cellStyle name="Millares 27" xfId="5" xr:uid="{ED8ED743-C6C3-4597-8A2E-3D9B390BA98B}"/>
    <cellStyle name="Normal" xfId="0" builtinId="0"/>
    <cellStyle name="Normal 2" xfId="9" xr:uid="{EF44577C-8C44-4E56-A1E8-93C9515B3AE0}"/>
    <cellStyle name="Normal 2 2" xfId="13" xr:uid="{3E56DD3D-75F2-486E-A469-EA7284F8A3F1}"/>
    <cellStyle name="Normal 5" xfId="12" xr:uid="{3D20D628-F737-417D-801E-F1A4A7103EF5}"/>
    <cellStyle name="Normal 55" xfId="6" xr:uid="{12E639B4-763A-4833-92DB-DC027E9ED4F0}"/>
    <cellStyle name="Normal 56" xfId="2" xr:uid="{3C69A0AF-FB00-4B25-9B4E-140D0582947F}"/>
    <cellStyle name="Normal 58 2" xfId="4" xr:uid="{D6B8A6D3-8D37-40D5-BFD7-AD7FAD5FC0CE}"/>
    <cellStyle name="Normal 6" xfId="11" xr:uid="{798A2561-676A-425F-A1F3-56CCD6294EA0}"/>
    <cellStyle name="Porcentaje 2" xfId="8" xr:uid="{DCD8D6DB-2314-4080-BDD4-A8B396EFC3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2619375</xdr:colOff>
      <xdr:row>0</xdr:row>
      <xdr:rowOff>95250</xdr:rowOff>
    </xdr:from>
    <xdr:to>
      <xdr:col>3</xdr:col>
      <xdr:colOff>266700</xdr:colOff>
      <xdr:row>5</xdr:row>
      <xdr:rowOff>133350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9AE0A2B1-8D60-40FE-97D9-097E1D442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2300" y="95250"/>
          <a:ext cx="19907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3133725</xdr:colOff>
      <xdr:row>0</xdr:row>
      <xdr:rowOff>114300</xdr:rowOff>
    </xdr:from>
    <xdr:to>
      <xdr:col>2</xdr:col>
      <xdr:colOff>1100455</xdr:colOff>
      <xdr:row>5</xdr:row>
      <xdr:rowOff>95250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38B078F8-60E5-48D4-8E40-BC83B96A3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09975" y="114300"/>
          <a:ext cx="190055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2695575</xdr:colOff>
      <xdr:row>1</xdr:row>
      <xdr:rowOff>56921</xdr:rowOff>
    </xdr:from>
    <xdr:ext cx="1304925" cy="649341"/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A9860509-B5EC-4DC1-B34C-EC5F2777E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0" y="247421"/>
          <a:ext cx="1304925" cy="64934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1000125</xdr:colOff>
      <xdr:row>1</xdr:row>
      <xdr:rowOff>161925</xdr:rowOff>
    </xdr:from>
    <xdr:to>
      <xdr:col>8</xdr:col>
      <xdr:colOff>295275</xdr:colOff>
      <xdr:row>6</xdr:row>
      <xdr:rowOff>152400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1669BDF6-B6D0-4E13-8DBD-675F1C7FD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62400" y="361950"/>
          <a:ext cx="19907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68764</xdr:rowOff>
    </xdr:from>
    <xdr:to>
      <xdr:col>4</xdr:col>
      <xdr:colOff>504825</xdr:colOff>
      <xdr:row>4</xdr:row>
      <xdr:rowOff>161925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14FD8544-FE5E-46D2-A058-E3136105F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43350" y="68764"/>
          <a:ext cx="1695450" cy="855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4476749</xdr:colOff>
      <xdr:row>0</xdr:row>
      <xdr:rowOff>226105</xdr:rowOff>
    </xdr:from>
    <xdr:to>
      <xdr:col>0</xdr:col>
      <xdr:colOff>7024687</xdr:colOff>
      <xdr:row>6</xdr:row>
      <xdr:rowOff>65229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458CB4BF-542A-4620-8885-97653A792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76749" y="226105"/>
          <a:ext cx="2547938" cy="1267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3</xdr:row>
      <xdr:rowOff>66674</xdr:rowOff>
    </xdr:from>
    <xdr:to>
      <xdr:col>11</xdr:col>
      <xdr:colOff>1009650</xdr:colOff>
      <xdr:row>10</xdr:row>
      <xdr:rowOff>95249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145DA72-6C79-4874-9EAD-D533E6598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86450" y="609599"/>
          <a:ext cx="21717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CF86B-9C52-486B-90B2-0F7E4B77AD90}">
  <sheetPr>
    <pageSetUpPr fitToPage="1"/>
  </sheetPr>
  <dimension ref="A1:AMH60"/>
  <sheetViews>
    <sheetView showGridLines="0" topLeftCell="A13" workbookViewId="0">
      <selection activeCell="D35" sqref="D35"/>
    </sheetView>
  </sheetViews>
  <sheetFormatPr baseColWidth="10" defaultColWidth="11.42578125" defaultRowHeight="15" x14ac:dyDescent="0.25"/>
  <cols>
    <col min="1" max="1" width="8.140625" style="5" customWidth="1"/>
    <col min="2" max="2" width="53.5703125" style="5" customWidth="1"/>
    <col min="3" max="3" width="11.5703125" style="5" customWidth="1"/>
    <col min="4" max="4" width="24.7109375" style="61" customWidth="1"/>
    <col min="5" max="5" width="0.85546875" style="61" customWidth="1"/>
    <col min="6" max="6" width="25.140625" style="61" customWidth="1"/>
    <col min="7" max="8" width="16.85546875" style="1" customWidth="1"/>
    <col min="9" max="9" width="14.140625" style="1" customWidth="1"/>
    <col min="10" max="1022" width="11.42578125" style="1"/>
  </cols>
  <sheetData>
    <row r="1" spans="1:6" x14ac:dyDescent="0.25">
      <c r="A1" s="87"/>
      <c r="B1" s="87"/>
      <c r="C1" s="87"/>
      <c r="D1" s="87"/>
      <c r="E1" s="87"/>
      <c r="F1" s="88"/>
    </row>
    <row r="2" spans="1:6" x14ac:dyDescent="0.25">
      <c r="A2" s="2"/>
      <c r="B2" s="2"/>
      <c r="C2" s="2"/>
      <c r="D2" s="2"/>
      <c r="E2" s="2"/>
      <c r="F2" s="3"/>
    </row>
    <row r="3" spans="1:6" x14ac:dyDescent="0.25">
      <c r="A3" s="2"/>
      <c r="B3" s="2"/>
      <c r="C3" s="2"/>
      <c r="D3" s="2"/>
      <c r="E3" s="2"/>
      <c r="F3" s="3"/>
    </row>
    <row r="4" spans="1:6" x14ac:dyDescent="0.25">
      <c r="A4" s="2"/>
      <c r="B4" s="2"/>
      <c r="C4" s="2"/>
      <c r="D4" s="2"/>
      <c r="E4" s="2"/>
      <c r="F4" s="3"/>
    </row>
    <row r="5" spans="1:6" x14ac:dyDescent="0.25">
      <c r="A5" s="2"/>
      <c r="B5" s="2"/>
      <c r="C5" s="2"/>
      <c r="D5" s="2"/>
      <c r="E5" s="2"/>
      <c r="F5" s="3"/>
    </row>
    <row r="6" spans="1:6" x14ac:dyDescent="0.25">
      <c r="A6" s="2"/>
      <c r="B6" s="2"/>
      <c r="C6" s="2"/>
      <c r="D6" s="2"/>
      <c r="E6" s="2"/>
      <c r="F6" s="3"/>
    </row>
    <row r="7" spans="1:6" ht="15.75" x14ac:dyDescent="0.25">
      <c r="A7" s="89" t="s">
        <v>0</v>
      </c>
      <c r="B7" s="89"/>
      <c r="C7" s="89"/>
      <c r="D7" s="89"/>
      <c r="E7" s="89"/>
      <c r="F7" s="90"/>
    </row>
    <row r="8" spans="1:6" ht="15.75" x14ac:dyDescent="0.25">
      <c r="A8" s="91" t="s">
        <v>33</v>
      </c>
      <c r="B8" s="91"/>
      <c r="C8" s="91"/>
      <c r="D8" s="91"/>
      <c r="E8" s="91"/>
      <c r="F8" s="92"/>
    </row>
    <row r="9" spans="1:6" ht="15.75" x14ac:dyDescent="0.25">
      <c r="A9" s="89" t="s">
        <v>1</v>
      </c>
      <c r="B9" s="89"/>
      <c r="C9" s="89"/>
      <c r="D9" s="89"/>
      <c r="E9" s="89"/>
      <c r="F9" s="90"/>
    </row>
    <row r="10" spans="1:6" ht="16.5" thickBot="1" x14ac:dyDescent="0.3">
      <c r="A10" s="4"/>
      <c r="D10" s="6"/>
      <c r="E10" s="7"/>
      <c r="F10" s="8"/>
    </row>
    <row r="11" spans="1:6" ht="19.5" thickBot="1" x14ac:dyDescent="0.3">
      <c r="A11" s="93" t="s">
        <v>2</v>
      </c>
      <c r="B11" s="93"/>
      <c r="C11" s="9"/>
      <c r="D11" s="10">
        <v>2025</v>
      </c>
      <c r="E11" s="11"/>
      <c r="F11" s="12">
        <v>2024</v>
      </c>
    </row>
    <row r="12" spans="1:6" hidden="1" x14ac:dyDescent="0.25">
      <c r="A12" s="13"/>
      <c r="B12" s="14" t="s">
        <v>3</v>
      </c>
      <c r="C12" s="14"/>
      <c r="D12" s="15">
        <v>0</v>
      </c>
      <c r="E12" s="16"/>
      <c r="F12" s="17">
        <v>0</v>
      </c>
    </row>
    <row r="13" spans="1:6" ht="18.75" x14ac:dyDescent="0.25">
      <c r="A13" s="18"/>
      <c r="B13" s="19" t="s">
        <v>4</v>
      </c>
      <c r="C13" s="20" t="s">
        <v>14</v>
      </c>
      <c r="D13" s="21">
        <v>2161301271.0900002</v>
      </c>
      <c r="E13" s="22"/>
      <c r="F13" s="21">
        <v>1937802318.4400001</v>
      </c>
    </row>
    <row r="14" spans="1:6" ht="19.5" thickBot="1" x14ac:dyDescent="0.3">
      <c r="A14" s="18"/>
      <c r="B14" s="19" t="s">
        <v>5</v>
      </c>
      <c r="C14" s="20" t="s">
        <v>16</v>
      </c>
      <c r="D14" s="21">
        <v>3990288805.5</v>
      </c>
      <c r="E14" s="22"/>
      <c r="F14" s="21">
        <v>8363141386</v>
      </c>
    </row>
    <row r="15" spans="1:6" ht="15.75" hidden="1" thickBot="1" x14ac:dyDescent="0.3">
      <c r="A15" s="23"/>
      <c r="B15" s="24" t="s">
        <v>6</v>
      </c>
      <c r="C15" s="24"/>
      <c r="D15" s="25">
        <v>0</v>
      </c>
      <c r="E15" s="26"/>
      <c r="F15" s="27">
        <v>0</v>
      </c>
    </row>
    <row r="16" spans="1:6" s="32" customFormat="1" ht="19.5" thickBot="1" x14ac:dyDescent="0.3">
      <c r="A16" s="85" t="s">
        <v>7</v>
      </c>
      <c r="B16" s="86"/>
      <c r="C16" s="28"/>
      <c r="D16" s="29">
        <f>SUM(D12:D15)</f>
        <v>6151590076.5900002</v>
      </c>
      <c r="E16" s="30"/>
      <c r="F16" s="31">
        <f>SUM(F12:F15)</f>
        <v>10300943704.440001</v>
      </c>
    </row>
    <row r="17" spans="1:9" ht="15.75" thickBot="1" x14ac:dyDescent="0.3">
      <c r="A17" s="33"/>
      <c r="B17" s="34" t="s">
        <v>8</v>
      </c>
      <c r="C17" s="34"/>
      <c r="D17" s="35"/>
      <c r="E17" s="35"/>
      <c r="F17" s="36"/>
    </row>
    <row r="18" spans="1:9" ht="19.5" thickBot="1" x14ac:dyDescent="0.3">
      <c r="A18" s="37"/>
      <c r="B18" s="37" t="s">
        <v>9</v>
      </c>
      <c r="C18" s="38"/>
      <c r="D18" s="39"/>
      <c r="E18" s="39"/>
      <c r="F18" s="40"/>
    </row>
    <row r="19" spans="1:9" ht="18.75" x14ac:dyDescent="0.25">
      <c r="A19" s="13"/>
      <c r="B19" s="41" t="s">
        <v>10</v>
      </c>
      <c r="C19" s="14" t="s">
        <v>18</v>
      </c>
      <c r="D19" s="15">
        <v>1174265540.8699999</v>
      </c>
      <c r="E19" s="15"/>
      <c r="F19" s="15">
        <v>1042162797.49</v>
      </c>
      <c r="G19" s="42"/>
    </row>
    <row r="20" spans="1:9" ht="18.75" x14ac:dyDescent="0.25">
      <c r="A20" s="18"/>
      <c r="B20" s="19" t="s">
        <v>11</v>
      </c>
      <c r="C20" s="20" t="s">
        <v>35</v>
      </c>
      <c r="D20" s="21">
        <v>2000000</v>
      </c>
      <c r="E20" s="22"/>
      <c r="F20" s="21">
        <v>2100000</v>
      </c>
      <c r="G20" s="42"/>
    </row>
    <row r="21" spans="1:9" ht="18.75" x14ac:dyDescent="0.25">
      <c r="A21" s="18"/>
      <c r="B21" s="19" t="s">
        <v>12</v>
      </c>
      <c r="C21" s="20" t="s">
        <v>36</v>
      </c>
      <c r="D21" s="21">
        <v>203597600.13</v>
      </c>
      <c r="E21" s="22"/>
      <c r="F21" s="21">
        <v>174705962.97</v>
      </c>
      <c r="G21" s="42"/>
    </row>
    <row r="22" spans="1:9" ht="18.75" x14ac:dyDescent="0.25">
      <c r="A22" s="18"/>
      <c r="B22" s="19" t="s">
        <v>13</v>
      </c>
      <c r="C22" s="20" t="s">
        <v>37</v>
      </c>
      <c r="D22" s="21">
        <v>400501004.26999998</v>
      </c>
      <c r="E22" s="22"/>
      <c r="F22" s="21">
        <v>71399309.090000004</v>
      </c>
      <c r="G22" s="42"/>
    </row>
    <row r="23" spans="1:9" ht="18.75" x14ac:dyDescent="0.25">
      <c r="A23" s="23"/>
      <c r="B23" s="43" t="s">
        <v>15</v>
      </c>
      <c r="C23" s="20" t="s">
        <v>38</v>
      </c>
      <c r="D23" s="25">
        <v>21820528.969999999</v>
      </c>
      <c r="E23" s="26"/>
      <c r="F23" s="25">
        <v>21961257.16</v>
      </c>
      <c r="G23" s="42"/>
    </row>
    <row r="24" spans="1:9" ht="19.5" thickBot="1" x14ac:dyDescent="0.3">
      <c r="A24" s="18"/>
      <c r="B24" s="19" t="s">
        <v>17</v>
      </c>
      <c r="C24" s="20" t="s">
        <v>39</v>
      </c>
      <c r="D24" s="25">
        <v>1350597382.78</v>
      </c>
      <c r="E24" s="22"/>
      <c r="F24" s="25">
        <v>1495846892.7</v>
      </c>
      <c r="G24" s="42"/>
    </row>
    <row r="25" spans="1:9" ht="19.5" hidden="1" thickBot="1" x14ac:dyDescent="0.3">
      <c r="A25" s="18"/>
      <c r="B25" s="19" t="s">
        <v>19</v>
      </c>
      <c r="C25" s="20" t="s">
        <v>16</v>
      </c>
      <c r="D25" s="21"/>
      <c r="E25" s="22"/>
      <c r="F25" s="21"/>
      <c r="G25" s="42"/>
    </row>
    <row r="26" spans="1:9" ht="19.5" thickBot="1" x14ac:dyDescent="0.3">
      <c r="A26" s="80" t="s">
        <v>20</v>
      </c>
      <c r="B26" s="80"/>
      <c r="C26" s="44"/>
      <c r="D26" s="45">
        <f>SUM(D19:D25)</f>
        <v>3152782057.02</v>
      </c>
      <c r="E26" s="46"/>
      <c r="F26" s="47">
        <f>SUM(F19:F25)</f>
        <v>2808176219.4099998</v>
      </c>
      <c r="G26" s="42"/>
    </row>
    <row r="27" spans="1:9" x14ac:dyDescent="0.25">
      <c r="A27" s="48"/>
      <c r="B27" s="14"/>
      <c r="C27" s="14"/>
      <c r="D27" s="15"/>
      <c r="E27" s="15"/>
      <c r="F27" s="17"/>
    </row>
    <row r="28" spans="1:9" x14ac:dyDescent="0.25">
      <c r="A28" s="18"/>
      <c r="B28" s="20" t="s">
        <v>21</v>
      </c>
      <c r="C28" s="20"/>
      <c r="D28" s="21"/>
      <c r="E28" s="22"/>
      <c r="F28" s="49">
        <v>-30913761.760000002</v>
      </c>
    </row>
    <row r="29" spans="1:9" x14ac:dyDescent="0.25">
      <c r="A29" s="18"/>
      <c r="B29" s="20"/>
      <c r="C29" s="20"/>
      <c r="D29" s="21"/>
      <c r="E29" s="22"/>
      <c r="F29" s="49"/>
    </row>
    <row r="30" spans="1:9" x14ac:dyDescent="0.25">
      <c r="A30" s="18"/>
      <c r="B30" s="20"/>
      <c r="C30" s="20"/>
      <c r="D30" s="21"/>
      <c r="E30" s="22"/>
      <c r="F30" s="49"/>
    </row>
    <row r="31" spans="1:9" x14ac:dyDescent="0.25">
      <c r="A31" s="23"/>
      <c r="B31" s="24"/>
      <c r="C31" s="24"/>
      <c r="D31" s="25"/>
      <c r="E31" s="26"/>
      <c r="F31" s="25"/>
    </row>
    <row r="32" spans="1:9" x14ac:dyDescent="0.25">
      <c r="A32" s="23"/>
      <c r="B32" s="24"/>
      <c r="C32" s="24"/>
      <c r="D32" s="25"/>
      <c r="E32" s="26"/>
      <c r="F32" s="27"/>
      <c r="H32" s="50"/>
      <c r="I32" s="50"/>
    </row>
    <row r="33" spans="1:8" x14ac:dyDescent="0.25">
      <c r="A33" s="23"/>
      <c r="B33" s="24"/>
      <c r="C33" s="24"/>
      <c r="D33" s="25"/>
      <c r="E33" s="26"/>
      <c r="F33" s="27"/>
      <c r="H33" s="50"/>
    </row>
    <row r="34" spans="1:8" ht="15.75" thickBot="1" x14ac:dyDescent="0.3">
      <c r="A34" s="23"/>
      <c r="B34" s="24"/>
      <c r="C34" s="24"/>
      <c r="D34" s="25"/>
      <c r="E34" s="26"/>
      <c r="F34" s="27"/>
    </row>
    <row r="35" spans="1:8" ht="19.5" thickBot="1" x14ac:dyDescent="0.3">
      <c r="A35" s="81" t="s">
        <v>22</v>
      </c>
      <c r="B35" s="81"/>
      <c r="C35" s="51"/>
      <c r="D35" s="52">
        <f>+D16-D26+D28+D30-D31</f>
        <v>2998808019.5700002</v>
      </c>
      <c r="E35" s="53"/>
      <c r="F35" s="54">
        <f>+F16-F26-F28</f>
        <v>7523681246.7900009</v>
      </c>
    </row>
    <row r="36" spans="1:8" hidden="1" x14ac:dyDescent="0.25">
      <c r="A36" s="55"/>
      <c r="B36" s="14"/>
      <c r="C36" s="14"/>
      <c r="D36" s="15"/>
      <c r="E36" s="15"/>
      <c r="F36" s="17"/>
    </row>
    <row r="37" spans="1:8" hidden="1" x14ac:dyDescent="0.25">
      <c r="A37" s="56" t="s">
        <v>23</v>
      </c>
      <c r="B37" s="20"/>
      <c r="C37" s="20"/>
      <c r="D37" s="21"/>
      <c r="E37" s="21"/>
      <c r="F37" s="49"/>
    </row>
    <row r="38" spans="1:8" hidden="1" x14ac:dyDescent="0.25">
      <c r="A38" s="57"/>
      <c r="B38" s="20" t="s">
        <v>24</v>
      </c>
      <c r="C38" s="20"/>
      <c r="D38" s="21">
        <v>0</v>
      </c>
      <c r="E38" s="22"/>
      <c r="F38" s="49">
        <v>0</v>
      </c>
    </row>
    <row r="39" spans="1:8" hidden="1" x14ac:dyDescent="0.25">
      <c r="A39" s="23"/>
      <c r="B39" s="24" t="s">
        <v>25</v>
      </c>
      <c r="C39" s="24"/>
      <c r="D39" s="25">
        <v>0</v>
      </c>
      <c r="E39" s="26"/>
      <c r="F39" s="27">
        <v>0</v>
      </c>
    </row>
    <row r="40" spans="1:8" x14ac:dyDescent="0.25">
      <c r="A40" s="82"/>
      <c r="B40" s="83"/>
      <c r="C40" s="83"/>
      <c r="D40" s="83"/>
      <c r="E40" s="83"/>
      <c r="F40" s="83"/>
    </row>
    <row r="41" spans="1:8" x14ac:dyDescent="0.25">
      <c r="A41" s="58"/>
      <c r="B41" s="59"/>
      <c r="C41" s="59"/>
      <c r="D41" s="59"/>
      <c r="E41" s="59"/>
      <c r="F41" s="59"/>
    </row>
    <row r="42" spans="1:8" x14ac:dyDescent="0.25">
      <c r="A42" s="58"/>
      <c r="B42" s="59"/>
      <c r="C42" s="59"/>
      <c r="D42" s="59"/>
      <c r="E42" s="59"/>
      <c r="F42" s="59"/>
    </row>
    <row r="43" spans="1:8" x14ac:dyDescent="0.25">
      <c r="A43" s="58"/>
      <c r="B43" s="59"/>
      <c r="C43" s="59"/>
      <c r="D43" s="59"/>
      <c r="E43" s="59"/>
      <c r="F43" s="59"/>
    </row>
    <row r="44" spans="1:8" x14ac:dyDescent="0.25">
      <c r="A44" s="58"/>
      <c r="B44" s="59"/>
      <c r="C44" s="59"/>
      <c r="D44" s="59"/>
      <c r="E44" s="59"/>
      <c r="F44" s="59"/>
    </row>
    <row r="45" spans="1:8" x14ac:dyDescent="0.25">
      <c r="B45" s="60"/>
      <c r="F45" s="62"/>
    </row>
    <row r="46" spans="1:8" x14ac:dyDescent="0.25">
      <c r="C46" s="63"/>
    </row>
    <row r="47" spans="1:8" ht="15.75" x14ac:dyDescent="0.25">
      <c r="B47" s="64"/>
      <c r="C47" s="64"/>
      <c r="D47" s="65"/>
      <c r="E47" s="66"/>
      <c r="F47" s="67"/>
    </row>
    <row r="48" spans="1:8" ht="18.75" x14ac:dyDescent="0.3">
      <c r="B48" s="68" t="s">
        <v>26</v>
      </c>
      <c r="C48" s="69"/>
      <c r="D48" s="84" t="s">
        <v>27</v>
      </c>
      <c r="E48" s="84"/>
      <c r="F48" s="84"/>
    </row>
    <row r="49" spans="2:6" x14ac:dyDescent="0.25">
      <c r="B49" s="70" t="s">
        <v>28</v>
      </c>
      <c r="C49" s="71"/>
      <c r="D49" s="79" t="s">
        <v>29</v>
      </c>
      <c r="E49" s="79"/>
      <c r="F49" s="79"/>
    </row>
    <row r="50" spans="2:6" x14ac:dyDescent="0.25">
      <c r="B50" s="73"/>
      <c r="C50" s="73"/>
      <c r="D50" s="74"/>
      <c r="E50" s="75"/>
      <c r="F50" s="72"/>
    </row>
    <row r="51" spans="2:6" x14ac:dyDescent="0.25">
      <c r="B51" s="73"/>
      <c r="C51" s="73"/>
      <c r="D51" s="74"/>
      <c r="E51" s="75"/>
      <c r="F51" s="72"/>
    </row>
    <row r="52" spans="2:6" x14ac:dyDescent="0.25">
      <c r="B52" s="73"/>
      <c r="C52" s="73"/>
      <c r="D52" s="74"/>
      <c r="E52" s="75"/>
      <c r="F52" s="72"/>
    </row>
    <row r="53" spans="2:6" x14ac:dyDescent="0.25">
      <c r="B53" s="73"/>
      <c r="C53" s="73"/>
      <c r="D53" s="74"/>
      <c r="E53" s="75"/>
      <c r="F53" s="72"/>
    </row>
    <row r="54" spans="2:6" ht="15.75" x14ac:dyDescent="0.25">
      <c r="B54" s="73"/>
      <c r="C54" s="73"/>
      <c r="D54" s="76"/>
      <c r="E54" s="66"/>
      <c r="F54" s="72"/>
    </row>
    <row r="55" spans="2:6" ht="15.75" x14ac:dyDescent="0.25">
      <c r="B55" s="73"/>
      <c r="C55" s="73"/>
      <c r="D55" s="76"/>
      <c r="E55" s="66"/>
      <c r="F55" s="72"/>
    </row>
    <row r="56" spans="2:6" ht="15.75" x14ac:dyDescent="0.25">
      <c r="B56" s="73"/>
      <c r="C56" s="73"/>
      <c r="D56" s="76"/>
      <c r="E56" s="66"/>
      <c r="F56" s="72"/>
    </row>
    <row r="57" spans="2:6" ht="15.75" x14ac:dyDescent="0.25">
      <c r="B57" s="77"/>
      <c r="C57" s="77"/>
      <c r="D57" s="76"/>
      <c r="E57" s="66"/>
      <c r="F57" s="78"/>
    </row>
    <row r="58" spans="2:6" ht="15.75" x14ac:dyDescent="0.25">
      <c r="B58" s="77"/>
      <c r="C58" s="77"/>
      <c r="D58" s="76"/>
      <c r="E58" s="66"/>
      <c r="F58" s="78"/>
    </row>
    <row r="59" spans="2:6" ht="18.75" x14ac:dyDescent="0.3">
      <c r="B59" s="68" t="s">
        <v>30</v>
      </c>
      <c r="C59" s="69"/>
      <c r="D59" s="84" t="s">
        <v>31</v>
      </c>
      <c r="E59" s="84"/>
      <c r="F59" s="84"/>
    </row>
    <row r="60" spans="2:6" x14ac:dyDescent="0.25">
      <c r="B60" s="70" t="s">
        <v>32</v>
      </c>
      <c r="C60" s="71"/>
      <c r="D60" s="79" t="s">
        <v>34</v>
      </c>
      <c r="E60" s="79"/>
      <c r="F60" s="79"/>
    </row>
  </sheetData>
  <mergeCells count="13">
    <mergeCell ref="A16:B16"/>
    <mergeCell ref="A1:F1"/>
    <mergeCell ref="A7:F7"/>
    <mergeCell ref="A8:F8"/>
    <mergeCell ref="A9:F9"/>
    <mergeCell ref="A11:B11"/>
    <mergeCell ref="D60:F60"/>
    <mergeCell ref="A26:B26"/>
    <mergeCell ref="A35:B35"/>
    <mergeCell ref="A40:F40"/>
    <mergeCell ref="D48:F48"/>
    <mergeCell ref="D49:F49"/>
    <mergeCell ref="D59:F59"/>
  </mergeCells>
  <printOptions horizontalCentered="1"/>
  <pageMargins left="0.35433070866141703" right="0.35433070866141703" top="1.02362204724409" bottom="0.35433070866141703" header="0.511811023622047" footer="0.511811023622047"/>
  <pageSetup scale="80" firstPageNumber="0" fitToHeight="0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A19E-0852-47EB-B2F9-0B037C51DDA9}">
  <sheetPr>
    <pageSetUpPr fitToPage="1"/>
  </sheetPr>
  <dimension ref="A1:AMD77"/>
  <sheetViews>
    <sheetView showGridLines="0" topLeftCell="A22" workbookViewId="0">
      <selection activeCell="B70" sqref="B70"/>
    </sheetView>
  </sheetViews>
  <sheetFormatPr baseColWidth="10" defaultColWidth="11.42578125" defaultRowHeight="15" x14ac:dyDescent="0.25"/>
  <cols>
    <col min="1" max="1" width="7.140625" style="192" customWidth="1"/>
    <col min="2" max="2" width="59" style="192" customWidth="1"/>
    <col min="3" max="3" width="19.28515625" style="197" customWidth="1"/>
    <col min="4" max="4" width="24.7109375" style="197" customWidth="1"/>
    <col min="5" max="5" width="0.85546875" style="192" customWidth="1"/>
    <col min="6" max="6" width="24.7109375" style="196" customWidth="1"/>
    <col min="7" max="7" width="21.140625" style="96" customWidth="1"/>
    <col min="8" max="8" width="16.85546875" style="96" customWidth="1"/>
    <col min="9" max="1018" width="11.42578125" style="96"/>
    <col min="1019" max="16384" width="11.42578125" style="211"/>
  </cols>
  <sheetData>
    <row r="1" spans="1:6" x14ac:dyDescent="0.25">
      <c r="A1" s="94"/>
      <c r="B1" s="94"/>
      <c r="C1" s="94"/>
      <c r="D1" s="94"/>
      <c r="E1" s="94"/>
      <c r="F1" s="95"/>
    </row>
    <row r="2" spans="1:6" x14ac:dyDescent="0.25">
      <c r="A2" s="97"/>
      <c r="B2" s="97"/>
      <c r="C2" s="97"/>
      <c r="D2" s="97"/>
      <c r="E2" s="97"/>
      <c r="F2" s="98"/>
    </row>
    <row r="3" spans="1:6" x14ac:dyDescent="0.25">
      <c r="A3" s="97"/>
      <c r="B3" s="97"/>
      <c r="C3" s="97"/>
      <c r="D3" s="97"/>
      <c r="E3" s="97"/>
      <c r="F3" s="98"/>
    </row>
    <row r="4" spans="1:6" x14ac:dyDescent="0.25">
      <c r="A4" s="97"/>
      <c r="B4" s="97"/>
      <c r="C4" s="97"/>
      <c r="D4" s="97"/>
      <c r="E4" s="97"/>
      <c r="F4" s="98"/>
    </row>
    <row r="5" spans="1:6" x14ac:dyDescent="0.25">
      <c r="A5" s="97"/>
      <c r="B5" s="97"/>
      <c r="C5" s="97"/>
      <c r="D5" s="97"/>
      <c r="E5" s="97"/>
      <c r="F5" s="98"/>
    </row>
    <row r="6" spans="1:6" x14ac:dyDescent="0.25">
      <c r="A6" s="97"/>
      <c r="B6" s="97"/>
      <c r="C6" s="97"/>
      <c r="D6" s="97"/>
      <c r="E6" s="97"/>
      <c r="F6" s="98"/>
    </row>
    <row r="7" spans="1:6" ht="15.75" x14ac:dyDescent="0.25">
      <c r="A7" s="99" t="s">
        <v>40</v>
      </c>
      <c r="B7" s="99"/>
      <c r="C7" s="99"/>
      <c r="D7" s="99"/>
      <c r="E7" s="99"/>
      <c r="F7" s="100"/>
    </row>
    <row r="8" spans="1:6" ht="15.75" x14ac:dyDescent="0.25">
      <c r="A8" s="99" t="s">
        <v>41</v>
      </c>
      <c r="B8" s="99"/>
      <c r="C8" s="99"/>
      <c r="D8" s="99"/>
      <c r="E8" s="99"/>
      <c r="F8" s="100"/>
    </row>
    <row r="9" spans="1:6" ht="16.5" thickBot="1" x14ac:dyDescent="0.3">
      <c r="A9" s="101" t="s">
        <v>1</v>
      </c>
      <c r="B9" s="101"/>
      <c r="C9" s="101"/>
      <c r="D9" s="101"/>
      <c r="E9" s="101"/>
      <c r="F9" s="102"/>
    </row>
    <row r="10" spans="1:6" ht="16.5" thickBot="1" x14ac:dyDescent="0.3">
      <c r="A10" s="103"/>
      <c r="B10" s="104"/>
      <c r="C10" s="105"/>
      <c r="D10" s="106">
        <v>2025</v>
      </c>
      <c r="E10" s="104"/>
      <c r="F10" s="106">
        <v>2024</v>
      </c>
    </row>
    <row r="11" spans="1:6" ht="19.5" thickBot="1" x14ac:dyDescent="0.3">
      <c r="A11" s="107" t="s">
        <v>42</v>
      </c>
      <c r="B11" s="108"/>
      <c r="C11" s="109"/>
      <c r="D11" s="109"/>
      <c r="E11" s="109"/>
      <c r="F11" s="110"/>
    </row>
    <row r="12" spans="1:6" x14ac:dyDescent="0.25">
      <c r="A12" s="111" t="s">
        <v>43</v>
      </c>
      <c r="B12" s="112"/>
      <c r="C12" s="113"/>
      <c r="D12" s="114"/>
      <c r="E12" s="112"/>
      <c r="F12" s="115"/>
    </row>
    <row r="13" spans="1:6" ht="18.75" x14ac:dyDescent="0.25">
      <c r="A13" s="116"/>
      <c r="B13" s="117" t="s">
        <v>44</v>
      </c>
      <c r="C13" s="118" t="s">
        <v>45</v>
      </c>
      <c r="D13" s="119">
        <v>5167053571.9899998</v>
      </c>
      <c r="E13" s="120"/>
      <c r="F13" s="119">
        <v>3318410237.1399999</v>
      </c>
    </row>
    <row r="14" spans="1:6" ht="18.75" hidden="1" customHeight="1" x14ac:dyDescent="0.25">
      <c r="A14" s="121"/>
      <c r="B14" s="117" t="s">
        <v>46</v>
      </c>
      <c r="C14" s="118"/>
      <c r="D14" s="119"/>
      <c r="E14" s="120"/>
      <c r="F14" s="119"/>
    </row>
    <row r="15" spans="1:6" ht="18.75" hidden="1" customHeight="1" x14ac:dyDescent="0.25">
      <c r="A15" s="121"/>
      <c r="B15" s="117" t="s">
        <v>47</v>
      </c>
      <c r="C15" s="118"/>
      <c r="D15" s="119"/>
      <c r="E15" s="120"/>
      <c r="F15" s="119"/>
    </row>
    <row r="16" spans="1:6" ht="18.75" x14ac:dyDescent="0.25">
      <c r="A16" s="121"/>
      <c r="B16" s="117" t="s">
        <v>48</v>
      </c>
      <c r="C16" s="118" t="s">
        <v>49</v>
      </c>
      <c r="D16" s="119">
        <v>11843485808.99</v>
      </c>
      <c r="E16" s="120"/>
      <c r="F16" s="119">
        <v>11319907692.09</v>
      </c>
    </row>
    <row r="17" spans="1:7" ht="18.75" x14ac:dyDescent="0.25">
      <c r="A17" s="116"/>
      <c r="B17" s="117" t="s">
        <v>50</v>
      </c>
      <c r="C17" s="118" t="s">
        <v>51</v>
      </c>
      <c r="D17" s="119">
        <v>88036729.519999996</v>
      </c>
      <c r="E17" s="120"/>
      <c r="F17" s="119">
        <v>114840901.83</v>
      </c>
    </row>
    <row r="18" spans="1:7" ht="18.75" x14ac:dyDescent="0.25">
      <c r="A18" s="121"/>
      <c r="B18" s="117" t="s">
        <v>52</v>
      </c>
      <c r="C18" s="118" t="s">
        <v>53</v>
      </c>
      <c r="D18" s="119">
        <v>14767485.74</v>
      </c>
      <c r="E18" s="120"/>
      <c r="F18" s="119">
        <v>12735406.279999999</v>
      </c>
    </row>
    <row r="19" spans="1:7" ht="19.5" thickBot="1" x14ac:dyDescent="0.3">
      <c r="A19" s="122"/>
      <c r="B19" s="123" t="s">
        <v>54</v>
      </c>
      <c r="C19" s="118" t="s">
        <v>55</v>
      </c>
      <c r="D19" s="124">
        <v>580580.43000000005</v>
      </c>
      <c r="E19" s="125"/>
      <c r="F19" s="119">
        <v>556935.4</v>
      </c>
    </row>
    <row r="20" spans="1:7" ht="19.5" thickBot="1" x14ac:dyDescent="0.3">
      <c r="A20" s="126" t="s">
        <v>56</v>
      </c>
      <c r="B20" s="126"/>
      <c r="C20" s="127"/>
      <c r="D20" s="128">
        <f>SUM(D12:D19)</f>
        <v>17113924176.67</v>
      </c>
      <c r="E20" s="129"/>
      <c r="F20" s="130">
        <f>SUM(F12:F19)</f>
        <v>14766451172.74</v>
      </c>
    </row>
    <row r="21" spans="1:7" x14ac:dyDescent="0.25">
      <c r="A21" s="111"/>
      <c r="B21" s="131"/>
      <c r="C21" s="113"/>
      <c r="D21" s="114"/>
      <c r="E21" s="131"/>
      <c r="F21" s="132"/>
    </row>
    <row r="22" spans="1:7" x14ac:dyDescent="0.25">
      <c r="A22" s="133" t="s">
        <v>57</v>
      </c>
      <c r="B22" s="120"/>
      <c r="C22" s="134"/>
      <c r="D22" s="135"/>
      <c r="E22" s="120"/>
      <c r="F22" s="136"/>
    </row>
    <row r="23" spans="1:7" ht="15" hidden="1" customHeight="1" x14ac:dyDescent="0.25">
      <c r="A23" s="121"/>
      <c r="B23" s="120" t="s">
        <v>58</v>
      </c>
      <c r="C23" s="134"/>
      <c r="D23" s="135">
        <v>0</v>
      </c>
      <c r="E23" s="120"/>
      <c r="F23" s="137">
        <v>0</v>
      </c>
    </row>
    <row r="24" spans="1:7" ht="15" hidden="1" customHeight="1" x14ac:dyDescent="0.25">
      <c r="A24" s="121"/>
      <c r="B24" s="120" t="s">
        <v>59</v>
      </c>
      <c r="C24" s="134"/>
      <c r="D24" s="135">
        <v>0</v>
      </c>
      <c r="E24" s="120"/>
      <c r="F24" s="137">
        <v>0</v>
      </c>
    </row>
    <row r="25" spans="1:7" ht="15" hidden="1" customHeight="1" x14ac:dyDescent="0.25">
      <c r="A25" s="121"/>
      <c r="B25" s="120" t="s">
        <v>60</v>
      </c>
      <c r="C25" s="134"/>
      <c r="D25" s="135">
        <v>0</v>
      </c>
      <c r="E25" s="120"/>
      <c r="F25" s="137">
        <v>0</v>
      </c>
    </row>
    <row r="26" spans="1:7" ht="15" hidden="1" customHeight="1" x14ac:dyDescent="0.25">
      <c r="A26" s="121"/>
      <c r="B26" s="120" t="s">
        <v>61</v>
      </c>
      <c r="C26" s="134"/>
      <c r="D26" s="135">
        <v>0</v>
      </c>
      <c r="E26" s="120"/>
      <c r="F26" s="137">
        <v>0</v>
      </c>
    </row>
    <row r="27" spans="1:7" ht="18.75" x14ac:dyDescent="0.25">
      <c r="A27" s="116"/>
      <c r="B27" s="117" t="s">
        <v>62</v>
      </c>
      <c r="C27" s="118" t="s">
        <v>63</v>
      </c>
      <c r="D27" s="119">
        <v>54612930996.25</v>
      </c>
      <c r="E27" s="120"/>
      <c r="F27" s="119">
        <v>55308125795.010002</v>
      </c>
      <c r="G27" s="138"/>
    </row>
    <row r="28" spans="1:7" ht="19.5" thickBot="1" x14ac:dyDescent="0.3">
      <c r="A28" s="116"/>
      <c r="B28" s="117" t="s">
        <v>64</v>
      </c>
      <c r="C28" s="118" t="s">
        <v>65</v>
      </c>
      <c r="D28" s="119">
        <v>18215450.629999999</v>
      </c>
      <c r="E28" s="120"/>
      <c r="F28" s="119">
        <v>25138227.920000002</v>
      </c>
      <c r="G28" s="139"/>
    </row>
    <row r="29" spans="1:7" ht="19.5" hidden="1" customHeight="1" x14ac:dyDescent="0.25">
      <c r="A29" s="140"/>
      <c r="B29" s="123" t="s">
        <v>66</v>
      </c>
      <c r="C29" s="118" t="s">
        <v>53</v>
      </c>
      <c r="D29" s="124"/>
      <c r="E29" s="125"/>
      <c r="F29" s="124"/>
    </row>
    <row r="30" spans="1:7" ht="15.75" thickBot="1" x14ac:dyDescent="0.3">
      <c r="A30" s="141" t="s">
        <v>67</v>
      </c>
      <c r="B30" s="142"/>
      <c r="C30" s="143"/>
      <c r="D30" s="144">
        <f>SUM(D23:D29)</f>
        <v>54631146446.879997</v>
      </c>
      <c r="E30" s="142"/>
      <c r="F30" s="145">
        <f>SUM(F23:F29)</f>
        <v>55333264022.93</v>
      </c>
      <c r="G30" s="138"/>
    </row>
    <row r="31" spans="1:7" ht="15.75" thickBot="1" x14ac:dyDescent="0.3">
      <c r="A31" s="146"/>
      <c r="B31" s="147"/>
      <c r="C31" s="148"/>
      <c r="D31" s="149"/>
      <c r="E31" s="147"/>
      <c r="F31" s="150"/>
    </row>
    <row r="32" spans="1:7" ht="21" thickBot="1" x14ac:dyDescent="0.3">
      <c r="A32" s="151" t="s">
        <v>68</v>
      </c>
      <c r="B32" s="151"/>
      <c r="C32" s="152"/>
      <c r="D32" s="153">
        <f>D30+D20</f>
        <v>71745070623.550003</v>
      </c>
      <c r="E32" s="154"/>
      <c r="F32" s="155">
        <f>SUM(F30,F20)</f>
        <v>70099715195.669998</v>
      </c>
      <c r="G32" s="139"/>
    </row>
    <row r="33" spans="1:7" ht="12.75" customHeight="1" thickBot="1" x14ac:dyDescent="0.3">
      <c r="A33" s="156"/>
      <c r="B33" s="147" t="s">
        <v>8</v>
      </c>
      <c r="C33" s="113"/>
      <c r="D33" s="113"/>
      <c r="E33" s="131"/>
      <c r="F33" s="115"/>
    </row>
    <row r="34" spans="1:7" ht="19.5" thickBot="1" x14ac:dyDescent="0.3">
      <c r="A34" s="157" t="s">
        <v>69</v>
      </c>
      <c r="B34" s="157"/>
      <c r="C34" s="158"/>
      <c r="D34" s="158"/>
      <c r="E34" s="158"/>
      <c r="F34" s="159"/>
    </row>
    <row r="35" spans="1:7" ht="18.75" x14ac:dyDescent="0.25">
      <c r="A35" s="160" t="s">
        <v>70</v>
      </c>
      <c r="B35" s="160"/>
      <c r="C35" s="118"/>
      <c r="D35" s="161"/>
      <c r="E35" s="120"/>
      <c r="F35" s="162"/>
    </row>
    <row r="36" spans="1:7" ht="18.75" x14ac:dyDescent="0.25">
      <c r="A36" s="116"/>
      <c r="B36" s="117" t="s">
        <v>71</v>
      </c>
      <c r="C36" s="118" t="s">
        <v>72</v>
      </c>
      <c r="D36" s="119">
        <v>3570611615.3600001</v>
      </c>
      <c r="E36" s="120"/>
      <c r="F36" s="119">
        <v>3650212542.9400001</v>
      </c>
      <c r="G36" s="138"/>
    </row>
    <row r="37" spans="1:7" ht="19.5" thickBot="1" x14ac:dyDescent="0.3">
      <c r="A37" s="121"/>
      <c r="B37" s="117" t="s">
        <v>73</v>
      </c>
      <c r="C37" s="118" t="s">
        <v>74</v>
      </c>
      <c r="D37" s="119">
        <v>506419665.06999999</v>
      </c>
      <c r="E37" s="120"/>
      <c r="F37" s="119">
        <v>517404704.33999997</v>
      </c>
      <c r="G37" s="163"/>
    </row>
    <row r="38" spans="1:7" ht="18.75" hidden="1" customHeight="1" x14ac:dyDescent="0.25">
      <c r="A38" s="121"/>
      <c r="B38" s="117" t="s">
        <v>75</v>
      </c>
      <c r="C38" s="118"/>
      <c r="D38" s="119"/>
      <c r="E38" s="120"/>
      <c r="F38" s="137">
        <v>0</v>
      </c>
    </row>
    <row r="39" spans="1:7" ht="18.75" hidden="1" customHeight="1" x14ac:dyDescent="0.25">
      <c r="A39" s="121"/>
      <c r="B39" s="117" t="s">
        <v>76</v>
      </c>
      <c r="C39" s="118"/>
      <c r="D39" s="119"/>
      <c r="E39" s="120"/>
      <c r="F39" s="137">
        <v>0</v>
      </c>
    </row>
    <row r="40" spans="1:7" ht="18.75" hidden="1" customHeight="1" x14ac:dyDescent="0.25">
      <c r="A40" s="121"/>
      <c r="B40" s="117" t="s">
        <v>77</v>
      </c>
      <c r="C40" s="118"/>
      <c r="D40" s="119"/>
      <c r="E40" s="120"/>
      <c r="F40" s="137">
        <v>0</v>
      </c>
    </row>
    <row r="41" spans="1:7" ht="19.5" thickBot="1" x14ac:dyDescent="0.3">
      <c r="A41" s="126" t="s">
        <v>78</v>
      </c>
      <c r="B41" s="126"/>
      <c r="C41" s="127"/>
      <c r="D41" s="128">
        <f>SUM(D36:D40)</f>
        <v>4077031280.4300003</v>
      </c>
      <c r="E41" s="129"/>
      <c r="F41" s="130">
        <f>SUM(F36:F40)</f>
        <v>4167617247.2800002</v>
      </c>
      <c r="G41" s="163"/>
    </row>
    <row r="42" spans="1:7" ht="10.5" customHeight="1" x14ac:dyDescent="0.25">
      <c r="A42" s="111"/>
      <c r="B42" s="131"/>
      <c r="C42" s="113"/>
      <c r="D42" s="113"/>
      <c r="E42" s="131"/>
      <c r="F42" s="132"/>
    </row>
    <row r="43" spans="1:7" ht="15.75" x14ac:dyDescent="0.25">
      <c r="A43" s="164" t="s">
        <v>79</v>
      </c>
      <c r="B43" s="164"/>
      <c r="C43" s="165"/>
      <c r="D43" s="166"/>
      <c r="E43" s="167"/>
      <c r="F43" s="137"/>
    </row>
    <row r="44" spans="1:7" ht="15" hidden="1" customHeight="1" x14ac:dyDescent="0.25">
      <c r="A44" s="121"/>
      <c r="B44" s="120" t="s">
        <v>80</v>
      </c>
      <c r="C44" s="134"/>
      <c r="D44" s="135">
        <v>0</v>
      </c>
      <c r="E44" s="120"/>
      <c r="F44" s="137">
        <v>0</v>
      </c>
    </row>
    <row r="45" spans="1:7" ht="15" hidden="1" customHeight="1" x14ac:dyDescent="0.25">
      <c r="A45" s="121"/>
      <c r="B45" s="120" t="s">
        <v>81</v>
      </c>
      <c r="C45" s="134"/>
      <c r="D45" s="135"/>
      <c r="E45" s="120"/>
      <c r="F45" s="137"/>
    </row>
    <row r="46" spans="1:7" ht="15" hidden="1" customHeight="1" x14ac:dyDescent="0.25">
      <c r="A46" s="121"/>
      <c r="B46" s="120" t="s">
        <v>82</v>
      </c>
      <c r="C46" s="134"/>
      <c r="D46" s="135">
        <v>0</v>
      </c>
      <c r="E46" s="120"/>
      <c r="F46" s="137">
        <v>0</v>
      </c>
    </row>
    <row r="47" spans="1:7" ht="19.5" thickBot="1" x14ac:dyDescent="0.3">
      <c r="A47" s="121"/>
      <c r="B47" s="117" t="s">
        <v>83</v>
      </c>
      <c r="C47" s="118" t="s">
        <v>84</v>
      </c>
      <c r="D47" s="168">
        <v>91952805.310000002</v>
      </c>
      <c r="E47" s="120"/>
      <c r="F47" s="168">
        <v>91952805.310000002</v>
      </c>
    </row>
    <row r="48" spans="1:7" ht="19.5" hidden="1" customHeight="1" x14ac:dyDescent="0.25">
      <c r="A48" s="121"/>
      <c r="B48" s="117" t="s">
        <v>85</v>
      </c>
      <c r="C48" s="118"/>
      <c r="D48" s="119">
        <v>0</v>
      </c>
      <c r="E48" s="120"/>
      <c r="F48" s="137">
        <v>0</v>
      </c>
    </row>
    <row r="49" spans="1:8" ht="19.5" hidden="1" customHeight="1" x14ac:dyDescent="0.25">
      <c r="A49" s="122"/>
      <c r="B49" s="123" t="s">
        <v>86</v>
      </c>
      <c r="C49" s="169"/>
      <c r="D49" s="124">
        <v>0</v>
      </c>
      <c r="E49" s="125"/>
      <c r="F49" s="170">
        <v>0</v>
      </c>
    </row>
    <row r="50" spans="1:8" ht="16.5" thickBot="1" x14ac:dyDescent="0.3">
      <c r="A50" s="171" t="s">
        <v>87</v>
      </c>
      <c r="B50" s="172"/>
      <c r="C50" s="173"/>
      <c r="D50" s="174">
        <f>SUM(D43:E47)</f>
        <v>91952805.310000002</v>
      </c>
      <c r="E50" s="175"/>
      <c r="F50" s="176">
        <f>SUM(F46:F49)</f>
        <v>91952805.310000002</v>
      </c>
      <c r="G50" s="138"/>
      <c r="H50" s="138"/>
    </row>
    <row r="51" spans="1:8" ht="21" thickBot="1" x14ac:dyDescent="0.3">
      <c r="A51" s="177" t="s">
        <v>88</v>
      </c>
      <c r="B51" s="177"/>
      <c r="C51" s="127"/>
      <c r="D51" s="128">
        <f>SUM(D41,D44:D49)</f>
        <v>4168984085.7400002</v>
      </c>
      <c r="E51" s="129"/>
      <c r="F51" s="130">
        <f>SUM(F41:F47)</f>
        <v>4259570052.5900002</v>
      </c>
      <c r="G51" s="138"/>
    </row>
    <row r="52" spans="1:8" ht="14.25" customHeight="1" thickBot="1" x14ac:dyDescent="0.3">
      <c r="A52" s="146"/>
      <c r="B52" s="147"/>
      <c r="C52" s="113"/>
      <c r="D52" s="178"/>
      <c r="E52" s="131"/>
      <c r="F52" s="115"/>
      <c r="G52" s="138"/>
    </row>
    <row r="53" spans="1:8" ht="19.5" thickBot="1" x14ac:dyDescent="0.3">
      <c r="A53" s="179" t="s">
        <v>89</v>
      </c>
      <c r="B53" s="179"/>
      <c r="C53" s="180" t="s">
        <v>90</v>
      </c>
      <c r="D53" s="181"/>
      <c r="E53" s="182"/>
      <c r="F53" s="183"/>
    </row>
    <row r="54" spans="1:8" ht="18.75" x14ac:dyDescent="0.3">
      <c r="A54" s="184"/>
      <c r="B54" s="185" t="s">
        <v>91</v>
      </c>
      <c r="C54" s="118"/>
      <c r="D54" s="186">
        <v>1674346</v>
      </c>
      <c r="E54" s="117"/>
      <c r="F54" s="186">
        <v>1674346</v>
      </c>
    </row>
    <row r="55" spans="1:8" ht="18.75" x14ac:dyDescent="0.25">
      <c r="A55" s="121"/>
      <c r="B55" s="117" t="s">
        <v>92</v>
      </c>
      <c r="C55" s="118"/>
      <c r="D55" s="119">
        <v>51473450292.82</v>
      </c>
      <c r="E55" s="120"/>
      <c r="F55" s="119">
        <v>51473450292.82</v>
      </c>
      <c r="G55" s="139"/>
    </row>
    <row r="56" spans="1:8" ht="18.75" x14ac:dyDescent="0.25">
      <c r="A56" s="116"/>
      <c r="B56" s="117" t="s">
        <v>93</v>
      </c>
      <c r="C56" s="118"/>
      <c r="D56" s="119">
        <v>2998808019.5700002</v>
      </c>
      <c r="E56" s="120"/>
      <c r="F56" s="119">
        <v>7523681246.79</v>
      </c>
      <c r="G56" s="139"/>
    </row>
    <row r="57" spans="1:8" ht="19.5" thickBot="1" x14ac:dyDescent="0.3">
      <c r="A57" s="116"/>
      <c r="B57" s="117" t="s">
        <v>94</v>
      </c>
      <c r="C57" s="118"/>
      <c r="D57" s="119">
        <v>13102153879.42</v>
      </c>
      <c r="E57" s="120"/>
      <c r="F57" s="119">
        <v>6841339257.4700003</v>
      </c>
      <c r="G57" s="139"/>
    </row>
    <row r="58" spans="1:8" ht="19.5" hidden="1" customHeight="1" x14ac:dyDescent="0.25">
      <c r="A58" s="122"/>
      <c r="B58" s="123" t="s">
        <v>95</v>
      </c>
      <c r="C58" s="169"/>
      <c r="D58" s="124">
        <v>0</v>
      </c>
      <c r="E58" s="125"/>
      <c r="F58" s="187">
        <v>0</v>
      </c>
    </row>
    <row r="59" spans="1:8" ht="15.75" thickBot="1" x14ac:dyDescent="0.3">
      <c r="A59" s="141" t="s">
        <v>96</v>
      </c>
      <c r="B59" s="142"/>
      <c r="C59" s="143"/>
      <c r="D59" s="144">
        <f>SUM(D54:E58)</f>
        <v>67576086537.809998</v>
      </c>
      <c r="E59" s="144"/>
      <c r="F59" s="145">
        <f>SUM(F53:F58)</f>
        <v>65840145143.080002</v>
      </c>
      <c r="G59" s="139"/>
    </row>
    <row r="60" spans="1:8" ht="12.75" customHeight="1" thickBot="1" x14ac:dyDescent="0.3">
      <c r="A60" s="146"/>
      <c r="B60" s="147"/>
      <c r="C60" s="148"/>
      <c r="D60" s="149"/>
      <c r="E60" s="147"/>
      <c r="F60" s="188"/>
    </row>
    <row r="61" spans="1:8" ht="21" thickBot="1" x14ac:dyDescent="0.3">
      <c r="A61" s="151" t="s">
        <v>97</v>
      </c>
      <c r="B61" s="151"/>
      <c r="C61" s="152"/>
      <c r="D61" s="153">
        <f>+D51+D59</f>
        <v>71745070623.550003</v>
      </c>
      <c r="E61" s="154"/>
      <c r="F61" s="155">
        <f>+F51+F59</f>
        <v>70099715195.669998</v>
      </c>
    </row>
    <row r="62" spans="1:8" ht="11.25" customHeight="1" x14ac:dyDescent="0.25">
      <c r="A62" s="189"/>
      <c r="B62" s="190"/>
      <c r="C62" s="190"/>
      <c r="D62" s="190"/>
      <c r="E62" s="190"/>
      <c r="F62" s="191"/>
    </row>
    <row r="63" spans="1:8" x14ac:dyDescent="0.25">
      <c r="B63" s="193"/>
      <c r="C63" s="194"/>
      <c r="D63" s="195"/>
      <c r="E63" s="193"/>
    </row>
    <row r="64" spans="1:8" x14ac:dyDescent="0.25">
      <c r="D64" s="198"/>
    </row>
    <row r="65" spans="2:6" ht="15.75" x14ac:dyDescent="0.25">
      <c r="B65" s="199"/>
      <c r="C65" s="200"/>
      <c r="D65" s="201"/>
      <c r="E65" s="199"/>
      <c r="F65" s="202"/>
    </row>
    <row r="66" spans="2:6" ht="18.75" x14ac:dyDescent="0.3">
      <c r="B66" s="203" t="s">
        <v>26</v>
      </c>
      <c r="C66" s="204"/>
      <c r="D66" s="203" t="s">
        <v>27</v>
      </c>
      <c r="E66" s="205"/>
      <c r="F66" s="202"/>
    </row>
    <row r="67" spans="2:6" x14ac:dyDescent="0.25">
      <c r="B67" s="206" t="s">
        <v>98</v>
      </c>
      <c r="C67" s="206"/>
      <c r="D67" s="207" t="s">
        <v>29</v>
      </c>
      <c r="E67" s="206"/>
    </row>
    <row r="68" spans="2:6" ht="15.75" x14ac:dyDescent="0.25">
      <c r="B68" s="208"/>
      <c r="C68" s="206"/>
      <c r="D68" s="196"/>
      <c r="E68" s="208"/>
      <c r="F68" s="202"/>
    </row>
    <row r="69" spans="2:6" ht="15.75" x14ac:dyDescent="0.25">
      <c r="B69" s="208"/>
      <c r="C69" s="206"/>
      <c r="D69" s="196"/>
      <c r="E69" s="208"/>
      <c r="F69" s="202"/>
    </row>
    <row r="70" spans="2:6" ht="15.75" x14ac:dyDescent="0.25">
      <c r="B70" s="208"/>
      <c r="C70" s="206"/>
      <c r="D70" s="196"/>
      <c r="E70" s="208"/>
      <c r="F70" s="202"/>
    </row>
    <row r="71" spans="2:6" ht="15.75" x14ac:dyDescent="0.25">
      <c r="B71" s="208"/>
      <c r="C71" s="206"/>
      <c r="D71" s="196"/>
      <c r="E71" s="208"/>
      <c r="F71" s="202"/>
    </row>
    <row r="72" spans="2:6" ht="15.75" x14ac:dyDescent="0.25">
      <c r="B72" s="208"/>
      <c r="C72" s="206"/>
      <c r="D72" s="196"/>
      <c r="E72" s="208"/>
      <c r="F72" s="202"/>
    </row>
    <row r="73" spans="2:6" ht="15.75" x14ac:dyDescent="0.25">
      <c r="B73" s="208"/>
      <c r="C73" s="206"/>
      <c r="D73" s="206"/>
      <c r="E73" s="208"/>
      <c r="F73" s="202"/>
    </row>
    <row r="74" spans="2:6" ht="15.75" x14ac:dyDescent="0.25">
      <c r="B74" s="199"/>
      <c r="C74" s="200"/>
      <c r="D74" s="200"/>
      <c r="E74" s="199"/>
      <c r="F74" s="202"/>
    </row>
    <row r="75" spans="2:6" ht="15.75" x14ac:dyDescent="0.25">
      <c r="B75" s="199"/>
      <c r="C75" s="200"/>
      <c r="D75" s="200"/>
      <c r="E75" s="199"/>
      <c r="F75" s="202"/>
    </row>
    <row r="76" spans="2:6" ht="18.75" x14ac:dyDescent="0.3">
      <c r="B76" s="203" t="s">
        <v>99</v>
      </c>
      <c r="C76" s="209"/>
      <c r="D76" s="203" t="s">
        <v>31</v>
      </c>
      <c r="E76" s="205"/>
      <c r="F76" s="202"/>
    </row>
    <row r="77" spans="2:6" x14ac:dyDescent="0.25">
      <c r="B77" s="206" t="s">
        <v>32</v>
      </c>
      <c r="C77" s="206"/>
      <c r="D77" s="210" t="s">
        <v>34</v>
      </c>
      <c r="E77" s="206"/>
      <c r="F77" s="192"/>
    </row>
  </sheetData>
  <mergeCells count="17">
    <mergeCell ref="A43:B43"/>
    <mergeCell ref="A51:B51"/>
    <mergeCell ref="A53:B53"/>
    <mergeCell ref="A61:B61"/>
    <mergeCell ref="A62:F62"/>
    <mergeCell ref="A20:B20"/>
    <mergeCell ref="A32:B32"/>
    <mergeCell ref="A34:B34"/>
    <mergeCell ref="C34:F34"/>
    <mergeCell ref="A35:B35"/>
    <mergeCell ref="A41:B41"/>
    <mergeCell ref="A1:F1"/>
    <mergeCell ref="A7:F7"/>
    <mergeCell ref="A8:F8"/>
    <mergeCell ref="A9:F9"/>
    <mergeCell ref="A11:B11"/>
    <mergeCell ref="C11:F11"/>
  </mergeCells>
  <printOptions horizontalCentered="1"/>
  <pageMargins left="0.35433070866141703" right="0.35433070866141703" top="1.2204724409448799" bottom="0.35433070866141703" header="0.511811023622047" footer="0.511811023622047"/>
  <pageSetup scale="65" firstPageNumber="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9980-8ACF-47F7-87C3-59113ECAB97F}">
  <sheetPr>
    <pageSetUpPr fitToPage="1"/>
  </sheetPr>
  <dimension ref="B1:G68"/>
  <sheetViews>
    <sheetView topLeftCell="A5" workbookViewId="0">
      <selection activeCell="G63" sqref="G63"/>
    </sheetView>
  </sheetViews>
  <sheetFormatPr baseColWidth="10" defaultColWidth="11.42578125" defaultRowHeight="15" x14ac:dyDescent="0.25"/>
  <cols>
    <col min="1" max="1" width="2.85546875" style="212" customWidth="1"/>
    <col min="2" max="2" width="11.42578125" style="213"/>
    <col min="3" max="3" width="61.5703125" style="213" customWidth="1"/>
    <col min="4" max="4" width="1.7109375" style="213" customWidth="1"/>
    <col min="5" max="5" width="22" style="213" customWidth="1"/>
    <col min="6" max="6" width="22.85546875" style="213" customWidth="1"/>
    <col min="7" max="7" width="17.5703125" style="212" bestFit="1" customWidth="1"/>
    <col min="8" max="8" width="11.42578125" style="212"/>
    <col min="9" max="10" width="17.5703125" style="212" bestFit="1" customWidth="1"/>
    <col min="11" max="16384" width="11.42578125" style="212"/>
  </cols>
  <sheetData>
    <row r="1" spans="2:7" ht="15.75" thickBot="1" x14ac:dyDescent="0.3"/>
    <row r="2" spans="2:7" x14ac:dyDescent="0.25">
      <c r="B2" s="295"/>
      <c r="C2" s="294"/>
      <c r="D2" s="294"/>
      <c r="E2" s="294"/>
      <c r="F2" s="293"/>
    </row>
    <row r="3" spans="2:7" ht="18.75" x14ac:dyDescent="0.25">
      <c r="B3" s="292"/>
      <c r="C3" s="291"/>
      <c r="D3" s="291"/>
      <c r="E3" s="291"/>
      <c r="F3" s="290"/>
    </row>
    <row r="4" spans="2:7" ht="18.75" x14ac:dyDescent="0.25">
      <c r="B4" s="292"/>
      <c r="C4" s="291"/>
      <c r="D4" s="291"/>
      <c r="E4" s="291"/>
      <c r="F4" s="290"/>
    </row>
    <row r="5" spans="2:7" ht="15.75" x14ac:dyDescent="0.25">
      <c r="B5" s="289" t="s">
        <v>139</v>
      </c>
      <c r="C5" s="288"/>
      <c r="D5" s="288"/>
      <c r="E5" s="288"/>
      <c r="F5" s="287"/>
    </row>
    <row r="6" spans="2:7" ht="15.75" x14ac:dyDescent="0.25">
      <c r="B6" s="289" t="s">
        <v>138</v>
      </c>
      <c r="C6" s="288"/>
      <c r="D6" s="288"/>
      <c r="E6" s="288"/>
      <c r="F6" s="287"/>
    </row>
    <row r="7" spans="2:7" ht="16.5" thickBot="1" x14ac:dyDescent="0.3">
      <c r="B7" s="286" t="s">
        <v>1</v>
      </c>
      <c r="C7" s="285"/>
      <c r="D7" s="285"/>
      <c r="E7" s="285"/>
      <c r="F7" s="284"/>
    </row>
    <row r="8" spans="2:7" ht="19.5" thickBot="1" x14ac:dyDescent="0.3">
      <c r="B8" s="283"/>
      <c r="C8" s="282"/>
      <c r="D8" s="281"/>
      <c r="E8" s="280">
        <v>2025</v>
      </c>
      <c r="F8" s="280">
        <v>2024</v>
      </c>
    </row>
    <row r="9" spans="2:7" x14ac:dyDescent="0.25">
      <c r="B9" s="275" t="s">
        <v>137</v>
      </c>
      <c r="C9" s="274"/>
      <c r="D9" s="274"/>
      <c r="E9" s="279"/>
      <c r="F9" s="278"/>
    </row>
    <row r="10" spans="2:7" s="240" customFormat="1" ht="15.75" x14ac:dyDescent="0.25">
      <c r="B10" s="272"/>
      <c r="C10" s="276" t="s">
        <v>136</v>
      </c>
      <c r="D10" s="236"/>
      <c r="E10" s="269">
        <v>686798688.24000013</v>
      </c>
      <c r="F10" s="268">
        <v>2694050519</v>
      </c>
    </row>
    <row r="11" spans="2:7" s="240" customFormat="1" ht="15.75" x14ac:dyDescent="0.25">
      <c r="B11" s="272"/>
      <c r="C11" s="276" t="s">
        <v>135</v>
      </c>
      <c r="D11" s="236"/>
      <c r="E11" s="269">
        <v>3990288805.5</v>
      </c>
      <c r="F11" s="268">
        <v>1799702275</v>
      </c>
      <c r="G11" s="277"/>
    </row>
    <row r="12" spans="2:7" ht="15.75" x14ac:dyDescent="0.25">
      <c r="B12" s="237"/>
      <c r="C12" s="276" t="s">
        <v>134</v>
      </c>
      <c r="D12" s="236"/>
      <c r="E12" s="269">
        <v>1076.04</v>
      </c>
      <c r="F12" s="268">
        <v>367</v>
      </c>
    </row>
    <row r="13" spans="2:7" ht="15.75" x14ac:dyDescent="0.25">
      <c r="B13" s="237"/>
      <c r="C13" s="276" t="s">
        <v>106</v>
      </c>
      <c r="D13" s="236"/>
      <c r="E13" s="269">
        <v>18617967871.819996</v>
      </c>
      <c r="F13" s="268">
        <v>0</v>
      </c>
    </row>
    <row r="14" spans="2:7" s="240" customFormat="1" ht="15.75" x14ac:dyDescent="0.25">
      <c r="B14" s="272"/>
      <c r="C14" s="276" t="s">
        <v>133</v>
      </c>
      <c r="D14" s="236"/>
      <c r="E14" s="269">
        <v>-969932642</v>
      </c>
      <c r="F14" s="268">
        <v>-168983</v>
      </c>
    </row>
    <row r="15" spans="2:7" s="240" customFormat="1" ht="15.75" x14ac:dyDescent="0.25">
      <c r="B15" s="272"/>
      <c r="C15" s="276" t="s">
        <v>132</v>
      </c>
      <c r="D15" s="236"/>
      <c r="E15" s="269"/>
      <c r="F15" s="268">
        <v>-3016388</v>
      </c>
    </row>
    <row r="16" spans="2:7" s="240" customFormat="1" ht="15.75" x14ac:dyDescent="0.25">
      <c r="B16" s="272"/>
      <c r="C16" s="276" t="s">
        <v>131</v>
      </c>
      <c r="D16" s="236"/>
      <c r="E16" s="269">
        <v>-776667134.74000025</v>
      </c>
      <c r="F16" s="268">
        <v>-8607020817</v>
      </c>
    </row>
    <row r="17" spans="2:7" s="240" customFormat="1" ht="15.75" x14ac:dyDescent="0.25">
      <c r="B17" s="272"/>
      <c r="C17" s="276" t="s">
        <v>130</v>
      </c>
      <c r="D17" s="236"/>
      <c r="E17" s="269"/>
      <c r="F17" s="238">
        <v>-446246834</v>
      </c>
      <c r="G17" s="241"/>
    </row>
    <row r="18" spans="2:7" s="240" customFormat="1" ht="15.75" customHeight="1" thickBot="1" x14ac:dyDescent="0.3">
      <c r="B18" s="271"/>
      <c r="C18" s="276" t="s">
        <v>129</v>
      </c>
      <c r="D18" s="248"/>
      <c r="E18" s="269">
        <v>-19389895081.879997</v>
      </c>
      <c r="F18" s="238">
        <v>-2127021810</v>
      </c>
    </row>
    <row r="19" spans="2:7" ht="19.5" thickBot="1" x14ac:dyDescent="0.3">
      <c r="B19" s="233" t="s">
        <v>128</v>
      </c>
      <c r="C19" s="232"/>
      <c r="D19" s="214"/>
      <c r="E19" s="243">
        <f>SUM(E10:E18)</f>
        <v>2158561582.9799957</v>
      </c>
      <c r="F19" s="242">
        <f>SUM(F10:F18)</f>
        <v>-6689721671</v>
      </c>
    </row>
    <row r="20" spans="2:7" x14ac:dyDescent="0.25">
      <c r="B20" s="237"/>
      <c r="C20" s="236" t="s">
        <v>8</v>
      </c>
      <c r="D20" s="236"/>
      <c r="E20" s="235"/>
      <c r="F20" s="238"/>
    </row>
    <row r="21" spans="2:7" x14ac:dyDescent="0.25">
      <c r="B21" s="275" t="s">
        <v>127</v>
      </c>
      <c r="C21" s="274"/>
      <c r="D21" s="274"/>
      <c r="E21" s="273"/>
      <c r="F21" s="238"/>
    </row>
    <row r="22" spans="2:7" s="240" customFormat="1" ht="15" hidden="1" customHeight="1" x14ac:dyDescent="0.25">
      <c r="B22" s="272"/>
      <c r="C22" s="267" t="s">
        <v>126</v>
      </c>
      <c r="D22" s="236"/>
      <c r="E22" s="269">
        <v>0</v>
      </c>
      <c r="F22" s="268">
        <v>0</v>
      </c>
    </row>
    <row r="23" spans="2:7" s="240" customFormat="1" ht="30" hidden="1" customHeight="1" x14ac:dyDescent="0.25">
      <c r="B23" s="272"/>
      <c r="C23" s="267" t="s">
        <v>125</v>
      </c>
      <c r="D23" s="236"/>
      <c r="E23" s="269">
        <v>0</v>
      </c>
      <c r="F23" s="268">
        <v>0</v>
      </c>
    </row>
    <row r="24" spans="2:7" s="240" customFormat="1" ht="30" hidden="1" x14ac:dyDescent="0.25">
      <c r="B24" s="272"/>
      <c r="C24" s="267" t="s">
        <v>124</v>
      </c>
      <c r="D24" s="236"/>
      <c r="E24" s="269">
        <v>0</v>
      </c>
      <c r="F24" s="268">
        <v>0</v>
      </c>
    </row>
    <row r="25" spans="2:7" s="240" customFormat="1" hidden="1" x14ac:dyDescent="0.25">
      <c r="B25" s="272"/>
      <c r="C25" s="267" t="s">
        <v>123</v>
      </c>
      <c r="D25" s="236"/>
      <c r="E25" s="269">
        <v>0</v>
      </c>
      <c r="F25" s="268">
        <v>0</v>
      </c>
    </row>
    <row r="26" spans="2:7" s="240" customFormat="1" ht="30" hidden="1" x14ac:dyDescent="0.25">
      <c r="B26" s="272"/>
      <c r="C26" s="267" t="s">
        <v>122</v>
      </c>
      <c r="D26" s="236"/>
      <c r="E26" s="269">
        <v>0</v>
      </c>
      <c r="F26" s="268">
        <v>0</v>
      </c>
    </row>
    <row r="27" spans="2:7" s="240" customFormat="1" hidden="1" x14ac:dyDescent="0.25">
      <c r="B27" s="272"/>
      <c r="C27" s="267" t="s">
        <v>106</v>
      </c>
      <c r="D27" s="236"/>
      <c r="E27" s="269">
        <v>0</v>
      </c>
      <c r="F27" s="268">
        <v>0</v>
      </c>
    </row>
    <row r="28" spans="2:7" s="240" customFormat="1" hidden="1" x14ac:dyDescent="0.25">
      <c r="B28" s="271"/>
      <c r="C28" s="270"/>
      <c r="D28" s="248"/>
      <c r="E28" s="269"/>
      <c r="F28" s="268"/>
    </row>
    <row r="29" spans="2:7" ht="20.25" customHeight="1" x14ac:dyDescent="0.25">
      <c r="B29" s="237"/>
      <c r="C29" s="267" t="s">
        <v>121</v>
      </c>
      <c r="D29" s="236"/>
      <c r="E29" s="235">
        <v>-6558202.1200000001</v>
      </c>
      <c r="F29" s="238"/>
    </row>
    <row r="30" spans="2:7" ht="21" customHeight="1" thickBot="1" x14ac:dyDescent="0.3">
      <c r="B30" s="237"/>
      <c r="C30" s="267" t="s">
        <v>120</v>
      </c>
      <c r="D30" s="236"/>
      <c r="E30" s="235">
        <v>-219040175.44</v>
      </c>
      <c r="F30" s="238"/>
      <c r="G30" s="230"/>
    </row>
    <row r="31" spans="2:7" ht="19.5" thickBot="1" x14ac:dyDescent="0.3">
      <c r="B31" s="233" t="s">
        <v>119</v>
      </c>
      <c r="C31" s="232"/>
      <c r="D31" s="214"/>
      <c r="E31" s="243">
        <f>SUM(E22:E30)</f>
        <v>-225598377.56</v>
      </c>
      <c r="F31" s="242">
        <f>SUM(F22:F30)</f>
        <v>0</v>
      </c>
      <c r="G31" s="230"/>
    </row>
    <row r="32" spans="2:7" ht="15.75" thickBot="1" x14ac:dyDescent="0.3">
      <c r="B32" s="266" t="s">
        <v>8</v>
      </c>
      <c r="C32" s="265"/>
      <c r="D32" s="265"/>
      <c r="E32" s="265"/>
      <c r="F32" s="264"/>
      <c r="G32" s="230"/>
    </row>
    <row r="33" spans="2:7" ht="15.75" hidden="1" thickBot="1" x14ac:dyDescent="0.3">
      <c r="B33" s="263"/>
      <c r="E33" s="262"/>
      <c r="F33" s="259"/>
    </row>
    <row r="34" spans="2:7" s="240" customFormat="1" ht="15.75" hidden="1" thickBot="1" x14ac:dyDescent="0.3">
      <c r="B34" s="258" t="s">
        <v>118</v>
      </c>
      <c r="C34" s="261"/>
      <c r="D34" s="261"/>
      <c r="E34" s="260"/>
      <c r="F34" s="259"/>
    </row>
    <row r="35" spans="2:7" s="240" customFormat="1" ht="15.75" hidden="1" thickBot="1" x14ac:dyDescent="0.3">
      <c r="B35" s="256"/>
      <c r="C35" s="255" t="s">
        <v>117</v>
      </c>
      <c r="D35" s="213"/>
      <c r="E35" s="254">
        <v>0</v>
      </c>
      <c r="F35" s="253">
        <v>0</v>
      </c>
    </row>
    <row r="36" spans="2:7" s="240" customFormat="1" ht="15.75" hidden="1" thickBot="1" x14ac:dyDescent="0.3">
      <c r="B36" s="256"/>
      <c r="C36" s="255" t="s">
        <v>116</v>
      </c>
      <c r="D36" s="213"/>
      <c r="E36" s="254">
        <v>0</v>
      </c>
      <c r="F36" s="253">
        <v>0</v>
      </c>
    </row>
    <row r="37" spans="2:7" s="240" customFormat="1" ht="15.75" hidden="1" thickBot="1" x14ac:dyDescent="0.3">
      <c r="B37" s="256"/>
      <c r="C37" s="255" t="s">
        <v>115</v>
      </c>
      <c r="D37" s="213"/>
      <c r="E37" s="254">
        <v>0</v>
      </c>
      <c r="F37" s="253">
        <v>0</v>
      </c>
    </row>
    <row r="38" spans="2:7" s="240" customFormat="1" ht="30.75" hidden="1" thickBot="1" x14ac:dyDescent="0.3">
      <c r="B38" s="256"/>
      <c r="C38" s="255" t="s">
        <v>114</v>
      </c>
      <c r="D38" s="213"/>
      <c r="E38" s="254">
        <v>0</v>
      </c>
      <c r="F38" s="253">
        <v>0</v>
      </c>
    </row>
    <row r="39" spans="2:7" s="240" customFormat="1" ht="15.75" hidden="1" thickBot="1" x14ac:dyDescent="0.3">
      <c r="B39" s="256"/>
      <c r="C39" s="255" t="s">
        <v>106</v>
      </c>
      <c r="D39" s="213"/>
      <c r="E39" s="254">
        <v>0</v>
      </c>
      <c r="F39" s="253">
        <v>0</v>
      </c>
    </row>
    <row r="40" spans="2:7" s="240" customFormat="1" ht="15.75" hidden="1" thickBot="1" x14ac:dyDescent="0.3">
      <c r="B40" s="258"/>
      <c r="C40" s="257"/>
      <c r="D40" s="244"/>
      <c r="E40" s="254"/>
      <c r="F40" s="253"/>
    </row>
    <row r="41" spans="2:7" s="240" customFormat="1" ht="30.75" hidden="1" thickBot="1" x14ac:dyDescent="0.3">
      <c r="B41" s="256"/>
      <c r="C41" s="255" t="s">
        <v>113</v>
      </c>
      <c r="D41" s="213"/>
      <c r="E41" s="254">
        <v>0</v>
      </c>
      <c r="F41" s="253">
        <v>0</v>
      </c>
    </row>
    <row r="42" spans="2:7" s="240" customFormat="1" ht="30.75" hidden="1" thickBot="1" x14ac:dyDescent="0.3">
      <c r="B42" s="256"/>
      <c r="C42" s="255" t="s">
        <v>112</v>
      </c>
      <c r="D42" s="213"/>
      <c r="E42" s="254">
        <v>0</v>
      </c>
      <c r="F42" s="253">
        <v>0</v>
      </c>
    </row>
    <row r="43" spans="2:7" s="240" customFormat="1" ht="15.75" hidden="1" thickBot="1" x14ac:dyDescent="0.3">
      <c r="B43" s="256"/>
      <c r="C43" s="255" t="s">
        <v>111</v>
      </c>
      <c r="D43" s="213"/>
      <c r="E43" s="254">
        <v>0</v>
      </c>
      <c r="F43" s="253">
        <v>0</v>
      </c>
    </row>
    <row r="44" spans="2:7" s="240" customFormat="1" ht="15.75" hidden="1" thickBot="1" x14ac:dyDescent="0.3">
      <c r="B44" s="256"/>
      <c r="C44" s="255" t="s">
        <v>110</v>
      </c>
      <c r="D44" s="213"/>
      <c r="E44" s="254">
        <v>0</v>
      </c>
      <c r="F44" s="253">
        <v>0</v>
      </c>
    </row>
    <row r="45" spans="2:7" s="240" customFormat="1" ht="15.75" hidden="1" thickBot="1" x14ac:dyDescent="0.3">
      <c r="B45" s="256"/>
      <c r="C45" s="255" t="s">
        <v>109</v>
      </c>
      <c r="D45" s="213"/>
      <c r="E45" s="254">
        <v>0</v>
      </c>
      <c r="F45" s="253">
        <v>0</v>
      </c>
    </row>
    <row r="46" spans="2:7" s="240" customFormat="1" ht="15.75" hidden="1" thickBot="1" x14ac:dyDescent="0.3">
      <c r="B46" s="256"/>
      <c r="C46" s="255" t="s">
        <v>108</v>
      </c>
      <c r="D46" s="213"/>
      <c r="E46" s="254">
        <v>0</v>
      </c>
      <c r="F46" s="253">
        <v>0</v>
      </c>
    </row>
    <row r="47" spans="2:7" s="240" customFormat="1" ht="19.5" thickBot="1" x14ac:dyDescent="0.3">
      <c r="B47" s="246" t="s">
        <v>105</v>
      </c>
      <c r="C47" s="245"/>
      <c r="D47" s="244"/>
      <c r="E47" s="252">
        <f>SUM(E35:E46)</f>
        <v>0</v>
      </c>
      <c r="F47" s="252">
        <f>SUM(F35:F46)</f>
        <v>0</v>
      </c>
      <c r="G47" s="241"/>
    </row>
    <row r="48" spans="2:7" s="240" customFormat="1" ht="18.75" x14ac:dyDescent="0.25">
      <c r="B48" s="250"/>
      <c r="C48" s="249" t="s">
        <v>107</v>
      </c>
      <c r="D48" s="248"/>
      <c r="E48" s="235">
        <v>0</v>
      </c>
      <c r="F48" s="251">
        <v>2076396000</v>
      </c>
      <c r="G48" s="241"/>
    </row>
    <row r="49" spans="2:7" s="240" customFormat="1" ht="19.5" thickBot="1" x14ac:dyDescent="0.3">
      <c r="B49" s="250"/>
      <c r="C49" s="249" t="s">
        <v>106</v>
      </c>
      <c r="D49" s="248"/>
      <c r="E49" s="235">
        <v>0</v>
      </c>
      <c r="F49" s="247">
        <v>1660435666</v>
      </c>
      <c r="G49" s="241"/>
    </row>
    <row r="50" spans="2:7" s="240" customFormat="1" ht="19.5" thickBot="1" x14ac:dyDescent="0.3">
      <c r="B50" s="246" t="s">
        <v>105</v>
      </c>
      <c r="C50" s="245"/>
      <c r="D50" s="244"/>
      <c r="E50" s="243">
        <f>SUM(E41:E49)</f>
        <v>0</v>
      </c>
      <c r="F50" s="242">
        <f>SUM(F41:F49)</f>
        <v>3736831666</v>
      </c>
      <c r="G50" s="241"/>
    </row>
    <row r="51" spans="2:7" ht="15.75" customHeight="1" x14ac:dyDescent="0.25">
      <c r="B51" s="239" t="s">
        <v>104</v>
      </c>
      <c r="C51" s="236"/>
      <c r="D51" s="236"/>
      <c r="E51" s="235">
        <v>1932963205.4199982</v>
      </c>
      <c r="F51" s="238">
        <v>-2952890005</v>
      </c>
      <c r="G51" s="234"/>
    </row>
    <row r="52" spans="2:7" ht="16.5" customHeight="1" thickBot="1" x14ac:dyDescent="0.3">
      <c r="B52" s="237" t="s">
        <v>103</v>
      </c>
      <c r="C52" s="236"/>
      <c r="D52" s="236"/>
      <c r="E52" s="235">
        <v>3234090366.5700002</v>
      </c>
      <c r="F52" s="235">
        <v>6271300242</v>
      </c>
      <c r="G52" s="234"/>
    </row>
    <row r="53" spans="2:7" ht="19.5" thickBot="1" x14ac:dyDescent="0.3">
      <c r="B53" s="233" t="s">
        <v>102</v>
      </c>
      <c r="C53" s="232"/>
      <c r="E53" s="231">
        <f>SUM(E51:E52)</f>
        <v>5167053571.9899979</v>
      </c>
      <c r="F53" s="231">
        <f>SUM(F51:F52)</f>
        <v>3318410237</v>
      </c>
      <c r="G53" s="230"/>
    </row>
    <row r="54" spans="2:7" hidden="1" x14ac:dyDescent="0.25">
      <c r="B54" s="229"/>
      <c r="C54" s="228"/>
      <c r="D54" s="228"/>
      <c r="E54" s="227"/>
      <c r="F54" s="226"/>
    </row>
    <row r="55" spans="2:7" ht="11.25" customHeight="1" thickBot="1" x14ac:dyDescent="0.3">
      <c r="B55" s="225"/>
      <c r="C55" s="224"/>
      <c r="D55" s="224"/>
      <c r="E55" s="223"/>
      <c r="F55" s="222"/>
    </row>
    <row r="56" spans="2:7" x14ac:dyDescent="0.25">
      <c r="E56" s="221"/>
      <c r="F56" s="221"/>
    </row>
    <row r="57" spans="2:7" x14ac:dyDescent="0.25">
      <c r="E57" s="221"/>
    </row>
    <row r="60" spans="2:7" ht="15.75" x14ac:dyDescent="0.25">
      <c r="B60" s="216" t="s">
        <v>101</v>
      </c>
      <c r="C60" s="216"/>
      <c r="D60" s="217"/>
      <c r="E60" s="216" t="s">
        <v>27</v>
      </c>
      <c r="F60" s="216"/>
    </row>
    <row r="61" spans="2:7" ht="15.75" x14ac:dyDescent="0.25">
      <c r="B61" s="215" t="s">
        <v>98</v>
      </c>
      <c r="C61" s="215"/>
      <c r="D61" s="217"/>
      <c r="E61" s="220" t="s">
        <v>29</v>
      </c>
      <c r="F61" s="220"/>
    </row>
    <row r="62" spans="2:7" ht="15.75" x14ac:dyDescent="0.25">
      <c r="B62" s="219"/>
      <c r="C62" s="219"/>
      <c r="D62" s="217"/>
      <c r="E62" s="218"/>
      <c r="F62" s="218"/>
    </row>
    <row r="63" spans="2:7" ht="15.75" x14ac:dyDescent="0.25">
      <c r="B63" s="219"/>
      <c r="C63" s="219"/>
      <c r="D63" s="217"/>
      <c r="E63" s="218"/>
      <c r="F63" s="218"/>
    </row>
    <row r="64" spans="2:7" ht="15.75" x14ac:dyDescent="0.25">
      <c r="B64" s="217"/>
      <c r="C64" s="217"/>
      <c r="D64" s="217"/>
      <c r="E64" s="217"/>
      <c r="F64" s="217"/>
    </row>
    <row r="65" spans="2:6" ht="15.75" x14ac:dyDescent="0.25">
      <c r="B65" s="217"/>
      <c r="C65" s="217"/>
      <c r="D65" s="217"/>
      <c r="E65" s="217"/>
      <c r="F65" s="217"/>
    </row>
    <row r="66" spans="2:6" ht="15.75" x14ac:dyDescent="0.25">
      <c r="B66" s="216" t="s">
        <v>100</v>
      </c>
      <c r="C66" s="216"/>
      <c r="D66" s="217"/>
      <c r="E66" s="216" t="s">
        <v>31</v>
      </c>
      <c r="F66" s="216"/>
    </row>
    <row r="67" spans="2:6" x14ac:dyDescent="0.25">
      <c r="B67" s="215" t="s">
        <v>32</v>
      </c>
      <c r="C67" s="215"/>
      <c r="E67" s="215" t="s">
        <v>34</v>
      </c>
      <c r="F67" s="215"/>
    </row>
    <row r="68" spans="2:6" ht="18.75" x14ac:dyDescent="0.25">
      <c r="B68" s="214"/>
      <c r="C68" s="214"/>
      <c r="D68" s="214"/>
      <c r="E68" s="214"/>
      <c r="F68" s="214"/>
    </row>
  </sheetData>
  <mergeCells count="17">
    <mergeCell ref="E61:F61"/>
    <mergeCell ref="B66:C66"/>
    <mergeCell ref="E66:F66"/>
    <mergeCell ref="B67:C67"/>
    <mergeCell ref="E67:F67"/>
    <mergeCell ref="B47:C47"/>
    <mergeCell ref="B50:C50"/>
    <mergeCell ref="B53:C53"/>
    <mergeCell ref="B60:C60"/>
    <mergeCell ref="E60:F60"/>
    <mergeCell ref="B61:C61"/>
    <mergeCell ref="B32:F32"/>
    <mergeCell ref="B5:F5"/>
    <mergeCell ref="B6:F6"/>
    <mergeCell ref="B7:F7"/>
    <mergeCell ref="B19:C19"/>
    <mergeCell ref="B31:C31"/>
  </mergeCells>
  <pageMargins left="0.7" right="0.7" top="0.75" bottom="0.75" header="0.3" footer="0.3"/>
  <pageSetup paperSize="9" scale="8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7201E-DB93-4707-B3F0-8F2AE5C24E1B}">
  <sheetPr>
    <pageSetUpPr fitToPage="1"/>
  </sheetPr>
  <dimension ref="A1:P44"/>
  <sheetViews>
    <sheetView showGridLines="0" topLeftCell="A33" workbookViewId="0">
      <selection activeCell="I44" sqref="I44:M44"/>
    </sheetView>
  </sheetViews>
  <sheetFormatPr baseColWidth="10" defaultColWidth="11.42578125" defaultRowHeight="15" x14ac:dyDescent="0.25"/>
  <cols>
    <col min="1" max="1" width="3.7109375" style="296" customWidth="1"/>
    <col min="2" max="2" width="1.28515625" style="296" customWidth="1"/>
    <col min="3" max="3" width="37.7109375" style="296" customWidth="1"/>
    <col min="4" max="4" width="1.7109375" style="296" customWidth="1"/>
    <col min="5" max="5" width="16.42578125" style="297" customWidth="1"/>
    <col min="6" max="6" width="1.7109375" style="297" customWidth="1"/>
    <col min="7" max="7" width="20.5703125" style="297" customWidth="1"/>
    <col min="8" max="8" width="1.7109375" style="297" customWidth="1"/>
    <col min="9" max="9" width="27.85546875" style="297" customWidth="1"/>
    <col min="10" max="10" width="1.7109375" style="297" customWidth="1"/>
    <col min="11" max="11" width="20" style="296" customWidth="1"/>
    <col min="12" max="12" width="1.7109375" style="296" customWidth="1"/>
    <col min="13" max="13" width="20.5703125" style="296" customWidth="1"/>
    <col min="14" max="14" width="3.7109375" style="296" customWidth="1"/>
    <col min="15" max="15" width="21" style="296" customWidth="1"/>
    <col min="16" max="16384" width="11.42578125" style="1"/>
  </cols>
  <sheetData>
    <row r="1" spans="1:16" ht="15.75" thickBot="1" x14ac:dyDescent="0.3"/>
    <row r="2" spans="1:16" ht="15.75" x14ac:dyDescent="0.25">
      <c r="B2" s="298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300"/>
    </row>
    <row r="3" spans="1:16" ht="15.75" x14ac:dyDescent="0.25">
      <c r="B3" s="301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3"/>
    </row>
    <row r="4" spans="1:16" ht="15.75" x14ac:dyDescent="0.25">
      <c r="B4" s="301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3"/>
    </row>
    <row r="5" spans="1:16" ht="15.75" x14ac:dyDescent="0.25">
      <c r="B5" s="301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3"/>
    </row>
    <row r="6" spans="1:16" ht="15.75" x14ac:dyDescent="0.25">
      <c r="B6" s="301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3"/>
    </row>
    <row r="7" spans="1:16" ht="15.75" x14ac:dyDescent="0.25">
      <c r="B7" s="301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3"/>
    </row>
    <row r="8" spans="1:16" ht="15.75" x14ac:dyDescent="0.25">
      <c r="B8" s="304" t="s">
        <v>140</v>
      </c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6"/>
    </row>
    <row r="9" spans="1:16" ht="15.75" x14ac:dyDescent="0.25">
      <c r="B9" s="304" t="s">
        <v>141</v>
      </c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6"/>
    </row>
    <row r="10" spans="1:16" ht="16.5" thickBot="1" x14ac:dyDescent="0.3">
      <c r="B10" s="307" t="s">
        <v>1</v>
      </c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9"/>
    </row>
    <row r="11" spans="1:16" x14ac:dyDescent="0.25">
      <c r="B11" s="310"/>
      <c r="C11" s="311"/>
      <c r="D11" s="311"/>
      <c r="E11" s="312"/>
      <c r="F11" s="312"/>
      <c r="G11" s="312"/>
      <c r="H11" s="313"/>
      <c r="I11" s="312"/>
      <c r="J11" s="312"/>
      <c r="K11" s="314"/>
      <c r="L11" s="311"/>
      <c r="M11" s="315"/>
    </row>
    <row r="12" spans="1:16" ht="30" x14ac:dyDescent="0.25">
      <c r="B12" s="316"/>
      <c r="C12" s="317"/>
      <c r="D12" s="317"/>
      <c r="E12" s="318" t="s">
        <v>142</v>
      </c>
      <c r="F12" s="319"/>
      <c r="G12" s="318" t="s">
        <v>143</v>
      </c>
      <c r="H12" s="320"/>
      <c r="I12" s="318" t="s">
        <v>144</v>
      </c>
      <c r="J12" s="319"/>
      <c r="K12" s="318" t="s">
        <v>145</v>
      </c>
      <c r="L12" s="319"/>
      <c r="M12" s="321" t="s">
        <v>146</v>
      </c>
    </row>
    <row r="13" spans="1:16" ht="15.75" x14ac:dyDescent="0.25">
      <c r="B13" s="316"/>
      <c r="C13" s="322" t="s">
        <v>147</v>
      </c>
      <c r="D13" s="322"/>
      <c r="E13" s="323">
        <v>1674346</v>
      </c>
      <c r="F13" s="324"/>
      <c r="G13" s="325">
        <v>43247145537.389999</v>
      </c>
      <c r="H13" s="326"/>
      <c r="I13" s="327">
        <v>3339238026.8400002</v>
      </c>
      <c r="J13" s="324"/>
      <c r="K13" s="328">
        <v>19691603047.849998</v>
      </c>
      <c r="L13" s="326"/>
      <c r="M13" s="329">
        <v>66279660958.080002</v>
      </c>
      <c r="N13" s="330"/>
      <c r="O13" s="331" t="s">
        <v>8</v>
      </c>
      <c r="P13" s="42"/>
    </row>
    <row r="14" spans="1:16" customFormat="1" x14ac:dyDescent="0.25">
      <c r="A14" s="297"/>
      <c r="B14" s="332"/>
      <c r="C14" s="317" t="s">
        <v>148</v>
      </c>
      <c r="D14" s="317"/>
      <c r="E14" s="333"/>
      <c r="F14" s="334"/>
      <c r="G14" s="297"/>
      <c r="H14" s="335"/>
      <c r="I14" s="333"/>
      <c r="J14" s="334"/>
      <c r="K14" s="333"/>
      <c r="L14" s="335"/>
      <c r="M14" s="336"/>
      <c r="N14" s="297"/>
      <c r="O14" s="297"/>
    </row>
    <row r="15" spans="1:16" customFormat="1" x14ac:dyDescent="0.25">
      <c r="A15" s="297"/>
      <c r="B15" s="332"/>
      <c r="C15" s="317" t="s">
        <v>149</v>
      </c>
      <c r="D15" s="317"/>
      <c r="E15" s="333"/>
      <c r="F15" s="334"/>
      <c r="G15" s="337"/>
      <c r="H15" s="335"/>
      <c r="I15" s="337"/>
      <c r="J15" s="334"/>
      <c r="K15" s="337"/>
      <c r="L15" s="335"/>
      <c r="M15" s="336"/>
      <c r="N15" s="297"/>
      <c r="O15" s="297"/>
    </row>
    <row r="16" spans="1:16" x14ac:dyDescent="0.25">
      <c r="B16" s="316"/>
      <c r="C16" s="338" t="s">
        <v>150</v>
      </c>
      <c r="D16" s="317"/>
      <c r="E16" s="333"/>
      <c r="F16" s="334"/>
      <c r="G16" s="333"/>
      <c r="H16" s="335"/>
      <c r="I16" s="337"/>
      <c r="J16" s="334"/>
      <c r="K16" s="337">
        <v>-7963197061.79</v>
      </c>
      <c r="L16" s="335"/>
      <c r="M16" s="339">
        <f>SUM(E16,G16,I16,K16)</f>
        <v>-7963197061.79</v>
      </c>
      <c r="O16" s="330" t="s">
        <v>8</v>
      </c>
    </row>
    <row r="17" spans="1:15" ht="15.75" thickBot="1" x14ac:dyDescent="0.3">
      <c r="B17" s="316"/>
      <c r="C17" s="340" t="s">
        <v>151</v>
      </c>
      <c r="D17" s="340"/>
      <c r="E17" s="341"/>
      <c r="F17" s="342"/>
      <c r="G17" s="341"/>
      <c r="H17" s="343"/>
      <c r="I17" s="341"/>
      <c r="J17" s="342"/>
      <c r="K17" s="344">
        <v>7523681246.79</v>
      </c>
      <c r="L17" s="343"/>
      <c r="M17" s="345">
        <f>SUM(E17,G17,I17,K17)</f>
        <v>7523681246.79</v>
      </c>
      <c r="O17" s="331"/>
    </row>
    <row r="18" spans="1:15" ht="16.5" thickBot="1" x14ac:dyDescent="0.3">
      <c r="B18" s="346"/>
      <c r="C18" s="347" t="s">
        <v>152</v>
      </c>
      <c r="D18" s="348"/>
      <c r="E18" s="349">
        <f>SUM(E13:E17)</f>
        <v>1674346</v>
      </c>
      <c r="F18" s="350"/>
      <c r="G18" s="349">
        <f>SUM(G13:G17)</f>
        <v>43247145537.389999</v>
      </c>
      <c r="H18" s="351"/>
      <c r="I18" s="349">
        <f>SUM(I13:I17)</f>
        <v>3339238026.8400002</v>
      </c>
      <c r="J18" s="350"/>
      <c r="K18" s="352">
        <f>SUM(K13:K17)</f>
        <v>19252087232.849998</v>
      </c>
      <c r="L18" s="351"/>
      <c r="M18" s="353">
        <f>SUM(M13:M17)</f>
        <v>65840145143.080002</v>
      </c>
      <c r="O18" s="331"/>
    </row>
    <row r="19" spans="1:15" ht="15.75" thickBot="1" x14ac:dyDescent="0.3">
      <c r="B19" s="316"/>
      <c r="C19" s="314" t="s">
        <v>8</v>
      </c>
      <c r="D19" s="314"/>
      <c r="E19" s="354"/>
      <c r="F19" s="354"/>
      <c r="G19" s="354"/>
      <c r="H19" s="355"/>
      <c r="I19" s="354"/>
      <c r="J19" s="354"/>
      <c r="K19" s="355"/>
      <c r="L19" s="355"/>
      <c r="M19" s="336">
        <f>SUM(E19,G19,I19,K19)</f>
        <v>0</v>
      </c>
      <c r="O19" s="331"/>
    </row>
    <row r="20" spans="1:15" customFormat="1" ht="16.5" thickBot="1" x14ac:dyDescent="0.3">
      <c r="A20" s="296"/>
      <c r="B20" s="316"/>
      <c r="C20" s="349" t="s">
        <v>153</v>
      </c>
      <c r="D20" s="350"/>
      <c r="E20" s="352">
        <v>1674346</v>
      </c>
      <c r="F20" s="351"/>
      <c r="G20" s="353">
        <v>43247145537.389999</v>
      </c>
      <c r="H20" s="349"/>
      <c r="I20" s="349">
        <f>SUM(I15:I19)</f>
        <v>3339238026.8400002</v>
      </c>
      <c r="J20" s="352"/>
      <c r="K20" s="351">
        <v>17980456450.650002</v>
      </c>
      <c r="L20" s="353">
        <v>64568514360.879997</v>
      </c>
      <c r="M20" s="349">
        <v>64568514360.879997</v>
      </c>
      <c r="N20" s="296"/>
      <c r="O20" s="331"/>
    </row>
    <row r="21" spans="1:15" customFormat="1" x14ac:dyDescent="0.25">
      <c r="A21" s="296"/>
      <c r="B21" s="316"/>
      <c r="C21" s="314"/>
      <c r="D21" s="314"/>
      <c r="E21" s="354"/>
      <c r="F21" s="354"/>
      <c r="G21" s="354"/>
      <c r="H21" s="355"/>
      <c r="I21" s="354"/>
      <c r="J21" s="354"/>
      <c r="K21" s="355"/>
      <c r="L21" s="355"/>
      <c r="M21" s="336"/>
      <c r="N21" s="296"/>
      <c r="O21" s="331"/>
    </row>
    <row r="22" spans="1:15" customFormat="1" x14ac:dyDescent="0.25">
      <c r="A22" s="297"/>
      <c r="B22" s="332"/>
      <c r="C22" s="356" t="s">
        <v>148</v>
      </c>
      <c r="D22" s="317"/>
      <c r="E22" s="333"/>
      <c r="F22" s="334"/>
      <c r="G22" s="337" t="s">
        <v>8</v>
      </c>
      <c r="H22" s="335"/>
      <c r="I22" s="333" t="s">
        <v>8</v>
      </c>
      <c r="J22" s="334"/>
      <c r="K22" s="333"/>
      <c r="L22" s="335"/>
      <c r="M22" s="336"/>
      <c r="N22" s="297"/>
      <c r="O22" s="297"/>
    </row>
    <row r="23" spans="1:15" customFormat="1" x14ac:dyDescent="0.25">
      <c r="A23" s="297"/>
      <c r="B23" s="332"/>
      <c r="C23" s="356" t="s">
        <v>149</v>
      </c>
      <c r="D23" s="317"/>
      <c r="E23" s="333"/>
      <c r="F23" s="334"/>
      <c r="G23" s="333" t="s">
        <v>8</v>
      </c>
      <c r="H23" s="335"/>
      <c r="I23" s="337" t="s">
        <v>8</v>
      </c>
      <c r="J23" s="334"/>
      <c r="K23" s="333"/>
      <c r="L23" s="335"/>
      <c r="M23" s="336"/>
      <c r="N23" s="297"/>
      <c r="O23" s="62"/>
    </row>
    <row r="24" spans="1:15" customFormat="1" ht="30" customHeight="1" x14ac:dyDescent="0.25">
      <c r="A24" s="297"/>
      <c r="B24" s="332"/>
      <c r="C24" s="357" t="s">
        <v>154</v>
      </c>
      <c r="D24" s="317"/>
      <c r="E24" s="333">
        <v>0</v>
      </c>
      <c r="F24" s="334"/>
      <c r="G24" s="333"/>
      <c r="H24" s="335"/>
      <c r="I24" s="333"/>
      <c r="J24" s="334"/>
      <c r="K24" s="333"/>
      <c r="L24" s="335"/>
      <c r="M24" s="336"/>
      <c r="N24" s="297"/>
      <c r="O24" s="62" t="s">
        <v>8</v>
      </c>
    </row>
    <row r="25" spans="1:15" x14ac:dyDescent="0.25">
      <c r="B25" s="316"/>
      <c r="C25" s="358" t="s">
        <v>150</v>
      </c>
      <c r="D25" s="317"/>
      <c r="E25" s="333"/>
      <c r="F25" s="334"/>
      <c r="G25" s="333"/>
      <c r="H25" s="335"/>
      <c r="I25" s="333"/>
      <c r="J25" s="334"/>
      <c r="K25" s="337">
        <v>8764157.3599999994</v>
      </c>
      <c r="L25" s="335"/>
      <c r="M25" s="337">
        <f>+K25</f>
        <v>8764157.3599999994</v>
      </c>
      <c r="O25" s="62"/>
    </row>
    <row r="26" spans="1:15" ht="15.75" thickBot="1" x14ac:dyDescent="0.3">
      <c r="B26" s="316"/>
      <c r="C26" s="359" t="s">
        <v>151</v>
      </c>
      <c r="D26" s="340"/>
      <c r="E26" s="341">
        <v>0</v>
      </c>
      <c r="F26" s="342"/>
      <c r="G26" s="341"/>
      <c r="H26" s="343"/>
      <c r="I26" s="341"/>
      <c r="J26" s="342"/>
      <c r="K26" s="344">
        <v>2998808019.5700002</v>
      </c>
      <c r="L26" s="343"/>
      <c r="M26" s="344">
        <f>+K26</f>
        <v>2998808019.5700002</v>
      </c>
      <c r="O26" s="331"/>
    </row>
    <row r="27" spans="1:15" ht="16.5" thickBot="1" x14ac:dyDescent="0.3">
      <c r="B27" s="360"/>
      <c r="C27" s="347" t="s">
        <v>155</v>
      </c>
      <c r="D27" s="348"/>
      <c r="E27" s="352">
        <f>SUM(E20:E26)</f>
        <v>1674346</v>
      </c>
      <c r="F27" s="361"/>
      <c r="G27" s="352">
        <f>SUM(G20:G26)</f>
        <v>43247145537.389999</v>
      </c>
      <c r="H27" s="362"/>
      <c r="I27" s="352">
        <f>SUM(I20:I26)</f>
        <v>3339238026.8400002</v>
      </c>
      <c r="J27" s="361"/>
      <c r="K27" s="352">
        <f>SUM(K20:K26)</f>
        <v>20988028627.580002</v>
      </c>
      <c r="L27" s="363"/>
      <c r="M27" s="353">
        <f>SUM(M20:M26)</f>
        <v>67576086537.809998</v>
      </c>
      <c r="O27" s="331"/>
    </row>
    <row r="28" spans="1:15" ht="16.5" thickBot="1" x14ac:dyDescent="0.3">
      <c r="B28" s="364"/>
      <c r="C28" s="365" t="s">
        <v>8</v>
      </c>
      <c r="D28" s="366"/>
      <c r="E28" s="366"/>
      <c r="F28" s="366"/>
      <c r="G28" s="367"/>
      <c r="H28" s="368"/>
      <c r="I28" s="368"/>
      <c r="J28" s="368"/>
      <c r="K28" s="368"/>
      <c r="L28" s="368"/>
      <c r="M28" s="369"/>
      <c r="O28" s="331"/>
    </row>
    <row r="29" spans="1:15" x14ac:dyDescent="0.25">
      <c r="C29" s="370"/>
      <c r="D29" s="370"/>
      <c r="E29" s="371"/>
      <c r="G29" s="372"/>
      <c r="H29" s="373"/>
      <c r="I29" s="371"/>
      <c r="K29" s="330"/>
      <c r="L29" s="370"/>
      <c r="M29" s="374"/>
      <c r="O29" s="331"/>
    </row>
    <row r="30" spans="1:15" x14ac:dyDescent="0.25">
      <c r="E30" s="331"/>
      <c r="F30" s="296"/>
      <c r="G30" s="331"/>
      <c r="H30" s="296"/>
      <c r="I30" s="331"/>
      <c r="K30" s="330"/>
      <c r="M30" s="375"/>
      <c r="O30" s="331"/>
    </row>
    <row r="31" spans="1:15" x14ac:dyDescent="0.25">
      <c r="G31" s="372"/>
      <c r="O31" s="376"/>
    </row>
    <row r="32" spans="1:15" x14ac:dyDescent="0.25">
      <c r="G32" s="62"/>
    </row>
    <row r="33" spans="3:13" ht="15.75" x14ac:dyDescent="0.25">
      <c r="C33" s="377" t="s">
        <v>156</v>
      </c>
      <c r="D33" s="377"/>
      <c r="E33" s="377"/>
      <c r="F33" s="378"/>
      <c r="G33" s="379"/>
      <c r="H33" s="378"/>
      <c r="I33" s="380" t="s">
        <v>157</v>
      </c>
      <c r="J33" s="380"/>
      <c r="K33" s="380"/>
      <c r="L33" s="380"/>
      <c r="M33" s="380"/>
    </row>
    <row r="34" spans="3:13" x14ac:dyDescent="0.25">
      <c r="C34" s="381" t="s">
        <v>98</v>
      </c>
      <c r="D34" s="381"/>
      <c r="E34" s="381"/>
      <c r="G34" s="62"/>
      <c r="I34" s="381" t="s">
        <v>29</v>
      </c>
      <c r="J34" s="381"/>
      <c r="K34" s="381"/>
      <c r="L34" s="381"/>
      <c r="M34" s="381"/>
    </row>
    <row r="35" spans="3:13" x14ac:dyDescent="0.25">
      <c r="G35" s="382"/>
    </row>
    <row r="36" spans="3:13" x14ac:dyDescent="0.25">
      <c r="G36" s="382"/>
    </row>
    <row r="37" spans="3:13" x14ac:dyDescent="0.25">
      <c r="G37" s="382"/>
    </row>
    <row r="38" spans="3:13" x14ac:dyDescent="0.25">
      <c r="G38" s="382"/>
    </row>
    <row r="39" spans="3:13" x14ac:dyDescent="0.25">
      <c r="G39" s="382"/>
    </row>
    <row r="43" spans="3:13" ht="15.75" x14ac:dyDescent="0.25">
      <c r="C43" s="377" t="s">
        <v>158</v>
      </c>
      <c r="D43" s="377"/>
      <c r="E43" s="377"/>
      <c r="F43" s="378"/>
      <c r="G43" s="378"/>
      <c r="H43" s="378"/>
      <c r="I43" s="377" t="s">
        <v>31</v>
      </c>
      <c r="J43" s="377"/>
      <c r="K43" s="377"/>
      <c r="L43" s="377"/>
      <c r="M43" s="377"/>
    </row>
    <row r="44" spans="3:13" x14ac:dyDescent="0.25">
      <c r="C44" s="381" t="s">
        <v>32</v>
      </c>
      <c r="D44" s="381"/>
      <c r="E44" s="381"/>
      <c r="I44" s="383" t="s">
        <v>34</v>
      </c>
      <c r="J44" s="383"/>
      <c r="K44" s="383"/>
      <c r="L44" s="383"/>
      <c r="M44" s="383"/>
    </row>
  </sheetData>
  <mergeCells count="13">
    <mergeCell ref="C34:E34"/>
    <mergeCell ref="I34:M34"/>
    <mergeCell ref="C43:E43"/>
    <mergeCell ref="I43:M43"/>
    <mergeCell ref="C44:E44"/>
    <mergeCell ref="I44:M44"/>
    <mergeCell ref="B2:M2"/>
    <mergeCell ref="B8:M8"/>
    <mergeCell ref="B9:M9"/>
    <mergeCell ref="B10:M10"/>
    <mergeCell ref="C28:G28"/>
    <mergeCell ref="C33:E33"/>
    <mergeCell ref="I33:M33"/>
  </mergeCells>
  <printOptions horizontalCentered="1"/>
  <pageMargins left="0.70866141732283505" right="0.70866141732283505" top="0.74803149606299202" bottom="0.74803149606299202" header="0.31496062992126" footer="0.31496062992126"/>
  <pageSetup paperSize="9" scale="70" firstPageNumber="0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6EB5-5B29-4DA9-9F74-E31F32FEB347}">
  <sheetPr>
    <pageSetUpPr fitToPage="1"/>
  </sheetPr>
  <dimension ref="A1:I40"/>
  <sheetViews>
    <sheetView workbookViewId="0">
      <selection activeCell="A11" sqref="A11:B11"/>
    </sheetView>
  </sheetViews>
  <sheetFormatPr baseColWidth="10" defaultColWidth="11.42578125" defaultRowHeight="18.75" x14ac:dyDescent="0.3"/>
  <cols>
    <col min="1" max="1" width="4.5703125" style="386" customWidth="1"/>
    <col min="2" max="2" width="52.140625" style="386" customWidth="1"/>
    <col min="3" max="3" width="20.28515625" style="386" hidden="1" customWidth="1"/>
    <col min="4" max="5" width="20.28515625" style="466" customWidth="1"/>
    <col min="6" max="6" width="20.140625" style="386" customWidth="1"/>
    <col min="7" max="7" width="20.140625" style="466" customWidth="1"/>
    <col min="8" max="8" width="18.85546875" style="386" customWidth="1"/>
    <col min="9" max="9" width="16.85546875" style="386" bestFit="1" customWidth="1"/>
    <col min="10" max="16384" width="11.42578125" style="386"/>
  </cols>
  <sheetData>
    <row r="1" spans="1:9" ht="15" customHeight="1" x14ac:dyDescent="0.3">
      <c r="A1" s="384"/>
      <c r="B1" s="384"/>
      <c r="C1" s="384"/>
      <c r="D1" s="384"/>
      <c r="E1" s="384"/>
      <c r="F1" s="384"/>
      <c r="G1" s="384"/>
      <c r="H1" s="385"/>
    </row>
    <row r="2" spans="1:9" ht="15" customHeight="1" x14ac:dyDescent="0.3">
      <c r="A2" s="387"/>
      <c r="B2" s="387"/>
      <c r="C2" s="387"/>
      <c r="D2" s="387"/>
      <c r="E2" s="387"/>
      <c r="F2" s="387"/>
      <c r="G2" s="387"/>
      <c r="H2" s="385"/>
    </row>
    <row r="3" spans="1:9" ht="15" customHeight="1" x14ac:dyDescent="0.3">
      <c r="A3" s="387"/>
      <c r="B3" s="387"/>
      <c r="C3" s="387"/>
      <c r="D3" s="387"/>
      <c r="E3" s="387"/>
      <c r="F3" s="387"/>
      <c r="G3" s="387"/>
      <c r="H3" s="385"/>
    </row>
    <row r="4" spans="1:9" ht="15" customHeight="1" x14ac:dyDescent="0.3">
      <c r="A4" s="387"/>
      <c r="B4" s="387"/>
      <c r="C4" s="387"/>
      <c r="D4" s="387"/>
      <c r="E4" s="387"/>
      <c r="F4" s="387"/>
      <c r="G4" s="387"/>
      <c r="H4" s="385"/>
    </row>
    <row r="5" spans="1:9" ht="15" customHeight="1" x14ac:dyDescent="0.3">
      <c r="A5" s="387"/>
      <c r="B5" s="387"/>
      <c r="C5" s="387"/>
      <c r="D5" s="387"/>
      <c r="E5" s="387"/>
      <c r="F5" s="387"/>
      <c r="G5" s="387"/>
      <c r="H5" s="385"/>
    </row>
    <row r="6" spans="1:9" ht="15" customHeight="1" x14ac:dyDescent="0.3">
      <c r="A6" s="388" t="s">
        <v>159</v>
      </c>
      <c r="B6" s="388"/>
      <c r="C6" s="388"/>
      <c r="D6" s="388"/>
      <c r="E6" s="388"/>
      <c r="F6" s="388"/>
      <c r="G6" s="388"/>
      <c r="H6" s="389"/>
    </row>
    <row r="7" spans="1:9" ht="15" customHeight="1" x14ac:dyDescent="0.3">
      <c r="A7" s="388" t="s">
        <v>160</v>
      </c>
      <c r="B7" s="388"/>
      <c r="C7" s="388"/>
      <c r="D7" s="388"/>
      <c r="E7" s="388"/>
      <c r="F7" s="388"/>
      <c r="G7" s="388"/>
      <c r="H7" s="389"/>
    </row>
    <row r="8" spans="1:9" ht="15" customHeight="1" x14ac:dyDescent="0.3">
      <c r="A8" s="388" t="s">
        <v>161</v>
      </c>
      <c r="B8" s="388"/>
      <c r="C8" s="388"/>
      <c r="D8" s="388"/>
      <c r="E8" s="388"/>
      <c r="F8" s="388"/>
      <c r="G8" s="388"/>
      <c r="H8" s="389"/>
    </row>
    <row r="9" spans="1:9" ht="15" customHeight="1" x14ac:dyDescent="0.3">
      <c r="A9" s="390" t="s">
        <v>162</v>
      </c>
      <c r="B9" s="390"/>
      <c r="C9" s="390"/>
      <c r="D9" s="390"/>
      <c r="E9" s="390"/>
      <c r="F9" s="390"/>
      <c r="G9" s="390"/>
      <c r="H9" s="391"/>
    </row>
    <row r="10" spans="1:9" ht="15" customHeight="1" thickBot="1" x14ac:dyDescent="0.35">
      <c r="A10" s="392"/>
      <c r="B10" s="392"/>
      <c r="C10" s="392"/>
      <c r="D10" s="392"/>
      <c r="E10" s="392"/>
      <c r="F10" s="392"/>
      <c r="G10" s="392"/>
      <c r="H10" s="391"/>
    </row>
    <row r="11" spans="1:9" s="399" customFormat="1" ht="35.1" customHeight="1" thickBot="1" x14ac:dyDescent="0.3">
      <c r="A11" s="393" t="s">
        <v>163</v>
      </c>
      <c r="B11" s="394"/>
      <c r="C11" s="395" t="s">
        <v>164</v>
      </c>
      <c r="D11" s="395" t="s">
        <v>165</v>
      </c>
      <c r="E11" s="395" t="s">
        <v>166</v>
      </c>
      <c r="F11" s="396" t="s">
        <v>167</v>
      </c>
      <c r="G11" s="397" t="s">
        <v>168</v>
      </c>
      <c r="H11" s="398"/>
    </row>
    <row r="12" spans="1:9" s="406" customFormat="1" ht="15.75" x14ac:dyDescent="0.25">
      <c r="A12" s="400">
        <v>1</v>
      </c>
      <c r="B12" s="401" t="s">
        <v>169</v>
      </c>
      <c r="C12" s="402">
        <f>SUM(C13:C15)</f>
        <v>13020331050</v>
      </c>
      <c r="D12" s="402">
        <f>SUM(D13:D16)</f>
        <v>13227284282.199999</v>
      </c>
      <c r="E12" s="402">
        <f>SUM(E13:E15)</f>
        <v>4732911641.9300003</v>
      </c>
      <c r="F12" s="403">
        <f>+E12/D12</f>
        <v>0.35781431327510632</v>
      </c>
      <c r="G12" s="404">
        <f>+D12-E12</f>
        <v>8494372640.2699986</v>
      </c>
      <c r="H12" s="405"/>
    </row>
    <row r="13" spans="1:9" s="406" customFormat="1" ht="15.75" x14ac:dyDescent="0.25">
      <c r="A13" s="407">
        <v>1.4</v>
      </c>
      <c r="B13" s="408" t="s">
        <v>5</v>
      </c>
      <c r="C13" s="409">
        <v>9272534916</v>
      </c>
      <c r="D13" s="409">
        <v>7275449114.1400003</v>
      </c>
      <c r="E13" s="410">
        <v>3901256908.0900002</v>
      </c>
      <c r="F13" s="411">
        <f>+E13/D13</f>
        <v>0.53622214201289908</v>
      </c>
      <c r="G13" s="412">
        <f t="shared" ref="G13:G25" si="0">+D13-E13</f>
        <v>3374192206.0500002</v>
      </c>
      <c r="H13" s="405"/>
      <c r="I13" s="62"/>
    </row>
    <row r="14" spans="1:9" s="406" customFormat="1" ht="15.75" x14ac:dyDescent="0.25">
      <c r="A14" s="407">
        <v>1.5</v>
      </c>
      <c r="B14" s="408" t="s">
        <v>170</v>
      </c>
      <c r="C14" s="409">
        <v>3747796134</v>
      </c>
      <c r="D14" s="409">
        <v>2151076987</v>
      </c>
      <c r="E14" s="413">
        <v>831654733.84000003</v>
      </c>
      <c r="F14" s="411">
        <f t="shared" ref="F14:F24" si="1">+E14/D14</f>
        <v>0.38662248671995114</v>
      </c>
      <c r="G14" s="412">
        <f t="shared" si="0"/>
        <v>1319422253.1599998</v>
      </c>
      <c r="H14" s="62"/>
      <c r="I14" s="62"/>
    </row>
    <row r="15" spans="1:9" s="406" customFormat="1" ht="15.75" x14ac:dyDescent="0.25">
      <c r="A15" s="407">
        <v>1.6</v>
      </c>
      <c r="B15" s="408" t="s">
        <v>171</v>
      </c>
      <c r="C15" s="409"/>
      <c r="D15" s="409">
        <v>1375917607</v>
      </c>
      <c r="E15" s="414"/>
      <c r="F15" s="415"/>
      <c r="G15" s="412">
        <f>+D15-E15</f>
        <v>1375917607</v>
      </c>
      <c r="H15" s="405"/>
    </row>
    <row r="16" spans="1:9" s="406" customFormat="1" ht="15.75" x14ac:dyDescent="0.25">
      <c r="A16" s="407"/>
      <c r="B16" s="408" t="s">
        <v>172</v>
      </c>
      <c r="C16" s="416"/>
      <c r="D16" s="409">
        <v>2424840574.0599999</v>
      </c>
      <c r="E16" s="409">
        <v>2424840574.0599999</v>
      </c>
      <c r="F16" s="417"/>
      <c r="G16" s="412">
        <f>+D16-E16</f>
        <v>0</v>
      </c>
      <c r="H16" s="405"/>
    </row>
    <row r="17" spans="1:8" s="406" customFormat="1" ht="15.75" customHeight="1" x14ac:dyDescent="0.25">
      <c r="A17" s="418"/>
      <c r="B17" s="419"/>
      <c r="C17" s="420"/>
      <c r="D17" s="421"/>
      <c r="E17" s="421"/>
      <c r="F17" s="422">
        <v>0</v>
      </c>
      <c r="G17" s="423"/>
      <c r="H17" s="405"/>
    </row>
    <row r="18" spans="1:8" s="406" customFormat="1" ht="15.75" x14ac:dyDescent="0.25">
      <c r="A18" s="424">
        <v>2</v>
      </c>
      <c r="B18" s="425" t="s">
        <v>173</v>
      </c>
      <c r="C18" s="426">
        <f>SUM(C19:C25)</f>
        <v>13020331050</v>
      </c>
      <c r="D18" s="426">
        <f>SUM(D19:D25)</f>
        <v>13227284282.199999</v>
      </c>
      <c r="E18" s="426">
        <f>SUM(E19:E25)</f>
        <v>2735477627.4200001</v>
      </c>
      <c r="F18" s="427">
        <f t="shared" si="1"/>
        <v>0.20680568808074545</v>
      </c>
      <c r="G18" s="428">
        <f>SUM(G19:G25)</f>
        <v>10491806654.780001</v>
      </c>
      <c r="H18" s="405"/>
    </row>
    <row r="19" spans="1:8" s="406" customFormat="1" ht="15.75" x14ac:dyDescent="0.25">
      <c r="A19" s="407">
        <v>2.1</v>
      </c>
      <c r="B19" s="408" t="s">
        <v>174</v>
      </c>
      <c r="C19" s="409">
        <v>1937318935</v>
      </c>
      <c r="D19" s="429">
        <v>2118839486</v>
      </c>
      <c r="E19" s="430">
        <v>968821448.32000005</v>
      </c>
      <c r="F19" s="411">
        <f t="shared" si="1"/>
        <v>0.4572415488390611</v>
      </c>
      <c r="G19" s="412">
        <f t="shared" si="0"/>
        <v>1150018037.6799998</v>
      </c>
      <c r="H19" s="431"/>
    </row>
    <row r="20" spans="1:8" s="406" customFormat="1" ht="15.75" x14ac:dyDescent="0.25">
      <c r="A20" s="407">
        <v>2.2000000000000002</v>
      </c>
      <c r="B20" s="408" t="s">
        <v>175</v>
      </c>
      <c r="C20" s="409">
        <v>2318485448</v>
      </c>
      <c r="D20" s="429">
        <v>2394371402.3099999</v>
      </c>
      <c r="E20" s="430">
        <v>815342001.04999995</v>
      </c>
      <c r="F20" s="411">
        <f t="shared" si="1"/>
        <v>0.34052444840570201</v>
      </c>
      <c r="G20" s="412">
        <f t="shared" si="0"/>
        <v>1579029401.26</v>
      </c>
      <c r="H20" s="432"/>
    </row>
    <row r="21" spans="1:8" s="406" customFormat="1" ht="15.75" x14ac:dyDescent="0.25">
      <c r="A21" s="407">
        <v>2.2999999999999998</v>
      </c>
      <c r="B21" s="408" t="s">
        <v>176</v>
      </c>
      <c r="C21" s="409">
        <v>858623048</v>
      </c>
      <c r="D21" s="429">
        <v>1195743971.5899999</v>
      </c>
      <c r="E21" s="430">
        <v>216481289.75999999</v>
      </c>
      <c r="F21" s="411">
        <f t="shared" si="1"/>
        <v>0.18104317889400801</v>
      </c>
      <c r="G21" s="412">
        <f t="shared" si="0"/>
        <v>979262681.82999992</v>
      </c>
      <c r="H21" s="405"/>
    </row>
    <row r="22" spans="1:8" s="406" customFormat="1" ht="15.75" x14ac:dyDescent="0.25">
      <c r="A22" s="407">
        <v>2.4</v>
      </c>
      <c r="B22" s="408" t="s">
        <v>177</v>
      </c>
      <c r="C22" s="409">
        <v>48616692</v>
      </c>
      <c r="D22" s="429">
        <v>5925000</v>
      </c>
      <c r="E22" s="430">
        <v>2640000</v>
      </c>
      <c r="F22" s="411">
        <f t="shared" si="1"/>
        <v>0.44556962025316454</v>
      </c>
      <c r="G22" s="412">
        <f t="shared" si="0"/>
        <v>3285000</v>
      </c>
      <c r="H22" s="405"/>
    </row>
    <row r="23" spans="1:8" s="406" customFormat="1" ht="15.75" x14ac:dyDescent="0.25">
      <c r="A23" s="407">
        <v>2.6</v>
      </c>
      <c r="B23" s="408" t="s">
        <v>178</v>
      </c>
      <c r="C23" s="409">
        <v>937063367</v>
      </c>
      <c r="D23" s="429">
        <v>1009783178.9299999</v>
      </c>
      <c r="E23" s="430">
        <v>18532531.18</v>
      </c>
      <c r="F23" s="411">
        <f t="shared" si="1"/>
        <v>1.8352980686049545E-2</v>
      </c>
      <c r="G23" s="412">
        <f t="shared" si="0"/>
        <v>991250647.75</v>
      </c>
      <c r="H23" s="405"/>
    </row>
    <row r="24" spans="1:8" s="406" customFormat="1" ht="15.75" x14ac:dyDescent="0.25">
      <c r="A24" s="407">
        <v>2.7</v>
      </c>
      <c r="B24" s="408" t="s">
        <v>179</v>
      </c>
      <c r="C24" s="409">
        <v>6408426255</v>
      </c>
      <c r="D24" s="429">
        <v>6313147072.4499998</v>
      </c>
      <c r="E24" s="430">
        <v>713660357.11000001</v>
      </c>
      <c r="F24" s="411">
        <f t="shared" si="1"/>
        <v>0.11304351837839308</v>
      </c>
      <c r="G24" s="412">
        <f t="shared" si="0"/>
        <v>5599486715.3400002</v>
      </c>
      <c r="H24" s="405"/>
    </row>
    <row r="25" spans="1:8" s="406" customFormat="1" ht="15.75" x14ac:dyDescent="0.25">
      <c r="A25" s="407">
        <v>4.2</v>
      </c>
      <c r="B25" s="408" t="s">
        <v>180</v>
      </c>
      <c r="C25" s="414">
        <v>511797305</v>
      </c>
      <c r="D25" s="433">
        <v>189474170.91999999</v>
      </c>
      <c r="E25" s="434"/>
      <c r="F25" s="411">
        <f>+E25/D25</f>
        <v>0</v>
      </c>
      <c r="G25" s="412">
        <f t="shared" si="0"/>
        <v>189474170.91999999</v>
      </c>
      <c r="H25" s="405"/>
    </row>
    <row r="26" spans="1:8" s="406" customFormat="1" ht="15.75" x14ac:dyDescent="0.25">
      <c r="A26" s="435"/>
      <c r="B26" s="436" t="s">
        <v>181</v>
      </c>
      <c r="C26" s="437">
        <f>+C12-C18</f>
        <v>0</v>
      </c>
      <c r="D26" s="438">
        <f>+D12-D18</f>
        <v>0</v>
      </c>
      <c r="E26" s="437">
        <f>SUM(E12-E18)</f>
        <v>1997434014.5100002</v>
      </c>
      <c r="F26" s="439"/>
      <c r="G26" s="440">
        <f>SUM(G12-G18)</f>
        <v>-1997434014.5100021</v>
      </c>
      <c r="H26" s="405"/>
    </row>
    <row r="27" spans="1:8" s="406" customFormat="1" ht="18" hidden="1" customHeight="1" x14ac:dyDescent="0.25">
      <c r="A27" s="441"/>
      <c r="B27" s="442"/>
      <c r="C27" s="443"/>
      <c r="D27" s="444"/>
      <c r="E27" s="444"/>
      <c r="F27" s="422">
        <v>0</v>
      </c>
      <c r="G27" s="445"/>
      <c r="H27" s="405"/>
    </row>
    <row r="28" spans="1:8" s="406" customFormat="1" ht="15.75" hidden="1" x14ac:dyDescent="0.25">
      <c r="A28" s="446">
        <v>3</v>
      </c>
      <c r="B28" s="447" t="s">
        <v>182</v>
      </c>
      <c r="C28" s="448"/>
      <c r="D28" s="417">
        <f>+D29</f>
        <v>0</v>
      </c>
      <c r="E28" s="417">
        <f>+E29</f>
        <v>0</v>
      </c>
      <c r="F28" s="417">
        <f>+G28</f>
        <v>0</v>
      </c>
      <c r="G28" s="412"/>
      <c r="H28" s="405"/>
    </row>
    <row r="29" spans="1:8" s="406" customFormat="1" ht="16.5" hidden="1" thickBot="1" x14ac:dyDescent="0.3">
      <c r="A29" s="449">
        <v>3.1</v>
      </c>
      <c r="B29" s="450" t="s">
        <v>183</v>
      </c>
      <c r="C29" s="451"/>
      <c r="D29" s="452">
        <v>0</v>
      </c>
      <c r="E29" s="452">
        <v>0</v>
      </c>
      <c r="F29" s="453">
        <f>+G29</f>
        <v>0</v>
      </c>
      <c r="G29" s="454"/>
      <c r="H29" s="405"/>
    </row>
    <row r="30" spans="1:8" s="406" customFormat="1" ht="15.75" x14ac:dyDescent="0.25">
      <c r="A30" s="455"/>
      <c r="B30" s="456"/>
      <c r="C30" s="457"/>
      <c r="D30" s="458"/>
      <c r="E30" s="458"/>
      <c r="F30" s="459"/>
      <c r="G30" s="459"/>
      <c r="H30" s="405"/>
    </row>
    <row r="31" spans="1:8" s="406" customFormat="1" ht="15.75" x14ac:dyDescent="0.25">
      <c r="A31" s="455"/>
      <c r="B31" s="456"/>
      <c r="C31" s="457"/>
      <c r="D31" s="458"/>
      <c r="E31" s="458"/>
      <c r="F31" s="459"/>
      <c r="G31" s="459"/>
      <c r="H31" s="405"/>
    </row>
    <row r="32" spans="1:8" ht="42.75" customHeight="1" x14ac:dyDescent="0.3">
      <c r="A32" s="385"/>
      <c r="B32" s="460" t="s">
        <v>184</v>
      </c>
      <c r="C32" s="461"/>
      <c r="D32" s="462"/>
      <c r="E32" s="463" t="s">
        <v>185</v>
      </c>
      <c r="F32" s="463"/>
      <c r="G32" s="464"/>
      <c r="H32" s="385"/>
    </row>
    <row r="33" spans="1:8" x14ac:dyDescent="0.3">
      <c r="A33" s="385"/>
      <c r="B33" s="461" t="s">
        <v>186</v>
      </c>
      <c r="C33" s="461"/>
      <c r="D33" s="462"/>
      <c r="E33" s="465" t="s">
        <v>29</v>
      </c>
      <c r="F33" s="465"/>
      <c r="G33" s="405"/>
      <c r="H33" s="385"/>
    </row>
    <row r="34" spans="1:8" x14ac:dyDescent="0.3">
      <c r="A34" s="385"/>
      <c r="B34" s="461"/>
      <c r="C34" s="461"/>
      <c r="D34" s="462"/>
      <c r="E34" s="461"/>
      <c r="F34" s="461"/>
      <c r="G34" s="405"/>
      <c r="H34" s="385"/>
    </row>
    <row r="35" spans="1:8" x14ac:dyDescent="0.3">
      <c r="A35" s="385"/>
      <c r="B35" s="461"/>
      <c r="C35" s="461"/>
      <c r="D35" s="462"/>
      <c r="E35" s="461"/>
      <c r="F35" s="461"/>
      <c r="G35" s="405"/>
      <c r="H35" s="385"/>
    </row>
    <row r="36" spans="1:8" x14ac:dyDescent="0.3">
      <c r="A36" s="385"/>
      <c r="B36" s="461"/>
      <c r="C36" s="461"/>
      <c r="D36" s="462"/>
      <c r="E36" s="461"/>
      <c r="F36" s="461"/>
      <c r="G36" s="405"/>
      <c r="H36" s="385"/>
    </row>
    <row r="37" spans="1:8" ht="34.5" customHeight="1" x14ac:dyDescent="0.3">
      <c r="A37" s="385"/>
      <c r="B37" s="460" t="s">
        <v>187</v>
      </c>
      <c r="C37" s="461"/>
      <c r="D37" s="462"/>
      <c r="E37" s="463" t="s">
        <v>188</v>
      </c>
      <c r="F37" s="463"/>
      <c r="G37" s="405"/>
      <c r="H37" s="385"/>
    </row>
    <row r="38" spans="1:8" x14ac:dyDescent="0.3">
      <c r="A38" s="385"/>
      <c r="B38" s="461" t="s">
        <v>32</v>
      </c>
      <c r="C38" s="461"/>
      <c r="D38" s="462"/>
      <c r="E38" s="465" t="s">
        <v>34</v>
      </c>
      <c r="F38" s="465"/>
      <c r="G38" s="462"/>
      <c r="H38" s="385"/>
    </row>
    <row r="40" spans="1:8" x14ac:dyDescent="0.3">
      <c r="G40" s="467"/>
    </row>
  </sheetData>
  <mergeCells count="10">
    <mergeCell ref="E32:F32"/>
    <mergeCell ref="E33:F33"/>
    <mergeCell ref="E37:F37"/>
    <mergeCell ref="E38:F38"/>
    <mergeCell ref="A1:G1"/>
    <mergeCell ref="A6:G6"/>
    <mergeCell ref="A7:G7"/>
    <mergeCell ref="A8:G8"/>
    <mergeCell ref="A9:G9"/>
    <mergeCell ref="A11:B11"/>
  </mergeCells>
  <pageMargins left="0.7" right="0.7" top="0.75" bottom="0.75" header="0.3" footer="0.3"/>
  <pageSetup paperSize="9" scale="6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09B92-0B8A-41D3-9A8B-10246DD1ED16}">
  <sheetPr>
    <pageSetUpPr fitToPage="1"/>
  </sheetPr>
  <dimension ref="A1:ALN373"/>
  <sheetViews>
    <sheetView topLeftCell="A178" zoomScale="80" zoomScaleNormal="80" workbookViewId="0">
      <selection activeCell="A178" sqref="A178:XFD179"/>
    </sheetView>
  </sheetViews>
  <sheetFormatPr baseColWidth="10" defaultColWidth="11.42578125" defaultRowHeight="19.5" x14ac:dyDescent="0.3"/>
  <cols>
    <col min="1" max="1" width="115" style="476" customWidth="1"/>
    <col min="2" max="2" width="25.85546875" style="524" customWidth="1"/>
    <col min="3" max="3" width="31.7109375" style="524" customWidth="1"/>
    <col min="4" max="4" width="19.42578125" style="474" customWidth="1"/>
    <col min="5" max="5" width="29" style="474" customWidth="1"/>
    <col min="6" max="6" width="11.42578125" style="474"/>
    <col min="7" max="7" width="18.85546875" style="474" customWidth="1"/>
    <col min="8" max="23" width="11.42578125" style="474"/>
    <col min="24" max="24" width="9.28515625" style="474" customWidth="1"/>
    <col min="25" max="35" width="11.42578125" style="474"/>
    <col min="36" max="36" width="389.140625" style="474" customWidth="1"/>
    <col min="37" max="44" width="11.42578125" style="474"/>
    <col min="45" max="45" width="11.28515625" style="474" customWidth="1"/>
    <col min="46" max="47" width="11.42578125" style="474" hidden="1" customWidth="1"/>
    <col min="48" max="48" width="6.7109375" style="474" customWidth="1"/>
    <col min="49" max="1002" width="11.42578125" style="474"/>
    <col min="1003" max="16384" width="11.42578125" style="517"/>
  </cols>
  <sheetData>
    <row r="1" spans="1:5" s="470" customFormat="1" ht="18.75" x14ac:dyDescent="0.3">
      <c r="A1" s="468"/>
      <c r="B1" s="469"/>
      <c r="C1" s="469"/>
    </row>
    <row r="2" spans="1:5" s="470" customFormat="1" ht="18.75" customHeight="1" x14ac:dyDescent="0.3">
      <c r="A2" s="468"/>
      <c r="B2" s="469"/>
      <c r="C2" s="469"/>
    </row>
    <row r="3" spans="1:5" s="470" customFormat="1" ht="18.75" customHeight="1" x14ac:dyDescent="0.3">
      <c r="A3" s="468"/>
      <c r="B3" s="469"/>
      <c r="C3" s="469"/>
    </row>
    <row r="4" spans="1:5" s="470" customFormat="1" ht="18.75" customHeight="1" x14ac:dyDescent="0.3">
      <c r="A4" s="468"/>
      <c r="B4" s="469"/>
      <c r="C4" s="469"/>
    </row>
    <row r="5" spans="1:5" s="470" customFormat="1" ht="18.75" customHeight="1" x14ac:dyDescent="0.3">
      <c r="A5" s="468"/>
      <c r="B5" s="469"/>
      <c r="C5" s="469"/>
    </row>
    <row r="6" spans="1:5" s="470" customFormat="1" ht="18.75" customHeight="1" x14ac:dyDescent="0.3">
      <c r="A6" s="468"/>
      <c r="B6" s="469"/>
      <c r="C6" s="469"/>
    </row>
    <row r="7" spans="1:5" s="470" customFormat="1" ht="18.75" customHeight="1" x14ac:dyDescent="0.3">
      <c r="A7" s="468"/>
      <c r="B7" s="469"/>
      <c r="C7" s="469"/>
    </row>
    <row r="8" spans="1:5" s="470" customFormat="1" ht="15.75" customHeight="1" x14ac:dyDescent="0.3">
      <c r="A8" s="471" t="s">
        <v>189</v>
      </c>
      <c r="B8" s="471"/>
      <c r="C8" s="471"/>
    </row>
    <row r="9" spans="1:5" s="470" customFormat="1" ht="18.75" customHeight="1" x14ac:dyDescent="0.3">
      <c r="A9" s="471" t="s">
        <v>190</v>
      </c>
      <c r="B9" s="471"/>
      <c r="C9" s="471"/>
    </row>
    <row r="10" spans="1:5" s="470" customFormat="1" ht="18.75" customHeight="1" x14ac:dyDescent="0.3">
      <c r="A10" s="468"/>
      <c r="B10" s="468"/>
      <c r="C10" s="468"/>
    </row>
    <row r="11" spans="1:5" x14ac:dyDescent="0.3">
      <c r="A11" s="472"/>
      <c r="B11" s="473"/>
      <c r="C11" s="473"/>
    </row>
    <row r="12" spans="1:5" ht="22.5" customHeight="1" x14ac:dyDescent="0.3">
      <c r="A12" s="475" t="s">
        <v>191</v>
      </c>
      <c r="B12" s="473"/>
      <c r="C12" s="473"/>
      <c r="E12" s="474" t="s">
        <v>8</v>
      </c>
    </row>
    <row r="13" spans="1:5" ht="15.75" customHeight="1" x14ac:dyDescent="0.3">
      <c r="B13" s="477"/>
      <c r="C13" s="477"/>
    </row>
    <row r="14" spans="1:5" ht="21.75" customHeight="1" x14ac:dyDescent="0.3">
      <c r="A14" s="478" t="s">
        <v>192</v>
      </c>
      <c r="B14" s="477"/>
      <c r="C14" s="477"/>
    </row>
    <row r="15" spans="1:5" ht="21" customHeight="1" x14ac:dyDescent="0.3">
      <c r="A15" s="479" t="s">
        <v>193</v>
      </c>
      <c r="B15" s="480">
        <v>2025</v>
      </c>
      <c r="C15" s="481">
        <v>2024</v>
      </c>
    </row>
    <row r="16" spans="1:5" x14ac:dyDescent="0.3">
      <c r="A16" s="482" t="s">
        <v>194</v>
      </c>
      <c r="B16" s="483">
        <v>2980000</v>
      </c>
      <c r="C16" s="484">
        <v>2972000</v>
      </c>
      <c r="E16" s="474" t="s">
        <v>8</v>
      </c>
    </row>
    <row r="17" spans="1:5" s="474" customFormat="1" ht="20.25" thickBot="1" x14ac:dyDescent="0.35">
      <c r="A17" s="482" t="s">
        <v>195</v>
      </c>
      <c r="B17" s="485">
        <v>527156.91</v>
      </c>
      <c r="C17" s="486">
        <v>498638.33</v>
      </c>
    </row>
    <row r="18" spans="1:5" s="474" customFormat="1" ht="22.5" customHeight="1" x14ac:dyDescent="0.3">
      <c r="A18" s="482"/>
      <c r="B18" s="487">
        <f>SUM(B16:B17)</f>
        <v>3507156.91</v>
      </c>
      <c r="C18" s="488">
        <f>SUM(C16:C17)</f>
        <v>3470638.33</v>
      </c>
    </row>
    <row r="19" spans="1:5" s="474" customFormat="1" ht="15.75" customHeight="1" x14ac:dyDescent="0.3">
      <c r="A19" s="489" t="s">
        <v>196</v>
      </c>
      <c r="B19" s="490"/>
      <c r="C19" s="484"/>
    </row>
    <row r="20" spans="1:5" s="474" customFormat="1" x14ac:dyDescent="0.3">
      <c r="A20" s="491" t="s">
        <v>197</v>
      </c>
      <c r="B20" s="492">
        <v>28802554.280000001</v>
      </c>
      <c r="C20" s="484">
        <v>34593070.460000001</v>
      </c>
    </row>
    <row r="21" spans="1:5" s="474" customFormat="1" x14ac:dyDescent="0.3">
      <c r="A21" s="482" t="s">
        <v>198</v>
      </c>
      <c r="B21" s="492">
        <v>5121029969.1099997</v>
      </c>
      <c r="C21" s="484">
        <v>3280346528.3499999</v>
      </c>
    </row>
    <row r="22" spans="1:5" s="474" customFormat="1" x14ac:dyDescent="0.3">
      <c r="A22" s="482" t="s">
        <v>199</v>
      </c>
      <c r="B22" s="493">
        <v>13713891.689999999</v>
      </c>
      <c r="C22" s="484">
        <v>0</v>
      </c>
    </row>
    <row r="23" spans="1:5" s="474" customFormat="1" ht="20.25" thickBot="1" x14ac:dyDescent="0.35">
      <c r="A23" s="494" t="s">
        <v>200</v>
      </c>
      <c r="B23" s="495">
        <f>SUM(B18:B22)</f>
        <v>5167053571.9899988</v>
      </c>
      <c r="C23" s="496">
        <f>SUM(C18:C22)</f>
        <v>3318410237.1399999</v>
      </c>
    </row>
    <row r="24" spans="1:5" s="474" customFormat="1" ht="20.25" thickTop="1" x14ac:dyDescent="0.3">
      <c r="A24" s="494"/>
      <c r="B24" s="497"/>
      <c r="C24" s="498"/>
      <c r="E24" s="474" t="s">
        <v>8</v>
      </c>
    </row>
    <row r="25" spans="1:5" s="474" customFormat="1" x14ac:dyDescent="0.3">
      <c r="A25" s="494"/>
      <c r="B25" s="497"/>
      <c r="C25" s="498"/>
    </row>
    <row r="26" spans="1:5" s="474" customFormat="1" x14ac:dyDescent="0.3">
      <c r="A26" s="499"/>
      <c r="B26" s="473"/>
      <c r="C26" s="473"/>
    </row>
    <row r="27" spans="1:5" s="474" customFormat="1" ht="37.5" customHeight="1" x14ac:dyDescent="0.3">
      <c r="A27" s="500" t="s">
        <v>201</v>
      </c>
      <c r="B27" s="473"/>
      <c r="C27" s="501"/>
    </row>
    <row r="28" spans="1:5" s="474" customFormat="1" ht="13.5" customHeight="1" x14ac:dyDescent="0.3">
      <c r="B28" s="473"/>
      <c r="C28" s="473"/>
    </row>
    <row r="29" spans="1:5" s="474" customFormat="1" ht="116.25" customHeight="1" x14ac:dyDescent="0.3">
      <c r="A29" s="499" t="s">
        <v>202</v>
      </c>
      <c r="B29" s="502"/>
      <c r="C29" s="502"/>
    </row>
    <row r="30" spans="1:5" s="474" customFormat="1" x14ac:dyDescent="0.3">
      <c r="A30" s="499"/>
      <c r="B30" s="502"/>
      <c r="C30" s="502"/>
    </row>
    <row r="31" spans="1:5" s="474" customFormat="1" x14ac:dyDescent="0.3">
      <c r="A31" s="503" t="s">
        <v>203</v>
      </c>
      <c r="B31" s="480">
        <v>2025</v>
      </c>
      <c r="C31" s="481">
        <v>2024</v>
      </c>
      <c r="E31" s="474" t="s">
        <v>8</v>
      </c>
    </row>
    <row r="32" spans="1:5" s="474" customFormat="1" x14ac:dyDescent="0.3">
      <c r="A32" s="491" t="s">
        <v>204</v>
      </c>
      <c r="B32" s="484">
        <v>31008496175.84</v>
      </c>
      <c r="C32" s="504">
        <v>28885776153.130001</v>
      </c>
      <c r="E32" s="474" t="s">
        <v>8</v>
      </c>
    </row>
    <row r="33" spans="1:1002" s="474" customFormat="1" x14ac:dyDescent="0.3">
      <c r="A33" s="491" t="s">
        <v>205</v>
      </c>
      <c r="B33" s="484">
        <v>84777135.75</v>
      </c>
      <c r="C33" s="504">
        <v>67838193.310000002</v>
      </c>
      <c r="D33" s="474" t="s">
        <v>8</v>
      </c>
    </row>
    <row r="34" spans="1:1002" s="474" customFormat="1" x14ac:dyDescent="0.3">
      <c r="A34" s="479" t="s">
        <v>206</v>
      </c>
      <c r="B34" s="505">
        <f>SUM(B32:B33)</f>
        <v>31093273311.59</v>
      </c>
      <c r="C34" s="506">
        <f>SUM(C32:C33)</f>
        <v>28953614346.440002</v>
      </c>
      <c r="E34" s="474" t="s">
        <v>8</v>
      </c>
    </row>
    <row r="35" spans="1:1002" s="474" customFormat="1" x14ac:dyDescent="0.3">
      <c r="A35" s="507" t="s">
        <v>207</v>
      </c>
      <c r="B35" s="508">
        <v>-20480197535.119999</v>
      </c>
      <c r="C35" s="509">
        <v>-19110275916.400002</v>
      </c>
    </row>
    <row r="36" spans="1:1002" s="474" customFormat="1" ht="21.75" customHeight="1" x14ac:dyDescent="0.3">
      <c r="A36" s="478" t="s">
        <v>208</v>
      </c>
      <c r="B36" s="505">
        <f>SUM(B34:B35)</f>
        <v>10613075776.470001</v>
      </c>
      <c r="C36" s="506">
        <f>SUM(C34:C35)</f>
        <v>9843338430.0400009</v>
      </c>
      <c r="E36" s="510" t="s">
        <v>8</v>
      </c>
    </row>
    <row r="37" spans="1:1002" s="474" customFormat="1" ht="22.5" customHeight="1" x14ac:dyDescent="0.3">
      <c r="A37" s="476" t="s">
        <v>209</v>
      </c>
      <c r="B37" s="484">
        <v>1380903597.9000001</v>
      </c>
      <c r="C37" s="504">
        <v>1618230489.51</v>
      </c>
      <c r="D37" s="474" t="s">
        <v>8</v>
      </c>
      <c r="E37" s="62"/>
    </row>
    <row r="38" spans="1:1002" s="474" customFormat="1" ht="22.5" customHeight="1" x14ac:dyDescent="0.3">
      <c r="A38" s="491" t="s">
        <v>210</v>
      </c>
      <c r="B38" s="484">
        <v>8817929.8299999237</v>
      </c>
      <c r="C38" s="504">
        <v>8817929.8300000001</v>
      </c>
      <c r="E38" s="510"/>
    </row>
    <row r="39" spans="1:1002" s="474" customFormat="1" ht="22.5" customHeight="1" x14ac:dyDescent="0.3">
      <c r="A39" s="478" t="s">
        <v>208</v>
      </c>
      <c r="B39" s="505">
        <f>SUM(B37:B38)</f>
        <v>1389721527.73</v>
      </c>
      <c r="C39" s="506">
        <f>SUM(C37:C38)</f>
        <v>1627048419.3399999</v>
      </c>
      <c r="E39" s="511"/>
    </row>
    <row r="40" spans="1:1002" s="474" customFormat="1" x14ac:dyDescent="0.3">
      <c r="A40" s="507" t="s">
        <v>211</v>
      </c>
      <c r="B40" s="508">
        <v>-159311495.21000001</v>
      </c>
      <c r="C40" s="509">
        <v>-150479157.28999999</v>
      </c>
      <c r="E40" s="511"/>
    </row>
    <row r="41" spans="1:1002" s="474" customFormat="1" ht="22.5" customHeight="1" x14ac:dyDescent="0.3">
      <c r="A41" s="478" t="s">
        <v>208</v>
      </c>
      <c r="B41" s="498">
        <f>SUM(B39:B40)</f>
        <v>1230410032.52</v>
      </c>
      <c r="C41" s="512">
        <f>SUM(C39:C40)</f>
        <v>1476569262.05</v>
      </c>
    </row>
    <row r="42" spans="1:1002" s="474" customFormat="1" ht="19.5" customHeight="1" thickBot="1" x14ac:dyDescent="0.35">
      <c r="A42" s="513" t="s">
        <v>200</v>
      </c>
      <c r="B42" s="496">
        <f>B36+B41</f>
        <v>11843485808.990002</v>
      </c>
      <c r="C42" s="514">
        <f>C36+C41</f>
        <v>11319907692.09</v>
      </c>
      <c r="E42" s="510"/>
    </row>
    <row r="43" spans="1:1002" s="474" customFormat="1" ht="19.5" customHeight="1" thickTop="1" x14ac:dyDescent="0.3">
      <c r="A43" s="513"/>
      <c r="B43" s="498"/>
      <c r="C43" s="512"/>
    </row>
    <row r="44" spans="1:1002" s="474" customFormat="1" ht="19.5" customHeight="1" x14ac:dyDescent="0.3">
      <c r="A44" s="513"/>
      <c r="B44" s="498"/>
      <c r="C44" s="512"/>
    </row>
    <row r="45" spans="1:1002" s="516" customFormat="1" x14ac:dyDescent="0.3">
      <c r="A45" s="472" t="s">
        <v>212</v>
      </c>
      <c r="B45" s="473"/>
      <c r="C45" s="473"/>
      <c r="D45" s="515"/>
      <c r="E45" s="515"/>
      <c r="F45" s="515"/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5"/>
      <c r="S45" s="515"/>
      <c r="T45" s="515"/>
      <c r="U45" s="515"/>
      <c r="V45" s="515"/>
      <c r="W45" s="515"/>
      <c r="X45" s="515"/>
      <c r="Y45" s="515"/>
      <c r="Z45" s="515"/>
      <c r="AA45" s="515"/>
      <c r="AB45" s="515"/>
      <c r="AC45" s="515"/>
      <c r="AD45" s="515"/>
      <c r="AE45" s="515"/>
      <c r="AF45" s="515"/>
      <c r="AG45" s="515"/>
      <c r="AH45" s="515"/>
      <c r="AI45" s="515"/>
      <c r="AJ45" s="515"/>
      <c r="AK45" s="515"/>
      <c r="AL45" s="515"/>
      <c r="AM45" s="515"/>
      <c r="AN45" s="515"/>
      <c r="AO45" s="515"/>
      <c r="AP45" s="515"/>
      <c r="AQ45" s="515"/>
      <c r="AR45" s="515"/>
      <c r="AS45" s="515"/>
      <c r="AT45" s="515"/>
      <c r="AU45" s="515"/>
      <c r="AV45" s="515"/>
      <c r="AW45" s="515"/>
      <c r="AX45" s="515"/>
      <c r="AY45" s="515"/>
      <c r="AZ45" s="515"/>
      <c r="BA45" s="515"/>
      <c r="BB45" s="515"/>
      <c r="BC45" s="515"/>
      <c r="BD45" s="515"/>
      <c r="BE45" s="515"/>
      <c r="BF45" s="515"/>
      <c r="BG45" s="515"/>
      <c r="BH45" s="515"/>
      <c r="BI45" s="515"/>
      <c r="BJ45" s="515"/>
      <c r="BK45" s="515"/>
      <c r="BL45" s="515"/>
      <c r="BM45" s="515"/>
      <c r="BN45" s="515"/>
      <c r="BO45" s="515"/>
      <c r="BP45" s="515"/>
      <c r="BQ45" s="515"/>
      <c r="BR45" s="515"/>
      <c r="BS45" s="515"/>
      <c r="BT45" s="515"/>
      <c r="BU45" s="515"/>
      <c r="BV45" s="515"/>
      <c r="BW45" s="515"/>
      <c r="BX45" s="515"/>
      <c r="BY45" s="515"/>
      <c r="BZ45" s="515"/>
      <c r="CA45" s="515"/>
      <c r="CB45" s="515"/>
      <c r="CC45" s="515"/>
      <c r="CD45" s="515"/>
      <c r="CE45" s="515"/>
      <c r="CF45" s="515"/>
      <c r="CG45" s="515"/>
      <c r="CH45" s="515"/>
      <c r="CI45" s="515"/>
      <c r="CJ45" s="515"/>
      <c r="CK45" s="515"/>
      <c r="CL45" s="515"/>
      <c r="CM45" s="515"/>
      <c r="CN45" s="515"/>
      <c r="CO45" s="515"/>
      <c r="CP45" s="515"/>
      <c r="CQ45" s="515"/>
      <c r="CR45" s="515"/>
      <c r="CS45" s="515"/>
      <c r="CT45" s="515"/>
      <c r="CU45" s="515"/>
      <c r="CV45" s="515"/>
      <c r="CW45" s="515"/>
      <c r="CX45" s="515"/>
      <c r="CY45" s="515"/>
      <c r="CZ45" s="515"/>
      <c r="DA45" s="515"/>
      <c r="DB45" s="515"/>
      <c r="DC45" s="515"/>
      <c r="DD45" s="515"/>
      <c r="DE45" s="515"/>
      <c r="DF45" s="515"/>
      <c r="DG45" s="515"/>
      <c r="DH45" s="515"/>
      <c r="DI45" s="515"/>
      <c r="DJ45" s="515"/>
      <c r="DK45" s="515"/>
      <c r="DL45" s="515"/>
      <c r="DM45" s="515"/>
      <c r="DN45" s="515"/>
      <c r="DO45" s="515"/>
      <c r="DP45" s="515"/>
      <c r="DQ45" s="515"/>
      <c r="DR45" s="515"/>
      <c r="DS45" s="515"/>
      <c r="DT45" s="515"/>
      <c r="DU45" s="515"/>
      <c r="DV45" s="515"/>
      <c r="DW45" s="515"/>
      <c r="DX45" s="515"/>
      <c r="DY45" s="515"/>
      <c r="DZ45" s="515"/>
      <c r="EA45" s="515"/>
      <c r="EB45" s="515"/>
      <c r="EC45" s="515"/>
      <c r="ED45" s="515"/>
      <c r="EE45" s="515"/>
      <c r="EF45" s="515"/>
      <c r="EG45" s="515"/>
      <c r="EH45" s="515"/>
      <c r="EI45" s="515"/>
      <c r="EJ45" s="515"/>
      <c r="EK45" s="515"/>
      <c r="EL45" s="515"/>
      <c r="EM45" s="515"/>
      <c r="EN45" s="515"/>
      <c r="EO45" s="515"/>
      <c r="EP45" s="515"/>
      <c r="EQ45" s="515"/>
      <c r="ER45" s="515"/>
      <c r="ES45" s="515"/>
      <c r="ET45" s="515"/>
      <c r="EU45" s="515"/>
      <c r="EV45" s="515"/>
      <c r="EW45" s="515"/>
      <c r="EX45" s="515"/>
      <c r="EY45" s="515"/>
      <c r="EZ45" s="515"/>
      <c r="FA45" s="515"/>
      <c r="FB45" s="515"/>
      <c r="FC45" s="515"/>
      <c r="FD45" s="515"/>
      <c r="FE45" s="515"/>
      <c r="FF45" s="515"/>
      <c r="FG45" s="515"/>
      <c r="FH45" s="515"/>
      <c r="FI45" s="515"/>
      <c r="FJ45" s="515"/>
      <c r="FK45" s="515"/>
      <c r="FL45" s="515"/>
      <c r="FM45" s="515"/>
      <c r="FN45" s="515"/>
      <c r="FO45" s="515"/>
      <c r="FP45" s="515"/>
      <c r="FQ45" s="515"/>
      <c r="FR45" s="515"/>
      <c r="FS45" s="515"/>
      <c r="FT45" s="515"/>
      <c r="FU45" s="515"/>
      <c r="FV45" s="515"/>
      <c r="FW45" s="515"/>
      <c r="FX45" s="515"/>
      <c r="FY45" s="515"/>
      <c r="FZ45" s="515"/>
      <c r="GA45" s="515"/>
      <c r="GB45" s="515"/>
      <c r="GC45" s="515"/>
      <c r="GD45" s="515"/>
      <c r="GE45" s="515"/>
      <c r="GF45" s="515"/>
      <c r="GG45" s="515"/>
      <c r="GH45" s="515"/>
      <c r="GI45" s="515"/>
      <c r="GJ45" s="515"/>
      <c r="GK45" s="515"/>
      <c r="GL45" s="515"/>
      <c r="GM45" s="515"/>
      <c r="GN45" s="515"/>
      <c r="GO45" s="515"/>
      <c r="GP45" s="515"/>
      <c r="GQ45" s="515"/>
      <c r="GR45" s="515"/>
      <c r="GS45" s="515"/>
      <c r="GT45" s="515"/>
      <c r="GU45" s="515"/>
      <c r="GV45" s="515"/>
      <c r="GW45" s="515"/>
      <c r="GX45" s="515"/>
      <c r="GY45" s="515"/>
      <c r="GZ45" s="515"/>
      <c r="HA45" s="515"/>
      <c r="HB45" s="515"/>
      <c r="HC45" s="515"/>
      <c r="HD45" s="515"/>
      <c r="HE45" s="515"/>
      <c r="HF45" s="515"/>
      <c r="HG45" s="515"/>
      <c r="HH45" s="515"/>
      <c r="HI45" s="515"/>
      <c r="HJ45" s="515"/>
      <c r="HK45" s="515"/>
      <c r="HL45" s="515"/>
      <c r="HM45" s="515"/>
      <c r="HN45" s="515"/>
      <c r="HO45" s="515"/>
      <c r="HP45" s="515"/>
      <c r="HQ45" s="515"/>
      <c r="HR45" s="515"/>
      <c r="HS45" s="515"/>
      <c r="HT45" s="515"/>
      <c r="HU45" s="515"/>
      <c r="HV45" s="515"/>
      <c r="HW45" s="515"/>
      <c r="HX45" s="515"/>
      <c r="HY45" s="515"/>
      <c r="HZ45" s="515"/>
      <c r="IA45" s="515"/>
      <c r="IB45" s="515"/>
      <c r="IC45" s="515"/>
      <c r="ID45" s="515"/>
      <c r="IE45" s="515"/>
      <c r="IF45" s="515"/>
      <c r="IG45" s="515"/>
      <c r="IH45" s="515"/>
      <c r="II45" s="515"/>
      <c r="IJ45" s="515"/>
      <c r="IK45" s="515"/>
      <c r="IL45" s="515"/>
      <c r="IM45" s="515"/>
      <c r="IN45" s="515"/>
      <c r="IO45" s="515"/>
      <c r="IP45" s="515"/>
      <c r="IQ45" s="515"/>
      <c r="IR45" s="515"/>
      <c r="IS45" s="515"/>
      <c r="IT45" s="515"/>
      <c r="IU45" s="515"/>
      <c r="IV45" s="515"/>
      <c r="IW45" s="515"/>
      <c r="IX45" s="515"/>
      <c r="IY45" s="515"/>
      <c r="IZ45" s="515"/>
      <c r="JA45" s="515"/>
      <c r="JB45" s="515"/>
      <c r="JC45" s="515"/>
      <c r="JD45" s="515"/>
      <c r="JE45" s="515"/>
      <c r="JF45" s="515"/>
      <c r="JG45" s="515"/>
      <c r="JH45" s="515"/>
      <c r="JI45" s="515"/>
      <c r="JJ45" s="515"/>
      <c r="JK45" s="515"/>
      <c r="JL45" s="515"/>
      <c r="JM45" s="515"/>
      <c r="JN45" s="515"/>
      <c r="JO45" s="515"/>
      <c r="JP45" s="515"/>
      <c r="JQ45" s="515"/>
      <c r="JR45" s="515"/>
      <c r="JS45" s="515"/>
      <c r="JT45" s="515"/>
      <c r="JU45" s="515"/>
      <c r="JV45" s="515"/>
      <c r="JW45" s="515"/>
      <c r="JX45" s="515"/>
      <c r="JY45" s="515"/>
      <c r="JZ45" s="515"/>
      <c r="KA45" s="515"/>
      <c r="KB45" s="515"/>
      <c r="KC45" s="515"/>
      <c r="KD45" s="515"/>
      <c r="KE45" s="515"/>
      <c r="KF45" s="515"/>
      <c r="KG45" s="515"/>
      <c r="KH45" s="515"/>
      <c r="KI45" s="515"/>
      <c r="KJ45" s="515"/>
      <c r="KK45" s="515"/>
      <c r="KL45" s="515"/>
      <c r="KM45" s="515"/>
      <c r="KN45" s="515"/>
      <c r="KO45" s="515"/>
      <c r="KP45" s="515"/>
      <c r="KQ45" s="515"/>
      <c r="KR45" s="515"/>
      <c r="KS45" s="515"/>
      <c r="KT45" s="515"/>
      <c r="KU45" s="515"/>
      <c r="KV45" s="515"/>
      <c r="KW45" s="515"/>
      <c r="KX45" s="515"/>
      <c r="KY45" s="515"/>
      <c r="KZ45" s="515"/>
      <c r="LA45" s="515"/>
      <c r="LB45" s="515"/>
      <c r="LC45" s="515"/>
      <c r="LD45" s="515"/>
      <c r="LE45" s="515"/>
      <c r="LF45" s="515"/>
      <c r="LG45" s="515"/>
      <c r="LH45" s="515"/>
      <c r="LI45" s="515"/>
      <c r="LJ45" s="515"/>
      <c r="LK45" s="515"/>
      <c r="LL45" s="515"/>
      <c r="LM45" s="515"/>
      <c r="LN45" s="515"/>
      <c r="LO45" s="515"/>
      <c r="LP45" s="515"/>
      <c r="LQ45" s="515"/>
      <c r="LR45" s="515"/>
      <c r="LS45" s="515"/>
      <c r="LT45" s="515"/>
      <c r="LU45" s="515"/>
      <c r="LV45" s="515"/>
      <c r="LW45" s="515"/>
      <c r="LX45" s="515"/>
      <c r="LY45" s="515"/>
      <c r="LZ45" s="515"/>
      <c r="MA45" s="515"/>
      <c r="MB45" s="515"/>
      <c r="MC45" s="515"/>
      <c r="MD45" s="515"/>
      <c r="ME45" s="515"/>
      <c r="MF45" s="515"/>
      <c r="MG45" s="515"/>
      <c r="MH45" s="515"/>
      <c r="MI45" s="515"/>
      <c r="MJ45" s="515"/>
      <c r="MK45" s="515"/>
      <c r="ML45" s="515"/>
      <c r="MM45" s="515"/>
      <c r="MN45" s="515"/>
      <c r="MO45" s="515"/>
      <c r="MP45" s="515"/>
      <c r="MQ45" s="515"/>
      <c r="MR45" s="515"/>
      <c r="MS45" s="515"/>
      <c r="MT45" s="515"/>
      <c r="MU45" s="515"/>
      <c r="MV45" s="515"/>
      <c r="MW45" s="515"/>
      <c r="MX45" s="515"/>
      <c r="MY45" s="515"/>
      <c r="MZ45" s="515"/>
      <c r="NA45" s="515"/>
      <c r="NB45" s="515"/>
      <c r="NC45" s="515"/>
      <c r="ND45" s="515"/>
      <c r="NE45" s="515"/>
      <c r="NF45" s="515"/>
      <c r="NG45" s="515"/>
      <c r="NH45" s="515"/>
      <c r="NI45" s="515"/>
      <c r="NJ45" s="515"/>
      <c r="NK45" s="515"/>
      <c r="NL45" s="515"/>
      <c r="NM45" s="515"/>
      <c r="NN45" s="515"/>
      <c r="NO45" s="515"/>
      <c r="NP45" s="515"/>
      <c r="NQ45" s="515"/>
      <c r="NR45" s="515"/>
      <c r="NS45" s="515"/>
      <c r="NT45" s="515"/>
      <c r="NU45" s="515"/>
      <c r="NV45" s="515"/>
      <c r="NW45" s="515"/>
      <c r="NX45" s="515"/>
      <c r="NY45" s="515"/>
      <c r="NZ45" s="515"/>
      <c r="OA45" s="515"/>
      <c r="OB45" s="515"/>
      <c r="OC45" s="515"/>
      <c r="OD45" s="515"/>
      <c r="OE45" s="515"/>
      <c r="OF45" s="515"/>
      <c r="OG45" s="515"/>
      <c r="OH45" s="515"/>
      <c r="OI45" s="515"/>
      <c r="OJ45" s="515"/>
      <c r="OK45" s="515"/>
      <c r="OL45" s="515"/>
      <c r="OM45" s="515"/>
      <c r="ON45" s="515"/>
      <c r="OO45" s="515"/>
      <c r="OP45" s="515"/>
      <c r="OQ45" s="515"/>
      <c r="OR45" s="515"/>
      <c r="OS45" s="515"/>
      <c r="OT45" s="515"/>
      <c r="OU45" s="515"/>
      <c r="OV45" s="515"/>
      <c r="OW45" s="515"/>
      <c r="OX45" s="515"/>
      <c r="OY45" s="515"/>
      <c r="OZ45" s="515"/>
      <c r="PA45" s="515"/>
      <c r="PB45" s="515"/>
      <c r="PC45" s="515"/>
      <c r="PD45" s="515"/>
      <c r="PE45" s="515"/>
      <c r="PF45" s="515"/>
      <c r="PG45" s="515"/>
      <c r="PH45" s="515"/>
      <c r="PI45" s="515"/>
      <c r="PJ45" s="515"/>
      <c r="PK45" s="515"/>
      <c r="PL45" s="515"/>
      <c r="PM45" s="515"/>
      <c r="PN45" s="515"/>
      <c r="PO45" s="515"/>
      <c r="PP45" s="515"/>
      <c r="PQ45" s="515"/>
      <c r="PR45" s="515"/>
      <c r="PS45" s="515"/>
      <c r="PT45" s="515"/>
      <c r="PU45" s="515"/>
      <c r="PV45" s="515"/>
      <c r="PW45" s="515"/>
      <c r="PX45" s="515"/>
      <c r="PY45" s="515"/>
      <c r="PZ45" s="515"/>
      <c r="QA45" s="515"/>
      <c r="QB45" s="515"/>
      <c r="QC45" s="515"/>
      <c r="QD45" s="515"/>
      <c r="QE45" s="515"/>
      <c r="QF45" s="515"/>
      <c r="QG45" s="515"/>
      <c r="QH45" s="515"/>
      <c r="QI45" s="515"/>
      <c r="QJ45" s="515"/>
      <c r="QK45" s="515"/>
      <c r="QL45" s="515"/>
      <c r="QM45" s="515"/>
      <c r="QN45" s="515"/>
      <c r="QO45" s="515"/>
      <c r="QP45" s="515"/>
      <c r="QQ45" s="515"/>
      <c r="QR45" s="515"/>
      <c r="QS45" s="515"/>
      <c r="QT45" s="515"/>
      <c r="QU45" s="515"/>
      <c r="QV45" s="515"/>
      <c r="QW45" s="515"/>
      <c r="QX45" s="515"/>
      <c r="QY45" s="515"/>
      <c r="QZ45" s="515"/>
      <c r="RA45" s="515"/>
      <c r="RB45" s="515"/>
      <c r="RC45" s="515"/>
      <c r="RD45" s="515"/>
      <c r="RE45" s="515"/>
      <c r="RF45" s="515"/>
      <c r="RG45" s="515"/>
      <c r="RH45" s="515"/>
      <c r="RI45" s="515"/>
      <c r="RJ45" s="515"/>
      <c r="RK45" s="515"/>
      <c r="RL45" s="515"/>
      <c r="RM45" s="515"/>
      <c r="RN45" s="515"/>
      <c r="RO45" s="515"/>
      <c r="RP45" s="515"/>
      <c r="RQ45" s="515"/>
      <c r="RR45" s="515"/>
      <c r="RS45" s="515"/>
      <c r="RT45" s="515"/>
      <c r="RU45" s="515"/>
      <c r="RV45" s="515"/>
      <c r="RW45" s="515"/>
      <c r="RX45" s="515"/>
      <c r="RY45" s="515"/>
      <c r="RZ45" s="515"/>
      <c r="SA45" s="515"/>
      <c r="SB45" s="515"/>
      <c r="SC45" s="515"/>
      <c r="SD45" s="515"/>
      <c r="SE45" s="515"/>
      <c r="SF45" s="515"/>
      <c r="SG45" s="515"/>
      <c r="SH45" s="515"/>
      <c r="SI45" s="515"/>
      <c r="SJ45" s="515"/>
      <c r="SK45" s="515"/>
      <c r="SL45" s="515"/>
      <c r="SM45" s="515"/>
      <c r="SN45" s="515"/>
      <c r="SO45" s="515"/>
      <c r="SP45" s="515"/>
      <c r="SQ45" s="515"/>
      <c r="SR45" s="515"/>
      <c r="SS45" s="515"/>
      <c r="ST45" s="515"/>
      <c r="SU45" s="515"/>
      <c r="SV45" s="515"/>
      <c r="SW45" s="515"/>
      <c r="SX45" s="515"/>
      <c r="SY45" s="515"/>
      <c r="SZ45" s="515"/>
      <c r="TA45" s="515"/>
      <c r="TB45" s="515"/>
      <c r="TC45" s="515"/>
      <c r="TD45" s="515"/>
      <c r="TE45" s="515"/>
      <c r="TF45" s="515"/>
      <c r="TG45" s="515"/>
      <c r="TH45" s="515"/>
      <c r="TI45" s="515"/>
      <c r="TJ45" s="515"/>
      <c r="TK45" s="515"/>
      <c r="TL45" s="515"/>
      <c r="TM45" s="515"/>
      <c r="TN45" s="515"/>
      <c r="TO45" s="515"/>
      <c r="TP45" s="515"/>
      <c r="TQ45" s="515"/>
      <c r="TR45" s="515"/>
      <c r="TS45" s="515"/>
      <c r="TT45" s="515"/>
      <c r="TU45" s="515"/>
      <c r="TV45" s="515"/>
      <c r="TW45" s="515"/>
      <c r="TX45" s="515"/>
      <c r="TY45" s="515"/>
      <c r="TZ45" s="515"/>
      <c r="UA45" s="515"/>
      <c r="UB45" s="515"/>
      <c r="UC45" s="515"/>
      <c r="UD45" s="515"/>
      <c r="UE45" s="515"/>
      <c r="UF45" s="515"/>
      <c r="UG45" s="515"/>
      <c r="UH45" s="515"/>
      <c r="UI45" s="515"/>
      <c r="UJ45" s="515"/>
      <c r="UK45" s="515"/>
      <c r="UL45" s="515"/>
      <c r="UM45" s="515"/>
      <c r="UN45" s="515"/>
      <c r="UO45" s="515"/>
      <c r="UP45" s="515"/>
      <c r="UQ45" s="515"/>
      <c r="UR45" s="515"/>
      <c r="US45" s="515"/>
      <c r="UT45" s="515"/>
      <c r="UU45" s="515"/>
      <c r="UV45" s="515"/>
      <c r="UW45" s="515"/>
      <c r="UX45" s="515"/>
      <c r="UY45" s="515"/>
      <c r="UZ45" s="515"/>
      <c r="VA45" s="515"/>
      <c r="VB45" s="515"/>
      <c r="VC45" s="515"/>
      <c r="VD45" s="515"/>
      <c r="VE45" s="515"/>
      <c r="VF45" s="515"/>
      <c r="VG45" s="515"/>
      <c r="VH45" s="515"/>
      <c r="VI45" s="515"/>
      <c r="VJ45" s="515"/>
      <c r="VK45" s="515"/>
      <c r="VL45" s="515"/>
      <c r="VM45" s="515"/>
      <c r="VN45" s="515"/>
      <c r="VO45" s="515"/>
      <c r="VP45" s="515"/>
      <c r="VQ45" s="515"/>
      <c r="VR45" s="515"/>
      <c r="VS45" s="515"/>
      <c r="VT45" s="515"/>
      <c r="VU45" s="515"/>
      <c r="VV45" s="515"/>
      <c r="VW45" s="515"/>
      <c r="VX45" s="515"/>
      <c r="VY45" s="515"/>
      <c r="VZ45" s="515"/>
      <c r="WA45" s="515"/>
      <c r="WB45" s="515"/>
      <c r="WC45" s="515"/>
      <c r="WD45" s="515"/>
      <c r="WE45" s="515"/>
      <c r="WF45" s="515"/>
      <c r="WG45" s="515"/>
      <c r="WH45" s="515"/>
      <c r="WI45" s="515"/>
      <c r="WJ45" s="515"/>
      <c r="WK45" s="515"/>
      <c r="WL45" s="515"/>
      <c r="WM45" s="515"/>
      <c r="WN45" s="515"/>
      <c r="WO45" s="515"/>
      <c r="WP45" s="515"/>
      <c r="WQ45" s="515"/>
      <c r="WR45" s="515"/>
      <c r="WS45" s="515"/>
      <c r="WT45" s="515"/>
      <c r="WU45" s="515"/>
      <c r="WV45" s="515"/>
      <c r="WW45" s="515"/>
      <c r="WX45" s="515"/>
      <c r="WY45" s="515"/>
      <c r="WZ45" s="515"/>
      <c r="XA45" s="515"/>
      <c r="XB45" s="515"/>
      <c r="XC45" s="515"/>
      <c r="XD45" s="515"/>
      <c r="XE45" s="515"/>
      <c r="XF45" s="515"/>
      <c r="XG45" s="515"/>
      <c r="XH45" s="515"/>
      <c r="XI45" s="515"/>
      <c r="XJ45" s="515"/>
      <c r="XK45" s="515"/>
      <c r="XL45" s="515"/>
      <c r="XM45" s="515"/>
      <c r="XN45" s="515"/>
      <c r="XO45" s="515"/>
      <c r="XP45" s="515"/>
      <c r="XQ45" s="515"/>
      <c r="XR45" s="515"/>
      <c r="XS45" s="515"/>
      <c r="XT45" s="515"/>
      <c r="XU45" s="515"/>
      <c r="XV45" s="515"/>
      <c r="XW45" s="515"/>
      <c r="XX45" s="515"/>
      <c r="XY45" s="515"/>
      <c r="XZ45" s="515"/>
      <c r="YA45" s="515"/>
      <c r="YB45" s="515"/>
      <c r="YC45" s="515"/>
      <c r="YD45" s="515"/>
      <c r="YE45" s="515"/>
      <c r="YF45" s="515"/>
      <c r="YG45" s="515"/>
      <c r="YH45" s="515"/>
      <c r="YI45" s="515"/>
      <c r="YJ45" s="515"/>
      <c r="YK45" s="515"/>
      <c r="YL45" s="515"/>
      <c r="YM45" s="515"/>
      <c r="YN45" s="515"/>
      <c r="YO45" s="515"/>
      <c r="YP45" s="515"/>
      <c r="YQ45" s="515"/>
      <c r="YR45" s="515"/>
      <c r="YS45" s="515"/>
      <c r="YT45" s="515"/>
      <c r="YU45" s="515"/>
      <c r="YV45" s="515"/>
      <c r="YW45" s="515"/>
      <c r="YX45" s="515"/>
      <c r="YY45" s="515"/>
      <c r="YZ45" s="515"/>
      <c r="ZA45" s="515"/>
      <c r="ZB45" s="515"/>
      <c r="ZC45" s="515"/>
      <c r="ZD45" s="515"/>
      <c r="ZE45" s="515"/>
      <c r="ZF45" s="515"/>
      <c r="ZG45" s="515"/>
      <c r="ZH45" s="515"/>
      <c r="ZI45" s="515"/>
      <c r="ZJ45" s="515"/>
      <c r="ZK45" s="515"/>
      <c r="ZL45" s="515"/>
      <c r="ZM45" s="515"/>
      <c r="ZN45" s="515"/>
      <c r="ZO45" s="515"/>
      <c r="ZP45" s="515"/>
      <c r="ZQ45" s="515"/>
      <c r="ZR45" s="515"/>
      <c r="ZS45" s="515"/>
      <c r="ZT45" s="515"/>
      <c r="ZU45" s="515"/>
      <c r="ZV45" s="515"/>
      <c r="ZW45" s="515"/>
      <c r="ZX45" s="515"/>
      <c r="ZY45" s="515"/>
      <c r="ZZ45" s="515"/>
      <c r="AAA45" s="515"/>
      <c r="AAB45" s="515"/>
      <c r="AAC45" s="515"/>
      <c r="AAD45" s="515"/>
      <c r="AAE45" s="515"/>
      <c r="AAF45" s="515"/>
      <c r="AAG45" s="515"/>
      <c r="AAH45" s="515"/>
      <c r="AAI45" s="515"/>
      <c r="AAJ45" s="515"/>
      <c r="AAK45" s="515"/>
      <c r="AAL45" s="515"/>
      <c r="AAM45" s="515"/>
      <c r="AAN45" s="515"/>
      <c r="AAO45" s="515"/>
      <c r="AAP45" s="515"/>
      <c r="AAQ45" s="515"/>
      <c r="AAR45" s="515"/>
      <c r="AAS45" s="515"/>
      <c r="AAT45" s="515"/>
      <c r="AAU45" s="515"/>
      <c r="AAV45" s="515"/>
      <c r="AAW45" s="515"/>
      <c r="AAX45" s="515"/>
      <c r="AAY45" s="515"/>
      <c r="AAZ45" s="515"/>
      <c r="ABA45" s="515"/>
      <c r="ABB45" s="515"/>
      <c r="ABC45" s="515"/>
      <c r="ABD45" s="515"/>
      <c r="ABE45" s="515"/>
      <c r="ABF45" s="515"/>
      <c r="ABG45" s="515"/>
      <c r="ABH45" s="515"/>
      <c r="ABI45" s="515"/>
      <c r="ABJ45" s="515"/>
      <c r="ABK45" s="515"/>
      <c r="ABL45" s="515"/>
      <c r="ABM45" s="515"/>
      <c r="ABN45" s="515"/>
      <c r="ABO45" s="515"/>
      <c r="ABP45" s="515"/>
      <c r="ABQ45" s="515"/>
      <c r="ABR45" s="515"/>
      <c r="ABS45" s="515"/>
      <c r="ABT45" s="515"/>
      <c r="ABU45" s="515"/>
      <c r="ABV45" s="515"/>
      <c r="ABW45" s="515"/>
      <c r="ABX45" s="515"/>
      <c r="ABY45" s="515"/>
      <c r="ABZ45" s="515"/>
      <c r="ACA45" s="515"/>
      <c r="ACB45" s="515"/>
      <c r="ACC45" s="515"/>
      <c r="ACD45" s="515"/>
      <c r="ACE45" s="515"/>
      <c r="ACF45" s="515"/>
      <c r="ACG45" s="515"/>
      <c r="ACH45" s="515"/>
      <c r="ACI45" s="515"/>
      <c r="ACJ45" s="515"/>
      <c r="ACK45" s="515"/>
      <c r="ACL45" s="515"/>
      <c r="ACM45" s="515"/>
      <c r="ACN45" s="515"/>
      <c r="ACO45" s="515"/>
      <c r="ACP45" s="515"/>
      <c r="ACQ45" s="515"/>
      <c r="ACR45" s="515"/>
      <c r="ACS45" s="515"/>
      <c r="ACT45" s="515"/>
      <c r="ACU45" s="515"/>
      <c r="ACV45" s="515"/>
      <c r="ACW45" s="515"/>
      <c r="ACX45" s="515"/>
      <c r="ACY45" s="515"/>
      <c r="ACZ45" s="515"/>
      <c r="ADA45" s="515"/>
      <c r="ADB45" s="515"/>
      <c r="ADC45" s="515"/>
      <c r="ADD45" s="515"/>
      <c r="ADE45" s="515"/>
      <c r="ADF45" s="515"/>
      <c r="ADG45" s="515"/>
      <c r="ADH45" s="515"/>
      <c r="ADI45" s="515"/>
      <c r="ADJ45" s="515"/>
      <c r="ADK45" s="515"/>
      <c r="ADL45" s="515"/>
      <c r="ADM45" s="515"/>
      <c r="ADN45" s="515"/>
      <c r="ADO45" s="515"/>
      <c r="ADP45" s="515"/>
      <c r="ADQ45" s="515"/>
      <c r="ADR45" s="515"/>
      <c r="ADS45" s="515"/>
      <c r="ADT45" s="515"/>
      <c r="ADU45" s="515"/>
      <c r="ADV45" s="515"/>
      <c r="ADW45" s="515"/>
      <c r="ADX45" s="515"/>
      <c r="ADY45" s="515"/>
      <c r="ADZ45" s="515"/>
      <c r="AEA45" s="515"/>
      <c r="AEB45" s="515"/>
      <c r="AEC45" s="515"/>
      <c r="AED45" s="515"/>
      <c r="AEE45" s="515"/>
      <c r="AEF45" s="515"/>
      <c r="AEG45" s="515"/>
      <c r="AEH45" s="515"/>
      <c r="AEI45" s="515"/>
      <c r="AEJ45" s="515"/>
      <c r="AEK45" s="515"/>
      <c r="AEL45" s="515"/>
      <c r="AEM45" s="515"/>
      <c r="AEN45" s="515"/>
      <c r="AEO45" s="515"/>
      <c r="AEP45" s="515"/>
      <c r="AEQ45" s="515"/>
      <c r="AER45" s="515"/>
      <c r="AES45" s="515"/>
      <c r="AET45" s="515"/>
      <c r="AEU45" s="515"/>
      <c r="AEV45" s="515"/>
      <c r="AEW45" s="515"/>
      <c r="AEX45" s="515"/>
      <c r="AEY45" s="515"/>
      <c r="AEZ45" s="515"/>
      <c r="AFA45" s="515"/>
      <c r="AFB45" s="515"/>
      <c r="AFC45" s="515"/>
      <c r="AFD45" s="515"/>
      <c r="AFE45" s="515"/>
      <c r="AFF45" s="515"/>
      <c r="AFG45" s="515"/>
      <c r="AFH45" s="515"/>
      <c r="AFI45" s="515"/>
      <c r="AFJ45" s="515"/>
      <c r="AFK45" s="515"/>
      <c r="AFL45" s="515"/>
      <c r="AFM45" s="515"/>
      <c r="AFN45" s="515"/>
      <c r="AFO45" s="515"/>
      <c r="AFP45" s="515"/>
      <c r="AFQ45" s="515"/>
      <c r="AFR45" s="515"/>
      <c r="AFS45" s="515"/>
      <c r="AFT45" s="515"/>
      <c r="AFU45" s="515"/>
      <c r="AFV45" s="515"/>
      <c r="AFW45" s="515"/>
      <c r="AFX45" s="515"/>
      <c r="AFY45" s="515"/>
      <c r="AFZ45" s="515"/>
      <c r="AGA45" s="515"/>
      <c r="AGB45" s="515"/>
      <c r="AGC45" s="515"/>
      <c r="AGD45" s="515"/>
      <c r="AGE45" s="515"/>
      <c r="AGF45" s="515"/>
      <c r="AGG45" s="515"/>
      <c r="AGH45" s="515"/>
      <c r="AGI45" s="515"/>
      <c r="AGJ45" s="515"/>
      <c r="AGK45" s="515"/>
      <c r="AGL45" s="515"/>
      <c r="AGM45" s="515"/>
      <c r="AGN45" s="515"/>
      <c r="AGO45" s="515"/>
      <c r="AGP45" s="515"/>
      <c r="AGQ45" s="515"/>
      <c r="AGR45" s="515"/>
      <c r="AGS45" s="515"/>
      <c r="AGT45" s="515"/>
      <c r="AGU45" s="515"/>
      <c r="AGV45" s="515"/>
      <c r="AGW45" s="515"/>
      <c r="AGX45" s="515"/>
      <c r="AGY45" s="515"/>
      <c r="AGZ45" s="515"/>
      <c r="AHA45" s="515"/>
      <c r="AHB45" s="515"/>
      <c r="AHC45" s="515"/>
      <c r="AHD45" s="515"/>
      <c r="AHE45" s="515"/>
      <c r="AHF45" s="515"/>
      <c r="AHG45" s="515"/>
      <c r="AHH45" s="515"/>
      <c r="AHI45" s="515"/>
      <c r="AHJ45" s="515"/>
      <c r="AHK45" s="515"/>
      <c r="AHL45" s="515"/>
      <c r="AHM45" s="515"/>
      <c r="AHN45" s="515"/>
      <c r="AHO45" s="515"/>
      <c r="AHP45" s="515"/>
      <c r="AHQ45" s="515"/>
      <c r="AHR45" s="515"/>
      <c r="AHS45" s="515"/>
      <c r="AHT45" s="515"/>
      <c r="AHU45" s="515"/>
      <c r="AHV45" s="515"/>
      <c r="AHW45" s="515"/>
      <c r="AHX45" s="515"/>
      <c r="AHY45" s="515"/>
      <c r="AHZ45" s="515"/>
      <c r="AIA45" s="515"/>
      <c r="AIB45" s="515"/>
      <c r="AIC45" s="515"/>
      <c r="AID45" s="515"/>
      <c r="AIE45" s="515"/>
      <c r="AIF45" s="515"/>
      <c r="AIG45" s="515"/>
      <c r="AIH45" s="515"/>
      <c r="AII45" s="515"/>
      <c r="AIJ45" s="515"/>
      <c r="AIK45" s="515"/>
      <c r="AIL45" s="515"/>
      <c r="AIM45" s="515"/>
      <c r="AIN45" s="515"/>
      <c r="AIO45" s="515"/>
      <c r="AIP45" s="515"/>
      <c r="AIQ45" s="515"/>
      <c r="AIR45" s="515"/>
      <c r="AIS45" s="515"/>
      <c r="AIT45" s="515"/>
      <c r="AIU45" s="515"/>
      <c r="AIV45" s="515"/>
      <c r="AIW45" s="515"/>
      <c r="AIX45" s="515"/>
      <c r="AIY45" s="515"/>
      <c r="AIZ45" s="515"/>
      <c r="AJA45" s="515"/>
      <c r="AJB45" s="515"/>
      <c r="AJC45" s="515"/>
      <c r="AJD45" s="515"/>
      <c r="AJE45" s="515"/>
      <c r="AJF45" s="515"/>
      <c r="AJG45" s="515"/>
      <c r="AJH45" s="515"/>
      <c r="AJI45" s="515"/>
      <c r="AJJ45" s="515"/>
      <c r="AJK45" s="515"/>
      <c r="AJL45" s="515"/>
      <c r="AJM45" s="515"/>
      <c r="AJN45" s="515"/>
      <c r="AJO45" s="515"/>
      <c r="AJP45" s="515"/>
      <c r="AJQ45" s="515"/>
      <c r="AJR45" s="515"/>
      <c r="AJS45" s="515"/>
      <c r="AJT45" s="515"/>
      <c r="AJU45" s="515"/>
      <c r="AJV45" s="515"/>
      <c r="AJW45" s="515"/>
      <c r="AJX45" s="515"/>
      <c r="AJY45" s="515"/>
      <c r="AJZ45" s="515"/>
      <c r="AKA45" s="515"/>
      <c r="AKB45" s="515"/>
      <c r="AKC45" s="515"/>
      <c r="AKD45" s="515"/>
      <c r="AKE45" s="515"/>
      <c r="AKF45" s="515"/>
      <c r="AKG45" s="515"/>
      <c r="AKH45" s="515"/>
      <c r="AKI45" s="515"/>
      <c r="AKJ45" s="515"/>
      <c r="AKK45" s="515"/>
      <c r="AKL45" s="515"/>
      <c r="AKM45" s="515"/>
      <c r="AKN45" s="515"/>
      <c r="AKO45" s="515"/>
      <c r="AKP45" s="515"/>
      <c r="AKQ45" s="515"/>
      <c r="AKR45" s="515"/>
      <c r="AKS45" s="515"/>
      <c r="AKT45" s="515"/>
      <c r="AKU45" s="515"/>
      <c r="AKV45" s="515"/>
      <c r="AKW45" s="515"/>
      <c r="AKX45" s="515"/>
      <c r="AKY45" s="515"/>
      <c r="AKZ45" s="515"/>
      <c r="ALA45" s="515"/>
      <c r="ALB45" s="515"/>
      <c r="ALC45" s="515"/>
      <c r="ALD45" s="515"/>
      <c r="ALE45" s="515"/>
      <c r="ALF45" s="515"/>
      <c r="ALG45" s="515"/>
      <c r="ALH45" s="515"/>
      <c r="ALI45" s="515"/>
      <c r="ALJ45" s="515"/>
      <c r="ALK45" s="515"/>
      <c r="ALL45" s="515"/>
      <c r="ALM45" s="515"/>
      <c r="ALN45" s="515"/>
    </row>
    <row r="46" spans="1:1002" x14ac:dyDescent="0.3">
      <c r="A46" s="517"/>
      <c r="B46" s="518"/>
      <c r="C46" s="518"/>
    </row>
    <row r="47" spans="1:1002" x14ac:dyDescent="0.3">
      <c r="A47" s="503" t="s">
        <v>213</v>
      </c>
      <c r="B47" s="473"/>
      <c r="C47" s="473"/>
    </row>
    <row r="48" spans="1:1002" ht="78" x14ac:dyDescent="0.3">
      <c r="A48" s="499" t="s">
        <v>214</v>
      </c>
      <c r="B48" s="502"/>
      <c r="C48" s="502"/>
    </row>
    <row r="49" spans="1:5" x14ac:dyDescent="0.3">
      <c r="A49" s="499"/>
      <c r="B49" s="502"/>
      <c r="C49" s="502"/>
      <c r="D49" s="474" t="s">
        <v>8</v>
      </c>
      <c r="E49" s="474" t="s">
        <v>8</v>
      </c>
    </row>
    <row r="50" spans="1:5" ht="20.100000000000001" customHeight="1" x14ac:dyDescent="0.3">
      <c r="A50" s="513" t="s">
        <v>215</v>
      </c>
      <c r="B50" s="480">
        <v>2025</v>
      </c>
      <c r="C50" s="519">
        <v>2024</v>
      </c>
      <c r="E50" s="474" t="s">
        <v>8</v>
      </c>
    </row>
    <row r="51" spans="1:5" ht="20.100000000000001" customHeight="1" x14ac:dyDescent="0.3">
      <c r="A51" s="499" t="s">
        <v>216</v>
      </c>
      <c r="B51" s="520">
        <v>-342944111.77999997</v>
      </c>
      <c r="C51" s="520">
        <v>-269413609.39999998</v>
      </c>
    </row>
    <row r="52" spans="1:5" ht="20.25" customHeight="1" x14ac:dyDescent="0.3">
      <c r="A52" s="499" t="s">
        <v>217</v>
      </c>
      <c r="B52" s="520">
        <v>-375177.93</v>
      </c>
      <c r="C52" s="520">
        <v>-350864.73</v>
      </c>
    </row>
    <row r="53" spans="1:5" x14ac:dyDescent="0.3">
      <c r="A53" s="499" t="s">
        <v>218</v>
      </c>
      <c r="B53" s="520">
        <v>-159311495.21000001</v>
      </c>
      <c r="C53" s="520">
        <v>-150479157.28999999</v>
      </c>
      <c r="E53" s="474" t="s">
        <v>8</v>
      </c>
    </row>
    <row r="54" spans="1:5" ht="19.5" customHeight="1" x14ac:dyDescent="0.3">
      <c r="A54" s="499" t="s">
        <v>219</v>
      </c>
      <c r="B54" s="520">
        <v>-415134589.25</v>
      </c>
      <c r="C54" s="520">
        <v>-399293256.81999999</v>
      </c>
    </row>
    <row r="55" spans="1:5" ht="22.5" customHeight="1" x14ac:dyDescent="0.3">
      <c r="A55" s="499" t="s">
        <v>220</v>
      </c>
      <c r="B55" s="521">
        <v>-19721743656.16</v>
      </c>
      <c r="C55" s="521">
        <v>-18441218185.450001</v>
      </c>
    </row>
    <row r="56" spans="1:5" ht="20.25" thickBot="1" x14ac:dyDescent="0.35">
      <c r="A56" s="478" t="s">
        <v>221</v>
      </c>
      <c r="B56" s="522">
        <f>SUM(B51:B55)</f>
        <v>-20639509030.329998</v>
      </c>
      <c r="C56" s="522">
        <f>SUM(C51:C55)</f>
        <v>-19260755073.690002</v>
      </c>
    </row>
    <row r="57" spans="1:5" s="474" customFormat="1" ht="19.5" customHeight="1" thickTop="1" x14ac:dyDescent="0.3">
      <c r="A57" s="513"/>
      <c r="B57" s="498"/>
      <c r="C57" s="512"/>
    </row>
    <row r="58" spans="1:5" s="474" customFormat="1" ht="19.5" customHeight="1" x14ac:dyDescent="0.3">
      <c r="A58" s="513"/>
      <c r="B58" s="498"/>
      <c r="C58" s="512"/>
    </row>
    <row r="59" spans="1:5" s="474" customFormat="1" ht="26.25" customHeight="1" x14ac:dyDescent="0.3">
      <c r="A59" s="500" t="s">
        <v>222</v>
      </c>
      <c r="B59" s="523"/>
      <c r="C59" s="501"/>
      <c r="E59" s="511"/>
    </row>
    <row r="60" spans="1:5" s="474" customFormat="1" x14ac:dyDescent="0.3">
      <c r="A60" s="476"/>
      <c r="B60" s="518"/>
      <c r="C60" s="518"/>
    </row>
    <row r="61" spans="1:5" s="474" customFormat="1" ht="39" x14ac:dyDescent="0.3">
      <c r="A61" s="499" t="s">
        <v>223</v>
      </c>
      <c r="B61" s="473"/>
      <c r="C61" s="473"/>
    </row>
    <row r="62" spans="1:5" s="474" customFormat="1" x14ac:dyDescent="0.3">
      <c r="A62" s="476"/>
      <c r="B62" s="524"/>
      <c r="C62" s="524"/>
    </row>
    <row r="63" spans="1:5" s="474" customFormat="1" x14ac:dyDescent="0.3">
      <c r="A63" s="499"/>
      <c r="B63" s="502"/>
      <c r="C63" s="502"/>
    </row>
    <row r="64" spans="1:5" s="474" customFormat="1" x14ac:dyDescent="0.3">
      <c r="A64" s="525" t="s">
        <v>224</v>
      </c>
      <c r="B64" s="480">
        <v>2025</v>
      </c>
      <c r="C64" s="480">
        <v>2024</v>
      </c>
    </row>
    <row r="65" spans="1:5" s="474" customFormat="1" x14ac:dyDescent="0.3">
      <c r="A65" s="526" t="s">
        <v>225</v>
      </c>
      <c r="B65" s="527">
        <v>88036729.519999996</v>
      </c>
      <c r="C65" s="527">
        <v>114840901.83</v>
      </c>
    </row>
    <row r="66" spans="1:5" s="474" customFormat="1" ht="20.25" thickBot="1" x14ac:dyDescent="0.35">
      <c r="A66" s="480" t="s">
        <v>200</v>
      </c>
      <c r="B66" s="528">
        <f>SUM(B65)</f>
        <v>88036729.519999996</v>
      </c>
      <c r="C66" s="528">
        <f>SUM(C65:C65)</f>
        <v>114840901.83</v>
      </c>
    </row>
    <row r="67" spans="1:5" s="474" customFormat="1" ht="20.25" hidden="1" thickTop="1" x14ac:dyDescent="0.3">
      <c r="A67" s="524"/>
      <c r="B67" s="524"/>
      <c r="C67" s="524"/>
    </row>
    <row r="68" spans="1:5" s="474" customFormat="1" ht="20.25" hidden="1" thickTop="1" x14ac:dyDescent="0.3">
      <c r="A68" s="476"/>
      <c r="B68" s="524"/>
      <c r="C68" s="524"/>
    </row>
    <row r="69" spans="1:5" s="474" customFormat="1" ht="20.25" thickTop="1" x14ac:dyDescent="0.3">
      <c r="A69" s="476"/>
      <c r="B69" s="524"/>
      <c r="C69" s="524"/>
    </row>
    <row r="70" spans="1:5" s="529" customFormat="1" x14ac:dyDescent="0.3">
      <c r="A70" s="472"/>
      <c r="B70" s="524"/>
      <c r="C70" s="524"/>
    </row>
    <row r="71" spans="1:5" s="529" customFormat="1" x14ac:dyDescent="0.3">
      <c r="A71" s="476"/>
      <c r="B71" s="524"/>
      <c r="C71" s="524"/>
    </row>
    <row r="72" spans="1:5" ht="20.25" x14ac:dyDescent="0.3">
      <c r="A72" s="475" t="s">
        <v>226</v>
      </c>
      <c r="B72" s="479" t="s">
        <v>8</v>
      </c>
      <c r="C72" s="479"/>
    </row>
    <row r="73" spans="1:5" x14ac:dyDescent="0.3">
      <c r="A73" s="491"/>
      <c r="B73" s="479"/>
      <c r="C73" s="479"/>
    </row>
    <row r="74" spans="1:5" ht="58.5" x14ac:dyDescent="0.3">
      <c r="A74" s="491" t="s">
        <v>227</v>
      </c>
      <c r="B74" s="480"/>
      <c r="C74" s="480"/>
      <c r="E74" s="474" t="s">
        <v>8</v>
      </c>
    </row>
    <row r="75" spans="1:5" hidden="1" x14ac:dyDescent="0.3">
      <c r="A75" s="490" t="s">
        <v>66</v>
      </c>
      <c r="B75" s="480" t="s">
        <v>228</v>
      </c>
      <c r="C75" s="481" t="s">
        <v>229</v>
      </c>
    </row>
    <row r="76" spans="1:5" x14ac:dyDescent="0.3">
      <c r="A76" s="490"/>
      <c r="B76" s="480"/>
      <c r="C76" s="481"/>
      <c r="E76" s="474" t="s">
        <v>8</v>
      </c>
    </row>
    <row r="77" spans="1:5" x14ac:dyDescent="0.3">
      <c r="A77" s="490"/>
      <c r="B77" s="480"/>
      <c r="C77" s="481"/>
      <c r="E77" s="474" t="s">
        <v>8</v>
      </c>
    </row>
    <row r="78" spans="1:5" x14ac:dyDescent="0.3">
      <c r="A78" s="530" t="s">
        <v>192</v>
      </c>
      <c r="B78" s="481">
        <v>2025</v>
      </c>
      <c r="C78" s="481">
        <v>2024</v>
      </c>
    </row>
    <row r="79" spans="1:5" ht="23.25" customHeight="1" x14ac:dyDescent="0.3">
      <c r="A79" s="482" t="s">
        <v>230</v>
      </c>
      <c r="B79" s="531">
        <v>5188763.32</v>
      </c>
      <c r="C79" s="531">
        <v>3500820.9</v>
      </c>
      <c r="E79" s="474" t="s">
        <v>8</v>
      </c>
    </row>
    <row r="80" spans="1:5" ht="18.75" customHeight="1" x14ac:dyDescent="0.3">
      <c r="A80" s="482" t="s">
        <v>231</v>
      </c>
      <c r="B80" s="531">
        <v>2174531.04</v>
      </c>
      <c r="C80" s="531">
        <v>2174531.04</v>
      </c>
    </row>
    <row r="81" spans="1:3" ht="19.5" customHeight="1" x14ac:dyDescent="0.3">
      <c r="A81" s="482" t="s">
        <v>232</v>
      </c>
      <c r="B81" s="531">
        <v>7060054.3399999999</v>
      </c>
      <c r="C81" s="531">
        <v>7060054.3399999999</v>
      </c>
    </row>
    <row r="82" spans="1:3" ht="19.5" customHeight="1" x14ac:dyDescent="0.3">
      <c r="A82" s="482" t="s">
        <v>233</v>
      </c>
      <c r="B82" s="531">
        <v>344137.04</v>
      </c>
      <c r="C82" s="62">
        <v>0</v>
      </c>
    </row>
    <row r="83" spans="1:3" ht="20.25" thickBot="1" x14ac:dyDescent="0.35">
      <c r="A83" s="481" t="s">
        <v>200</v>
      </c>
      <c r="B83" s="532">
        <f>SUM(B79:B82)</f>
        <v>14767485.739999998</v>
      </c>
      <c r="C83" s="532">
        <f>SUM(C79:C81)</f>
        <v>12735406.279999999</v>
      </c>
    </row>
    <row r="84" spans="1:3" ht="20.25" thickTop="1" x14ac:dyDescent="0.3">
      <c r="B84" s="518"/>
      <c r="C84" s="518"/>
    </row>
    <row r="85" spans="1:3" hidden="1" x14ac:dyDescent="0.3">
      <c r="B85" s="518"/>
      <c r="C85" s="518"/>
    </row>
    <row r="86" spans="1:3" s="474" customFormat="1" x14ac:dyDescent="0.3">
      <c r="B86" s="518"/>
      <c r="C86" s="518"/>
    </row>
    <row r="87" spans="1:3" s="474" customFormat="1" ht="20.25" x14ac:dyDescent="0.3">
      <c r="A87" s="533" t="s">
        <v>234</v>
      </c>
      <c r="B87" s="518"/>
      <c r="C87" s="518"/>
    </row>
    <row r="88" spans="1:3" s="474" customFormat="1" ht="20.25" x14ac:dyDescent="0.3">
      <c r="A88" s="533"/>
      <c r="B88" s="518"/>
      <c r="C88" s="518"/>
    </row>
    <row r="89" spans="1:3" s="474" customFormat="1" ht="58.5" x14ac:dyDescent="0.3">
      <c r="A89" s="534" t="s">
        <v>235</v>
      </c>
      <c r="B89" s="518"/>
      <c r="C89" s="518"/>
    </row>
    <row r="90" spans="1:3" s="474" customFormat="1" x14ac:dyDescent="0.3">
      <c r="B90" s="518"/>
      <c r="C90" s="518"/>
    </row>
    <row r="91" spans="1:3" s="474" customFormat="1" x14ac:dyDescent="0.3">
      <c r="A91" s="489" t="s">
        <v>224</v>
      </c>
      <c r="B91" s="480">
        <v>2025</v>
      </c>
      <c r="C91" s="480">
        <v>2024</v>
      </c>
    </row>
    <row r="92" spans="1:3" s="474" customFormat="1" x14ac:dyDescent="0.3">
      <c r="A92" s="476" t="s">
        <v>236</v>
      </c>
      <c r="B92" s="535">
        <v>580580.43000000005</v>
      </c>
      <c r="C92" s="535">
        <v>556935.4</v>
      </c>
    </row>
    <row r="93" spans="1:3" s="474" customFormat="1" ht="20.25" thickBot="1" x14ac:dyDescent="0.35">
      <c r="A93" s="513" t="s">
        <v>200</v>
      </c>
      <c r="B93" s="536">
        <f>SUM(B92)</f>
        <v>580580.43000000005</v>
      </c>
      <c r="C93" s="536">
        <f>SUM(C92)</f>
        <v>556935.4</v>
      </c>
    </row>
    <row r="94" spans="1:3" s="474" customFormat="1" ht="20.25" thickTop="1" x14ac:dyDescent="0.3">
      <c r="A94" s="476"/>
      <c r="B94" s="518"/>
      <c r="C94" s="518"/>
    </row>
    <row r="95" spans="1:3" s="474" customFormat="1" x14ac:dyDescent="0.3">
      <c r="A95" s="476"/>
      <c r="B95" s="518"/>
      <c r="C95" s="518"/>
    </row>
    <row r="96" spans="1:3" s="474" customFormat="1" ht="20.25" x14ac:dyDescent="0.3">
      <c r="A96" s="537" t="s">
        <v>237</v>
      </c>
      <c r="B96" s="524"/>
      <c r="C96" s="524"/>
    </row>
    <row r="97" spans="1:5" s="474" customFormat="1" hidden="1" x14ac:dyDescent="0.3">
      <c r="A97" s="503" t="s">
        <v>62</v>
      </c>
      <c r="B97" s="473"/>
      <c r="C97" s="473"/>
    </row>
    <row r="98" spans="1:5" s="474" customFormat="1" ht="136.5" x14ac:dyDescent="0.3">
      <c r="A98" s="499" t="s">
        <v>238</v>
      </c>
      <c r="B98" s="524"/>
      <c r="C98" s="524"/>
    </row>
    <row r="99" spans="1:5" s="474" customFormat="1" x14ac:dyDescent="0.3">
      <c r="A99" s="499"/>
      <c r="B99" s="524"/>
      <c r="C99" s="524"/>
    </row>
    <row r="100" spans="1:5" s="474" customFormat="1" ht="39" x14ac:dyDescent="0.3">
      <c r="A100" s="499" t="s">
        <v>239</v>
      </c>
      <c r="B100" s="524"/>
      <c r="C100" s="524"/>
    </row>
    <row r="101" spans="1:5" s="474" customFormat="1" x14ac:dyDescent="0.3">
      <c r="A101" s="476"/>
      <c r="B101" s="502"/>
      <c r="C101" s="502"/>
    </row>
    <row r="102" spans="1:5" s="474" customFormat="1" x14ac:dyDescent="0.3">
      <c r="A102" s="526"/>
      <c r="B102" s="527"/>
      <c r="C102" s="527"/>
      <c r="E102" s="474" t="s">
        <v>8</v>
      </c>
    </row>
    <row r="103" spans="1:5" s="474" customFormat="1" x14ac:dyDescent="0.3">
      <c r="A103" s="489" t="s">
        <v>224</v>
      </c>
      <c r="B103" s="480">
        <v>2025</v>
      </c>
      <c r="C103" s="481">
        <v>2024</v>
      </c>
      <c r="E103" s="474" t="s">
        <v>8</v>
      </c>
    </row>
    <row r="104" spans="1:5" s="474" customFormat="1" x14ac:dyDescent="0.3">
      <c r="A104" s="482" t="s">
        <v>240</v>
      </c>
      <c r="B104" s="538">
        <v>741438468.87</v>
      </c>
      <c r="C104" s="531">
        <v>765026518.29999995</v>
      </c>
      <c r="E104" s="62" t="s">
        <v>8</v>
      </c>
    </row>
    <row r="105" spans="1:5" s="539" customFormat="1" x14ac:dyDescent="0.3">
      <c r="A105" s="482" t="s">
        <v>241</v>
      </c>
      <c r="B105" s="531">
        <v>439641117.18000001</v>
      </c>
      <c r="C105" s="531">
        <v>428439379.5</v>
      </c>
      <c r="E105" s="62"/>
    </row>
    <row r="106" spans="1:5" s="539" customFormat="1" x14ac:dyDescent="0.3">
      <c r="A106" s="482" t="s">
        <v>242</v>
      </c>
      <c r="B106" s="531">
        <v>2203621814.4000001</v>
      </c>
      <c r="C106" s="531">
        <v>2203621815.4000001</v>
      </c>
      <c r="E106" s="62"/>
    </row>
    <row r="107" spans="1:5" s="474" customFormat="1" x14ac:dyDescent="0.3">
      <c r="A107" s="482" t="s">
        <v>243</v>
      </c>
      <c r="B107" s="531">
        <v>1573116421.55</v>
      </c>
      <c r="C107" s="531">
        <v>1582685524.29</v>
      </c>
      <c r="E107" s="62"/>
    </row>
    <row r="108" spans="1:5" s="474" customFormat="1" x14ac:dyDescent="0.3">
      <c r="A108" s="482" t="s">
        <v>244</v>
      </c>
      <c r="B108" s="531">
        <v>10909678948.43</v>
      </c>
      <c r="C108" s="531">
        <v>10909678946.220001</v>
      </c>
      <c r="D108" s="540"/>
      <c r="E108" s="62"/>
    </row>
    <row r="109" spans="1:5" s="474" customFormat="1" x14ac:dyDescent="0.3">
      <c r="A109" s="482" t="s">
        <v>245</v>
      </c>
      <c r="B109" s="531">
        <v>21503789795.369999</v>
      </c>
      <c r="C109" s="531">
        <v>21502980444.470001</v>
      </c>
      <c r="E109" s="62"/>
    </row>
    <row r="110" spans="1:5" s="474" customFormat="1" x14ac:dyDescent="0.3">
      <c r="A110" s="489" t="s">
        <v>246</v>
      </c>
      <c r="B110" s="541">
        <f>SUM(B104:B109)</f>
        <v>37371286565.800003</v>
      </c>
      <c r="C110" s="541">
        <f>SUM(C104:C109)</f>
        <v>37392432628.18</v>
      </c>
      <c r="E110" s="62" t="s">
        <v>8</v>
      </c>
    </row>
    <row r="111" spans="1:5" s="474" customFormat="1" x14ac:dyDescent="0.3">
      <c r="A111" s="489" t="s">
        <v>247</v>
      </c>
      <c r="B111" s="542">
        <v>-7758023943.2200003</v>
      </c>
      <c r="C111" s="542">
        <v>-2182236819.25</v>
      </c>
      <c r="E111" s="62"/>
    </row>
    <row r="112" spans="1:5" s="474" customFormat="1" x14ac:dyDescent="0.3">
      <c r="A112" s="482" t="s">
        <v>248</v>
      </c>
      <c r="B112" s="543">
        <v>24999668373.669998</v>
      </c>
      <c r="C112" s="543">
        <v>20097929986.080002</v>
      </c>
      <c r="E112" s="62" t="s">
        <v>8</v>
      </c>
    </row>
    <row r="113" spans="1:5" s="474" customFormat="1" ht="20.25" thickBot="1" x14ac:dyDescent="0.35">
      <c r="A113" s="481" t="s">
        <v>200</v>
      </c>
      <c r="B113" s="544">
        <f>SUM(B110:B112)</f>
        <v>54612930996.25</v>
      </c>
      <c r="C113" s="544">
        <f>SUM(C110:C112)</f>
        <v>55308125795.010002</v>
      </c>
      <c r="E113" s="62"/>
    </row>
    <row r="114" spans="1:5" s="474" customFormat="1" ht="22.5" customHeight="1" thickTop="1" x14ac:dyDescent="0.3">
      <c r="A114" s="476"/>
      <c r="B114" s="545"/>
      <c r="C114" s="545"/>
    </row>
    <row r="115" spans="1:5" s="474" customFormat="1" ht="22.5" customHeight="1" x14ac:dyDescent="0.3">
      <c r="A115" s="476"/>
      <c r="B115" s="545"/>
      <c r="C115" s="545"/>
    </row>
    <row r="116" spans="1:5" s="474" customFormat="1" ht="24.75" customHeight="1" x14ac:dyDescent="0.3">
      <c r="A116" s="500" t="s">
        <v>249</v>
      </c>
      <c r="B116" s="546"/>
      <c r="C116" s="546"/>
    </row>
    <row r="117" spans="1:5" s="474" customFormat="1" ht="19.5" customHeight="1" x14ac:dyDescent="0.3">
      <c r="A117" s="476"/>
      <c r="B117" s="546"/>
      <c r="C117" s="546"/>
    </row>
    <row r="118" spans="1:5" s="539" customFormat="1" ht="36" customHeight="1" x14ac:dyDescent="0.3">
      <c r="A118" s="499" t="s">
        <v>250</v>
      </c>
      <c r="B118" s="518"/>
      <c r="C118" s="518"/>
    </row>
    <row r="119" spans="1:5" s="539" customFormat="1" x14ac:dyDescent="0.3">
      <c r="A119" s="503"/>
      <c r="B119" s="518"/>
      <c r="C119" s="518"/>
    </row>
    <row r="120" spans="1:5" s="539" customFormat="1" x14ac:dyDescent="0.3">
      <c r="B120" s="473"/>
      <c r="C120" s="473"/>
    </row>
    <row r="121" spans="1:5" s="539" customFormat="1" x14ac:dyDescent="0.3">
      <c r="A121" s="525" t="s">
        <v>192</v>
      </c>
      <c r="B121" s="480">
        <v>2025</v>
      </c>
      <c r="C121" s="481">
        <v>2024</v>
      </c>
    </row>
    <row r="122" spans="1:5" s="539" customFormat="1" ht="22.5" customHeight="1" x14ac:dyDescent="0.3">
      <c r="A122" s="526" t="s">
        <v>251</v>
      </c>
      <c r="B122" s="527">
        <v>18215450.629999999</v>
      </c>
      <c r="C122" s="527">
        <v>25138227.920000002</v>
      </c>
    </row>
    <row r="123" spans="1:5" s="539" customFormat="1" ht="20.25" thickBot="1" x14ac:dyDescent="0.35">
      <c r="A123" s="513" t="s">
        <v>200</v>
      </c>
      <c r="B123" s="547">
        <f>SUM(B122:B122)</f>
        <v>18215450.629999999</v>
      </c>
      <c r="C123" s="547">
        <f>SUM(C122:C122)</f>
        <v>25138227.920000002</v>
      </c>
    </row>
    <row r="124" spans="1:5" s="529" customFormat="1" ht="15.75" thickTop="1" x14ac:dyDescent="0.25"/>
    <row r="125" spans="1:5" s="529" customFormat="1" ht="15" x14ac:dyDescent="0.25"/>
    <row r="126" spans="1:5" s="529" customFormat="1" ht="15" x14ac:dyDescent="0.25"/>
    <row r="127" spans="1:5" s="529" customFormat="1" ht="20.25" x14ac:dyDescent="0.3">
      <c r="A127" s="500" t="s">
        <v>252</v>
      </c>
      <c r="B127" s="527"/>
      <c r="C127" s="527"/>
    </row>
    <row r="128" spans="1:5" s="539" customFormat="1" x14ac:dyDescent="0.3">
      <c r="A128" s="476"/>
      <c r="B128" s="527"/>
      <c r="C128" s="527"/>
      <c r="D128" s="539" t="s">
        <v>8</v>
      </c>
    </row>
    <row r="129" spans="1:1002" s="474" customFormat="1" ht="39" x14ac:dyDescent="0.3">
      <c r="A129" s="499" t="s">
        <v>253</v>
      </c>
      <c r="B129" s="527"/>
      <c r="C129" s="527"/>
      <c r="E129" s="527" t="s">
        <v>8</v>
      </c>
    </row>
    <row r="130" spans="1:1002" s="474" customFormat="1" x14ac:dyDescent="0.3">
      <c r="A130" s="499"/>
      <c r="B130" s="527"/>
      <c r="C130" s="527"/>
    </row>
    <row r="131" spans="1:1002" s="474" customFormat="1" x14ac:dyDescent="0.3">
      <c r="A131" s="548" t="s">
        <v>192</v>
      </c>
      <c r="B131" s="480">
        <v>2025</v>
      </c>
      <c r="C131" s="480">
        <v>2024</v>
      </c>
      <c r="E131" s="474" t="s">
        <v>8</v>
      </c>
      <c r="G131" s="62"/>
    </row>
    <row r="132" spans="1:1002" s="474" customFormat="1" x14ac:dyDescent="0.3">
      <c r="A132" s="526" t="s">
        <v>254</v>
      </c>
      <c r="B132" s="538">
        <v>1892038757.8599999</v>
      </c>
      <c r="C132" s="527">
        <v>1892146804.05</v>
      </c>
      <c r="D132" s="511" t="s">
        <v>8</v>
      </c>
      <c r="E132" s="62"/>
      <c r="G132" s="62"/>
    </row>
    <row r="133" spans="1:1002" s="474" customFormat="1" x14ac:dyDescent="0.3">
      <c r="A133" s="526" t="s">
        <v>255</v>
      </c>
      <c r="B133" s="538">
        <v>259093814.97</v>
      </c>
      <c r="C133" s="527">
        <v>364403137.05000001</v>
      </c>
      <c r="E133" s="62"/>
      <c r="G133" s="62"/>
    </row>
    <row r="134" spans="1:1002" s="474" customFormat="1" x14ac:dyDescent="0.3">
      <c r="A134" s="526" t="s">
        <v>256</v>
      </c>
      <c r="B134" s="527">
        <v>778573885.11000001</v>
      </c>
      <c r="C134" s="527">
        <v>890159874.61000001</v>
      </c>
      <c r="E134" s="62"/>
      <c r="G134" s="62"/>
    </row>
    <row r="135" spans="1:1002" s="474" customFormat="1" x14ac:dyDescent="0.3">
      <c r="A135" s="526" t="s">
        <v>257</v>
      </c>
      <c r="B135" s="527">
        <v>213364310.09</v>
      </c>
      <c r="C135" s="527">
        <v>213364310.09</v>
      </c>
      <c r="D135" s="62" t="s">
        <v>8</v>
      </c>
      <c r="E135" s="62"/>
      <c r="G135" s="62"/>
    </row>
    <row r="136" spans="1:1002" s="474" customFormat="1" x14ac:dyDescent="0.3">
      <c r="A136" s="548" t="s">
        <v>258</v>
      </c>
      <c r="B136" s="549">
        <f>SUM(B132:B135)</f>
        <v>3143070768.0300002</v>
      </c>
      <c r="C136" s="549">
        <f>SUM(C132:C135)</f>
        <v>3360074125.8000002</v>
      </c>
      <c r="D136" s="62"/>
      <c r="E136" s="62"/>
    </row>
    <row r="137" spans="1:1002" s="474" customFormat="1" x14ac:dyDescent="0.3">
      <c r="A137" s="526" t="s">
        <v>259</v>
      </c>
      <c r="B137" s="527">
        <v>122639703.13</v>
      </c>
      <c r="C137" s="527">
        <v>25520282.350000001</v>
      </c>
      <c r="D137" s="510" t="s">
        <v>8</v>
      </c>
      <c r="E137" s="510"/>
    </row>
    <row r="138" spans="1:1002" s="474" customFormat="1" x14ac:dyDescent="0.3">
      <c r="A138" s="526" t="s">
        <v>260</v>
      </c>
      <c r="B138" s="527">
        <v>204455.84</v>
      </c>
      <c r="C138" s="527"/>
      <c r="D138" s="510"/>
      <c r="E138" s="510"/>
    </row>
    <row r="139" spans="1:1002" s="474" customFormat="1" x14ac:dyDescent="0.3">
      <c r="A139" s="526" t="s">
        <v>261</v>
      </c>
      <c r="B139" s="527">
        <v>164233626.03999999</v>
      </c>
      <c r="C139" s="527">
        <v>155270727.93000001</v>
      </c>
      <c r="D139" s="62"/>
      <c r="E139" s="62"/>
    </row>
    <row r="140" spans="1:1002" s="474" customFormat="1" x14ac:dyDescent="0.3">
      <c r="A140" s="526" t="s">
        <v>262</v>
      </c>
      <c r="B140" s="527">
        <v>140463062.31999999</v>
      </c>
      <c r="C140" s="527">
        <v>109347406.86</v>
      </c>
      <c r="D140" s="62"/>
      <c r="E140" s="62"/>
    </row>
    <row r="141" spans="1:1002" s="474" customFormat="1" x14ac:dyDescent="0.3">
      <c r="A141" s="550" t="s">
        <v>200</v>
      </c>
      <c r="B141" s="549">
        <f>SUM(B136:B140)</f>
        <v>3570611615.3600006</v>
      </c>
      <c r="C141" s="549">
        <f>SUM(C136:C140)</f>
        <v>3650212542.9400001</v>
      </c>
      <c r="D141" s="62"/>
    </row>
    <row r="142" spans="1:1002" s="474" customFormat="1" x14ac:dyDescent="0.3">
      <c r="A142" s="526"/>
      <c r="B142" s="527"/>
      <c r="C142" s="527"/>
      <c r="D142" s="62"/>
      <c r="E142" s="511"/>
    </row>
    <row r="143" spans="1:1002" s="516" customFormat="1" ht="20.25" x14ac:dyDescent="0.3">
      <c r="A143" s="533" t="s">
        <v>263</v>
      </c>
      <c r="B143" s="551"/>
      <c r="C143" s="551"/>
      <c r="D143" s="515" t="s">
        <v>8</v>
      </c>
      <c r="E143" s="515" t="s">
        <v>8</v>
      </c>
      <c r="F143" s="515"/>
      <c r="G143" s="515"/>
      <c r="H143" s="515"/>
      <c r="I143" s="515"/>
      <c r="J143" s="515"/>
      <c r="K143" s="515"/>
      <c r="L143" s="515"/>
      <c r="M143" s="515"/>
      <c r="N143" s="515"/>
      <c r="O143" s="515"/>
      <c r="P143" s="515"/>
      <c r="Q143" s="515"/>
      <c r="R143" s="515"/>
      <c r="S143" s="515"/>
      <c r="T143" s="515"/>
      <c r="U143" s="515"/>
      <c r="V143" s="515"/>
      <c r="W143" s="515"/>
      <c r="X143" s="515"/>
      <c r="Y143" s="515"/>
      <c r="Z143" s="515"/>
      <c r="AA143" s="515"/>
      <c r="AB143" s="515"/>
      <c r="AC143" s="515"/>
      <c r="AD143" s="515"/>
      <c r="AE143" s="515"/>
      <c r="AF143" s="515"/>
      <c r="AG143" s="515"/>
      <c r="AH143" s="515"/>
      <c r="AI143" s="515"/>
      <c r="AJ143" s="515"/>
      <c r="AK143" s="515"/>
      <c r="AL143" s="515"/>
      <c r="AM143" s="515"/>
      <c r="AN143" s="515"/>
      <c r="AO143" s="515"/>
      <c r="AP143" s="515"/>
      <c r="AQ143" s="515"/>
      <c r="AR143" s="515"/>
      <c r="AS143" s="515"/>
      <c r="AT143" s="515"/>
      <c r="AU143" s="515"/>
      <c r="AV143" s="515"/>
      <c r="AW143" s="515"/>
      <c r="AX143" s="515"/>
      <c r="AY143" s="515"/>
      <c r="AZ143" s="515"/>
      <c r="BA143" s="515"/>
      <c r="BB143" s="515"/>
      <c r="BC143" s="515"/>
      <c r="BD143" s="515"/>
      <c r="BE143" s="515"/>
      <c r="BF143" s="515"/>
      <c r="BG143" s="515"/>
      <c r="BH143" s="515"/>
      <c r="BI143" s="515"/>
      <c r="BJ143" s="515"/>
      <c r="BK143" s="515"/>
      <c r="BL143" s="515"/>
      <c r="BM143" s="515"/>
      <c r="BN143" s="515"/>
      <c r="BO143" s="515"/>
      <c r="BP143" s="515"/>
      <c r="BQ143" s="515"/>
      <c r="BR143" s="515"/>
      <c r="BS143" s="515"/>
      <c r="BT143" s="515"/>
      <c r="BU143" s="515"/>
      <c r="BV143" s="515"/>
      <c r="BW143" s="515"/>
      <c r="BX143" s="515"/>
      <c r="BY143" s="515"/>
      <c r="BZ143" s="515"/>
      <c r="CA143" s="515"/>
      <c r="CB143" s="515"/>
      <c r="CC143" s="515"/>
      <c r="CD143" s="515"/>
      <c r="CE143" s="515"/>
      <c r="CF143" s="515"/>
      <c r="CG143" s="515"/>
      <c r="CH143" s="515"/>
      <c r="CI143" s="515"/>
      <c r="CJ143" s="515"/>
      <c r="CK143" s="515"/>
      <c r="CL143" s="515"/>
      <c r="CM143" s="515"/>
      <c r="CN143" s="515"/>
      <c r="CO143" s="515"/>
      <c r="CP143" s="515"/>
      <c r="CQ143" s="515"/>
      <c r="CR143" s="515"/>
      <c r="CS143" s="515"/>
      <c r="CT143" s="515"/>
      <c r="CU143" s="515"/>
      <c r="CV143" s="515"/>
      <c r="CW143" s="515"/>
      <c r="CX143" s="515"/>
      <c r="CY143" s="515"/>
      <c r="CZ143" s="515"/>
      <c r="DA143" s="515"/>
      <c r="DB143" s="515"/>
      <c r="DC143" s="515"/>
      <c r="DD143" s="515"/>
      <c r="DE143" s="515"/>
      <c r="DF143" s="515"/>
      <c r="DG143" s="515"/>
      <c r="DH143" s="515"/>
      <c r="DI143" s="515"/>
      <c r="DJ143" s="515"/>
      <c r="DK143" s="515"/>
      <c r="DL143" s="515"/>
      <c r="DM143" s="515"/>
      <c r="DN143" s="515"/>
      <c r="DO143" s="515"/>
      <c r="DP143" s="515"/>
      <c r="DQ143" s="515"/>
      <c r="DR143" s="515"/>
      <c r="DS143" s="515"/>
      <c r="DT143" s="515"/>
      <c r="DU143" s="515"/>
      <c r="DV143" s="515"/>
      <c r="DW143" s="515"/>
      <c r="DX143" s="515"/>
      <c r="DY143" s="515"/>
      <c r="DZ143" s="515"/>
      <c r="EA143" s="515"/>
      <c r="EB143" s="515"/>
      <c r="EC143" s="515"/>
      <c r="ED143" s="515"/>
      <c r="EE143" s="515"/>
      <c r="EF143" s="515"/>
      <c r="EG143" s="515"/>
      <c r="EH143" s="515"/>
      <c r="EI143" s="515"/>
      <c r="EJ143" s="515"/>
      <c r="EK143" s="515"/>
      <c r="EL143" s="515"/>
      <c r="EM143" s="515"/>
      <c r="EN143" s="515"/>
      <c r="EO143" s="515"/>
      <c r="EP143" s="515"/>
      <c r="EQ143" s="515"/>
      <c r="ER143" s="515"/>
      <c r="ES143" s="515"/>
      <c r="ET143" s="515"/>
      <c r="EU143" s="515"/>
      <c r="EV143" s="515"/>
      <c r="EW143" s="515"/>
      <c r="EX143" s="515"/>
      <c r="EY143" s="515"/>
      <c r="EZ143" s="515"/>
      <c r="FA143" s="515"/>
      <c r="FB143" s="515"/>
      <c r="FC143" s="515"/>
      <c r="FD143" s="515"/>
      <c r="FE143" s="515"/>
      <c r="FF143" s="515"/>
      <c r="FG143" s="515"/>
      <c r="FH143" s="515"/>
      <c r="FI143" s="515"/>
      <c r="FJ143" s="515"/>
      <c r="FK143" s="515"/>
      <c r="FL143" s="515"/>
      <c r="FM143" s="515"/>
      <c r="FN143" s="515"/>
      <c r="FO143" s="515"/>
      <c r="FP143" s="515"/>
      <c r="FQ143" s="515"/>
      <c r="FR143" s="515"/>
      <c r="FS143" s="515"/>
      <c r="FT143" s="515"/>
      <c r="FU143" s="515"/>
      <c r="FV143" s="515"/>
      <c r="FW143" s="515"/>
      <c r="FX143" s="515"/>
      <c r="FY143" s="515"/>
      <c r="FZ143" s="515"/>
      <c r="GA143" s="515"/>
      <c r="GB143" s="515"/>
      <c r="GC143" s="515"/>
      <c r="GD143" s="515"/>
      <c r="GE143" s="515"/>
      <c r="GF143" s="515"/>
      <c r="GG143" s="515"/>
      <c r="GH143" s="515"/>
      <c r="GI143" s="515"/>
      <c r="GJ143" s="515"/>
      <c r="GK143" s="515"/>
      <c r="GL143" s="515"/>
      <c r="GM143" s="515"/>
      <c r="GN143" s="515"/>
      <c r="GO143" s="515"/>
      <c r="GP143" s="515"/>
      <c r="GQ143" s="515"/>
      <c r="GR143" s="515"/>
      <c r="GS143" s="515"/>
      <c r="GT143" s="515"/>
      <c r="GU143" s="515"/>
      <c r="GV143" s="515"/>
      <c r="GW143" s="515"/>
      <c r="GX143" s="515"/>
      <c r="GY143" s="515"/>
      <c r="GZ143" s="515"/>
      <c r="HA143" s="515"/>
      <c r="HB143" s="515"/>
      <c r="HC143" s="515"/>
      <c r="HD143" s="515"/>
      <c r="HE143" s="515"/>
      <c r="HF143" s="515"/>
      <c r="HG143" s="515"/>
      <c r="HH143" s="515"/>
      <c r="HI143" s="515"/>
      <c r="HJ143" s="515"/>
      <c r="HK143" s="515"/>
      <c r="HL143" s="515"/>
      <c r="HM143" s="515"/>
      <c r="HN143" s="515"/>
      <c r="HO143" s="515"/>
      <c r="HP143" s="515"/>
      <c r="HQ143" s="515"/>
      <c r="HR143" s="515"/>
      <c r="HS143" s="515"/>
      <c r="HT143" s="515"/>
      <c r="HU143" s="515"/>
      <c r="HV143" s="515"/>
      <c r="HW143" s="515"/>
      <c r="HX143" s="515"/>
      <c r="HY143" s="515"/>
      <c r="HZ143" s="515"/>
      <c r="IA143" s="515"/>
      <c r="IB143" s="515"/>
      <c r="IC143" s="515"/>
      <c r="ID143" s="515"/>
      <c r="IE143" s="515"/>
      <c r="IF143" s="515"/>
      <c r="IG143" s="515"/>
      <c r="IH143" s="515"/>
      <c r="II143" s="515"/>
      <c r="IJ143" s="515"/>
      <c r="IK143" s="515"/>
      <c r="IL143" s="515"/>
      <c r="IM143" s="515"/>
      <c r="IN143" s="515"/>
      <c r="IO143" s="515"/>
      <c r="IP143" s="515"/>
      <c r="IQ143" s="515"/>
      <c r="IR143" s="515"/>
      <c r="IS143" s="515"/>
      <c r="IT143" s="515"/>
      <c r="IU143" s="515"/>
      <c r="IV143" s="515"/>
      <c r="IW143" s="515"/>
      <c r="IX143" s="515"/>
      <c r="IY143" s="515"/>
      <c r="IZ143" s="515"/>
      <c r="JA143" s="515"/>
      <c r="JB143" s="515"/>
      <c r="JC143" s="515"/>
      <c r="JD143" s="515"/>
      <c r="JE143" s="515"/>
      <c r="JF143" s="515"/>
      <c r="JG143" s="515"/>
      <c r="JH143" s="515"/>
      <c r="JI143" s="515"/>
      <c r="JJ143" s="515"/>
      <c r="JK143" s="515"/>
      <c r="JL143" s="515"/>
      <c r="JM143" s="515"/>
      <c r="JN143" s="515"/>
      <c r="JO143" s="515"/>
      <c r="JP143" s="515"/>
      <c r="JQ143" s="515"/>
      <c r="JR143" s="515"/>
      <c r="JS143" s="515"/>
      <c r="JT143" s="515"/>
      <c r="JU143" s="515"/>
      <c r="JV143" s="515"/>
      <c r="JW143" s="515"/>
      <c r="JX143" s="515"/>
      <c r="JY143" s="515"/>
      <c r="JZ143" s="515"/>
      <c r="KA143" s="515"/>
      <c r="KB143" s="515"/>
      <c r="KC143" s="515"/>
      <c r="KD143" s="515"/>
      <c r="KE143" s="515"/>
      <c r="KF143" s="515"/>
      <c r="KG143" s="515"/>
      <c r="KH143" s="515"/>
      <c r="KI143" s="515"/>
      <c r="KJ143" s="515"/>
      <c r="KK143" s="515"/>
      <c r="KL143" s="515"/>
      <c r="KM143" s="515"/>
      <c r="KN143" s="515"/>
      <c r="KO143" s="515"/>
      <c r="KP143" s="515"/>
      <c r="KQ143" s="515"/>
      <c r="KR143" s="515"/>
      <c r="KS143" s="515"/>
      <c r="KT143" s="515"/>
      <c r="KU143" s="515"/>
      <c r="KV143" s="515"/>
      <c r="KW143" s="515"/>
      <c r="KX143" s="515"/>
      <c r="KY143" s="515"/>
      <c r="KZ143" s="515"/>
      <c r="LA143" s="515"/>
      <c r="LB143" s="515"/>
      <c r="LC143" s="515"/>
      <c r="LD143" s="515"/>
      <c r="LE143" s="515"/>
      <c r="LF143" s="515"/>
      <c r="LG143" s="515"/>
      <c r="LH143" s="515"/>
      <c r="LI143" s="515"/>
      <c r="LJ143" s="515"/>
      <c r="LK143" s="515"/>
      <c r="LL143" s="515"/>
      <c r="LM143" s="515"/>
      <c r="LN143" s="515"/>
      <c r="LO143" s="515"/>
      <c r="LP143" s="515"/>
      <c r="LQ143" s="515"/>
      <c r="LR143" s="515"/>
      <c r="LS143" s="515"/>
      <c r="LT143" s="515"/>
      <c r="LU143" s="515"/>
      <c r="LV143" s="515"/>
      <c r="LW143" s="515"/>
      <c r="LX143" s="515"/>
      <c r="LY143" s="515"/>
      <c r="LZ143" s="515"/>
      <c r="MA143" s="515"/>
      <c r="MB143" s="515"/>
      <c r="MC143" s="515"/>
      <c r="MD143" s="515"/>
      <c r="ME143" s="515"/>
      <c r="MF143" s="515"/>
      <c r="MG143" s="515"/>
      <c r="MH143" s="515"/>
      <c r="MI143" s="515"/>
      <c r="MJ143" s="515"/>
      <c r="MK143" s="515"/>
      <c r="ML143" s="515"/>
      <c r="MM143" s="515"/>
      <c r="MN143" s="515"/>
      <c r="MO143" s="515"/>
      <c r="MP143" s="515"/>
      <c r="MQ143" s="515"/>
      <c r="MR143" s="515"/>
      <c r="MS143" s="515"/>
      <c r="MT143" s="515"/>
      <c r="MU143" s="515"/>
      <c r="MV143" s="515"/>
      <c r="MW143" s="515"/>
      <c r="MX143" s="515"/>
      <c r="MY143" s="515"/>
      <c r="MZ143" s="515"/>
      <c r="NA143" s="515"/>
      <c r="NB143" s="515"/>
      <c r="NC143" s="515"/>
      <c r="ND143" s="515"/>
      <c r="NE143" s="515"/>
      <c r="NF143" s="515"/>
      <c r="NG143" s="515"/>
      <c r="NH143" s="515"/>
      <c r="NI143" s="515"/>
      <c r="NJ143" s="515"/>
      <c r="NK143" s="515"/>
      <c r="NL143" s="515"/>
      <c r="NM143" s="515"/>
      <c r="NN143" s="515"/>
      <c r="NO143" s="515"/>
      <c r="NP143" s="515"/>
      <c r="NQ143" s="515"/>
      <c r="NR143" s="515"/>
      <c r="NS143" s="515"/>
      <c r="NT143" s="515"/>
      <c r="NU143" s="515"/>
      <c r="NV143" s="515"/>
      <c r="NW143" s="515"/>
      <c r="NX143" s="515"/>
      <c r="NY143" s="515"/>
      <c r="NZ143" s="515"/>
      <c r="OA143" s="515"/>
      <c r="OB143" s="515"/>
      <c r="OC143" s="515"/>
      <c r="OD143" s="515"/>
      <c r="OE143" s="515"/>
      <c r="OF143" s="515"/>
      <c r="OG143" s="515"/>
      <c r="OH143" s="515"/>
      <c r="OI143" s="515"/>
      <c r="OJ143" s="515"/>
      <c r="OK143" s="515"/>
      <c r="OL143" s="515"/>
      <c r="OM143" s="515"/>
      <c r="ON143" s="515"/>
      <c r="OO143" s="515"/>
      <c r="OP143" s="515"/>
      <c r="OQ143" s="515"/>
      <c r="OR143" s="515"/>
      <c r="OS143" s="515"/>
      <c r="OT143" s="515"/>
      <c r="OU143" s="515"/>
      <c r="OV143" s="515"/>
      <c r="OW143" s="515"/>
      <c r="OX143" s="515"/>
      <c r="OY143" s="515"/>
      <c r="OZ143" s="515"/>
      <c r="PA143" s="515"/>
      <c r="PB143" s="515"/>
      <c r="PC143" s="515"/>
      <c r="PD143" s="515"/>
      <c r="PE143" s="515"/>
      <c r="PF143" s="515"/>
      <c r="PG143" s="515"/>
      <c r="PH143" s="515"/>
      <c r="PI143" s="515"/>
      <c r="PJ143" s="515"/>
      <c r="PK143" s="515"/>
      <c r="PL143" s="515"/>
      <c r="PM143" s="515"/>
      <c r="PN143" s="515"/>
      <c r="PO143" s="515"/>
      <c r="PP143" s="515"/>
      <c r="PQ143" s="515"/>
      <c r="PR143" s="515"/>
      <c r="PS143" s="515"/>
      <c r="PT143" s="515"/>
      <c r="PU143" s="515"/>
      <c r="PV143" s="515"/>
      <c r="PW143" s="515"/>
      <c r="PX143" s="515"/>
      <c r="PY143" s="515"/>
      <c r="PZ143" s="515"/>
      <c r="QA143" s="515"/>
      <c r="QB143" s="515"/>
      <c r="QC143" s="515"/>
      <c r="QD143" s="515"/>
      <c r="QE143" s="515"/>
      <c r="QF143" s="515"/>
      <c r="QG143" s="515"/>
      <c r="QH143" s="515"/>
      <c r="QI143" s="515"/>
      <c r="QJ143" s="515"/>
      <c r="QK143" s="515"/>
      <c r="QL143" s="515"/>
      <c r="QM143" s="515"/>
      <c r="QN143" s="515"/>
      <c r="QO143" s="515"/>
      <c r="QP143" s="515"/>
      <c r="QQ143" s="515"/>
      <c r="QR143" s="515"/>
      <c r="QS143" s="515"/>
      <c r="QT143" s="515"/>
      <c r="QU143" s="515"/>
      <c r="QV143" s="515"/>
      <c r="QW143" s="515"/>
      <c r="QX143" s="515"/>
      <c r="QY143" s="515"/>
      <c r="QZ143" s="515"/>
      <c r="RA143" s="515"/>
      <c r="RB143" s="515"/>
      <c r="RC143" s="515"/>
      <c r="RD143" s="515"/>
      <c r="RE143" s="515"/>
      <c r="RF143" s="515"/>
      <c r="RG143" s="515"/>
      <c r="RH143" s="515"/>
      <c r="RI143" s="515"/>
      <c r="RJ143" s="515"/>
      <c r="RK143" s="515"/>
      <c r="RL143" s="515"/>
      <c r="RM143" s="515"/>
      <c r="RN143" s="515"/>
      <c r="RO143" s="515"/>
      <c r="RP143" s="515"/>
      <c r="RQ143" s="515"/>
      <c r="RR143" s="515"/>
      <c r="RS143" s="515"/>
      <c r="RT143" s="515"/>
      <c r="RU143" s="515"/>
      <c r="RV143" s="515"/>
      <c r="RW143" s="515"/>
      <c r="RX143" s="515"/>
      <c r="RY143" s="515"/>
      <c r="RZ143" s="515"/>
      <c r="SA143" s="515"/>
      <c r="SB143" s="515"/>
      <c r="SC143" s="515"/>
      <c r="SD143" s="515"/>
      <c r="SE143" s="515"/>
      <c r="SF143" s="515"/>
      <c r="SG143" s="515"/>
      <c r="SH143" s="515"/>
      <c r="SI143" s="515"/>
      <c r="SJ143" s="515"/>
      <c r="SK143" s="515"/>
      <c r="SL143" s="515"/>
      <c r="SM143" s="515"/>
      <c r="SN143" s="515"/>
      <c r="SO143" s="515"/>
      <c r="SP143" s="515"/>
      <c r="SQ143" s="515"/>
      <c r="SR143" s="515"/>
      <c r="SS143" s="515"/>
      <c r="ST143" s="515"/>
      <c r="SU143" s="515"/>
      <c r="SV143" s="515"/>
      <c r="SW143" s="515"/>
      <c r="SX143" s="515"/>
      <c r="SY143" s="515"/>
      <c r="SZ143" s="515"/>
      <c r="TA143" s="515"/>
      <c r="TB143" s="515"/>
      <c r="TC143" s="515"/>
      <c r="TD143" s="515"/>
      <c r="TE143" s="515"/>
      <c r="TF143" s="515"/>
      <c r="TG143" s="515"/>
      <c r="TH143" s="515"/>
      <c r="TI143" s="515"/>
      <c r="TJ143" s="515"/>
      <c r="TK143" s="515"/>
      <c r="TL143" s="515"/>
      <c r="TM143" s="515"/>
      <c r="TN143" s="515"/>
      <c r="TO143" s="515"/>
      <c r="TP143" s="515"/>
      <c r="TQ143" s="515"/>
      <c r="TR143" s="515"/>
      <c r="TS143" s="515"/>
      <c r="TT143" s="515"/>
      <c r="TU143" s="515"/>
      <c r="TV143" s="515"/>
      <c r="TW143" s="515"/>
      <c r="TX143" s="515"/>
      <c r="TY143" s="515"/>
      <c r="TZ143" s="515"/>
      <c r="UA143" s="515"/>
      <c r="UB143" s="515"/>
      <c r="UC143" s="515"/>
      <c r="UD143" s="515"/>
      <c r="UE143" s="515"/>
      <c r="UF143" s="515"/>
      <c r="UG143" s="515"/>
      <c r="UH143" s="515"/>
      <c r="UI143" s="515"/>
      <c r="UJ143" s="515"/>
      <c r="UK143" s="515"/>
      <c r="UL143" s="515"/>
      <c r="UM143" s="515"/>
      <c r="UN143" s="515"/>
      <c r="UO143" s="515"/>
      <c r="UP143" s="515"/>
      <c r="UQ143" s="515"/>
      <c r="UR143" s="515"/>
      <c r="US143" s="515"/>
      <c r="UT143" s="515"/>
      <c r="UU143" s="515"/>
      <c r="UV143" s="515"/>
      <c r="UW143" s="515"/>
      <c r="UX143" s="515"/>
      <c r="UY143" s="515"/>
      <c r="UZ143" s="515"/>
      <c r="VA143" s="515"/>
      <c r="VB143" s="515"/>
      <c r="VC143" s="515"/>
      <c r="VD143" s="515"/>
      <c r="VE143" s="515"/>
      <c r="VF143" s="515"/>
      <c r="VG143" s="515"/>
      <c r="VH143" s="515"/>
      <c r="VI143" s="515"/>
      <c r="VJ143" s="515"/>
      <c r="VK143" s="515"/>
      <c r="VL143" s="515"/>
      <c r="VM143" s="515"/>
      <c r="VN143" s="515"/>
      <c r="VO143" s="515"/>
      <c r="VP143" s="515"/>
      <c r="VQ143" s="515"/>
      <c r="VR143" s="515"/>
      <c r="VS143" s="515"/>
      <c r="VT143" s="515"/>
      <c r="VU143" s="515"/>
      <c r="VV143" s="515"/>
      <c r="VW143" s="515"/>
      <c r="VX143" s="515"/>
      <c r="VY143" s="515"/>
      <c r="VZ143" s="515"/>
      <c r="WA143" s="515"/>
      <c r="WB143" s="515"/>
      <c r="WC143" s="515"/>
      <c r="WD143" s="515"/>
      <c r="WE143" s="515"/>
      <c r="WF143" s="515"/>
      <c r="WG143" s="515"/>
      <c r="WH143" s="515"/>
      <c r="WI143" s="515"/>
      <c r="WJ143" s="515"/>
      <c r="WK143" s="515"/>
      <c r="WL143" s="515"/>
      <c r="WM143" s="515"/>
      <c r="WN143" s="515"/>
      <c r="WO143" s="515"/>
      <c r="WP143" s="515"/>
      <c r="WQ143" s="515"/>
      <c r="WR143" s="515"/>
      <c r="WS143" s="515"/>
      <c r="WT143" s="515"/>
      <c r="WU143" s="515"/>
      <c r="WV143" s="515"/>
      <c r="WW143" s="515"/>
      <c r="WX143" s="515"/>
      <c r="WY143" s="515"/>
      <c r="WZ143" s="515"/>
      <c r="XA143" s="515"/>
      <c r="XB143" s="515"/>
      <c r="XC143" s="515"/>
      <c r="XD143" s="515"/>
      <c r="XE143" s="515"/>
      <c r="XF143" s="515"/>
      <c r="XG143" s="515"/>
      <c r="XH143" s="515"/>
      <c r="XI143" s="515"/>
      <c r="XJ143" s="515"/>
      <c r="XK143" s="515"/>
      <c r="XL143" s="515"/>
      <c r="XM143" s="515"/>
      <c r="XN143" s="515"/>
      <c r="XO143" s="515"/>
      <c r="XP143" s="515"/>
      <c r="XQ143" s="515"/>
      <c r="XR143" s="515"/>
      <c r="XS143" s="515"/>
      <c r="XT143" s="515"/>
      <c r="XU143" s="515"/>
      <c r="XV143" s="515"/>
      <c r="XW143" s="515"/>
      <c r="XX143" s="515"/>
      <c r="XY143" s="515"/>
      <c r="XZ143" s="515"/>
      <c r="YA143" s="515"/>
      <c r="YB143" s="515"/>
      <c r="YC143" s="515"/>
      <c r="YD143" s="515"/>
      <c r="YE143" s="515"/>
      <c r="YF143" s="515"/>
      <c r="YG143" s="515"/>
      <c r="YH143" s="515"/>
      <c r="YI143" s="515"/>
      <c r="YJ143" s="515"/>
      <c r="YK143" s="515"/>
      <c r="YL143" s="515"/>
      <c r="YM143" s="515"/>
      <c r="YN143" s="515"/>
      <c r="YO143" s="515"/>
      <c r="YP143" s="515"/>
      <c r="YQ143" s="515"/>
      <c r="YR143" s="515"/>
      <c r="YS143" s="515"/>
      <c r="YT143" s="515"/>
      <c r="YU143" s="515"/>
      <c r="YV143" s="515"/>
      <c r="YW143" s="515"/>
      <c r="YX143" s="515"/>
      <c r="YY143" s="515"/>
      <c r="YZ143" s="515"/>
      <c r="ZA143" s="515"/>
      <c r="ZB143" s="515"/>
      <c r="ZC143" s="515"/>
      <c r="ZD143" s="515"/>
      <c r="ZE143" s="515"/>
      <c r="ZF143" s="515"/>
      <c r="ZG143" s="515"/>
      <c r="ZH143" s="515"/>
      <c r="ZI143" s="515"/>
      <c r="ZJ143" s="515"/>
      <c r="ZK143" s="515"/>
      <c r="ZL143" s="515"/>
      <c r="ZM143" s="515"/>
      <c r="ZN143" s="515"/>
      <c r="ZO143" s="515"/>
      <c r="ZP143" s="515"/>
      <c r="ZQ143" s="515"/>
      <c r="ZR143" s="515"/>
      <c r="ZS143" s="515"/>
      <c r="ZT143" s="515"/>
      <c r="ZU143" s="515"/>
      <c r="ZV143" s="515"/>
      <c r="ZW143" s="515"/>
      <c r="ZX143" s="515"/>
      <c r="ZY143" s="515"/>
      <c r="ZZ143" s="515"/>
      <c r="AAA143" s="515"/>
      <c r="AAB143" s="515"/>
      <c r="AAC143" s="515"/>
      <c r="AAD143" s="515"/>
      <c r="AAE143" s="515"/>
      <c r="AAF143" s="515"/>
      <c r="AAG143" s="515"/>
      <c r="AAH143" s="515"/>
      <c r="AAI143" s="515"/>
      <c r="AAJ143" s="515"/>
      <c r="AAK143" s="515"/>
      <c r="AAL143" s="515"/>
      <c r="AAM143" s="515"/>
      <c r="AAN143" s="515"/>
      <c r="AAO143" s="515"/>
      <c r="AAP143" s="515"/>
      <c r="AAQ143" s="515"/>
      <c r="AAR143" s="515"/>
      <c r="AAS143" s="515"/>
      <c r="AAT143" s="515"/>
      <c r="AAU143" s="515"/>
      <c r="AAV143" s="515"/>
      <c r="AAW143" s="515"/>
      <c r="AAX143" s="515"/>
      <c r="AAY143" s="515"/>
      <c r="AAZ143" s="515"/>
      <c r="ABA143" s="515"/>
      <c r="ABB143" s="515"/>
      <c r="ABC143" s="515"/>
      <c r="ABD143" s="515"/>
      <c r="ABE143" s="515"/>
      <c r="ABF143" s="515"/>
      <c r="ABG143" s="515"/>
      <c r="ABH143" s="515"/>
      <c r="ABI143" s="515"/>
      <c r="ABJ143" s="515"/>
      <c r="ABK143" s="515"/>
      <c r="ABL143" s="515"/>
      <c r="ABM143" s="515"/>
      <c r="ABN143" s="515"/>
      <c r="ABO143" s="515"/>
      <c r="ABP143" s="515"/>
      <c r="ABQ143" s="515"/>
      <c r="ABR143" s="515"/>
      <c r="ABS143" s="515"/>
      <c r="ABT143" s="515"/>
      <c r="ABU143" s="515"/>
      <c r="ABV143" s="515"/>
      <c r="ABW143" s="515"/>
      <c r="ABX143" s="515"/>
      <c r="ABY143" s="515"/>
      <c r="ABZ143" s="515"/>
      <c r="ACA143" s="515"/>
      <c r="ACB143" s="515"/>
      <c r="ACC143" s="515"/>
      <c r="ACD143" s="515"/>
      <c r="ACE143" s="515"/>
      <c r="ACF143" s="515"/>
      <c r="ACG143" s="515"/>
      <c r="ACH143" s="515"/>
      <c r="ACI143" s="515"/>
      <c r="ACJ143" s="515"/>
      <c r="ACK143" s="515"/>
      <c r="ACL143" s="515"/>
      <c r="ACM143" s="515"/>
      <c r="ACN143" s="515"/>
      <c r="ACO143" s="515"/>
      <c r="ACP143" s="515"/>
      <c r="ACQ143" s="515"/>
      <c r="ACR143" s="515"/>
      <c r="ACS143" s="515"/>
      <c r="ACT143" s="515"/>
      <c r="ACU143" s="515"/>
      <c r="ACV143" s="515"/>
      <c r="ACW143" s="515"/>
      <c r="ACX143" s="515"/>
      <c r="ACY143" s="515"/>
      <c r="ACZ143" s="515"/>
      <c r="ADA143" s="515"/>
      <c r="ADB143" s="515"/>
      <c r="ADC143" s="515"/>
      <c r="ADD143" s="515"/>
      <c r="ADE143" s="515"/>
      <c r="ADF143" s="515"/>
      <c r="ADG143" s="515"/>
      <c r="ADH143" s="515"/>
      <c r="ADI143" s="515"/>
      <c r="ADJ143" s="515"/>
      <c r="ADK143" s="515"/>
      <c r="ADL143" s="515"/>
      <c r="ADM143" s="515"/>
      <c r="ADN143" s="515"/>
      <c r="ADO143" s="515"/>
      <c r="ADP143" s="515"/>
      <c r="ADQ143" s="515"/>
      <c r="ADR143" s="515"/>
      <c r="ADS143" s="515"/>
      <c r="ADT143" s="515"/>
      <c r="ADU143" s="515"/>
      <c r="ADV143" s="515"/>
      <c r="ADW143" s="515"/>
      <c r="ADX143" s="515"/>
      <c r="ADY143" s="515"/>
      <c r="ADZ143" s="515"/>
      <c r="AEA143" s="515"/>
      <c r="AEB143" s="515"/>
      <c r="AEC143" s="515"/>
      <c r="AED143" s="515"/>
      <c r="AEE143" s="515"/>
      <c r="AEF143" s="515"/>
      <c r="AEG143" s="515"/>
      <c r="AEH143" s="515"/>
      <c r="AEI143" s="515"/>
      <c r="AEJ143" s="515"/>
      <c r="AEK143" s="515"/>
      <c r="AEL143" s="515"/>
      <c r="AEM143" s="515"/>
      <c r="AEN143" s="515"/>
      <c r="AEO143" s="515"/>
      <c r="AEP143" s="515"/>
      <c r="AEQ143" s="515"/>
      <c r="AER143" s="515"/>
      <c r="AES143" s="515"/>
      <c r="AET143" s="515"/>
      <c r="AEU143" s="515"/>
      <c r="AEV143" s="515"/>
      <c r="AEW143" s="515"/>
      <c r="AEX143" s="515"/>
      <c r="AEY143" s="515"/>
      <c r="AEZ143" s="515"/>
      <c r="AFA143" s="515"/>
      <c r="AFB143" s="515"/>
      <c r="AFC143" s="515"/>
      <c r="AFD143" s="515"/>
      <c r="AFE143" s="515"/>
      <c r="AFF143" s="515"/>
      <c r="AFG143" s="515"/>
      <c r="AFH143" s="515"/>
      <c r="AFI143" s="515"/>
      <c r="AFJ143" s="515"/>
      <c r="AFK143" s="515"/>
      <c r="AFL143" s="515"/>
      <c r="AFM143" s="515"/>
      <c r="AFN143" s="515"/>
      <c r="AFO143" s="515"/>
      <c r="AFP143" s="515"/>
      <c r="AFQ143" s="515"/>
      <c r="AFR143" s="515"/>
      <c r="AFS143" s="515"/>
      <c r="AFT143" s="515"/>
      <c r="AFU143" s="515"/>
      <c r="AFV143" s="515"/>
      <c r="AFW143" s="515"/>
      <c r="AFX143" s="515"/>
      <c r="AFY143" s="515"/>
      <c r="AFZ143" s="515"/>
      <c r="AGA143" s="515"/>
      <c r="AGB143" s="515"/>
      <c r="AGC143" s="515"/>
      <c r="AGD143" s="515"/>
      <c r="AGE143" s="515"/>
      <c r="AGF143" s="515"/>
      <c r="AGG143" s="515"/>
      <c r="AGH143" s="515"/>
      <c r="AGI143" s="515"/>
      <c r="AGJ143" s="515"/>
      <c r="AGK143" s="515"/>
      <c r="AGL143" s="515"/>
      <c r="AGM143" s="515"/>
      <c r="AGN143" s="515"/>
      <c r="AGO143" s="515"/>
      <c r="AGP143" s="515"/>
      <c r="AGQ143" s="515"/>
      <c r="AGR143" s="515"/>
      <c r="AGS143" s="515"/>
      <c r="AGT143" s="515"/>
      <c r="AGU143" s="515"/>
      <c r="AGV143" s="515"/>
      <c r="AGW143" s="515"/>
      <c r="AGX143" s="515"/>
      <c r="AGY143" s="515"/>
      <c r="AGZ143" s="515"/>
      <c r="AHA143" s="515"/>
      <c r="AHB143" s="515"/>
      <c r="AHC143" s="515"/>
      <c r="AHD143" s="515"/>
      <c r="AHE143" s="515"/>
      <c r="AHF143" s="515"/>
      <c r="AHG143" s="515"/>
      <c r="AHH143" s="515"/>
      <c r="AHI143" s="515"/>
      <c r="AHJ143" s="515"/>
      <c r="AHK143" s="515"/>
      <c r="AHL143" s="515"/>
      <c r="AHM143" s="515"/>
      <c r="AHN143" s="515"/>
      <c r="AHO143" s="515"/>
      <c r="AHP143" s="515"/>
      <c r="AHQ143" s="515"/>
      <c r="AHR143" s="515"/>
      <c r="AHS143" s="515"/>
      <c r="AHT143" s="515"/>
      <c r="AHU143" s="515"/>
      <c r="AHV143" s="515"/>
      <c r="AHW143" s="515"/>
      <c r="AHX143" s="515"/>
      <c r="AHY143" s="515"/>
      <c r="AHZ143" s="515"/>
      <c r="AIA143" s="515"/>
      <c r="AIB143" s="515"/>
      <c r="AIC143" s="515"/>
      <c r="AID143" s="515"/>
      <c r="AIE143" s="515"/>
      <c r="AIF143" s="515"/>
      <c r="AIG143" s="515"/>
      <c r="AIH143" s="515"/>
      <c r="AII143" s="515"/>
      <c r="AIJ143" s="515"/>
      <c r="AIK143" s="515"/>
      <c r="AIL143" s="515"/>
      <c r="AIM143" s="515"/>
      <c r="AIN143" s="515"/>
      <c r="AIO143" s="515"/>
      <c r="AIP143" s="515"/>
      <c r="AIQ143" s="515"/>
      <c r="AIR143" s="515"/>
      <c r="AIS143" s="515"/>
      <c r="AIT143" s="515"/>
      <c r="AIU143" s="515"/>
      <c r="AIV143" s="515"/>
      <c r="AIW143" s="515"/>
      <c r="AIX143" s="515"/>
      <c r="AIY143" s="515"/>
      <c r="AIZ143" s="515"/>
      <c r="AJA143" s="515"/>
      <c r="AJB143" s="515"/>
      <c r="AJC143" s="515"/>
      <c r="AJD143" s="515"/>
      <c r="AJE143" s="515"/>
      <c r="AJF143" s="515"/>
      <c r="AJG143" s="515"/>
      <c r="AJH143" s="515"/>
      <c r="AJI143" s="515"/>
      <c r="AJJ143" s="515"/>
      <c r="AJK143" s="515"/>
      <c r="AJL143" s="515"/>
      <c r="AJM143" s="515"/>
      <c r="AJN143" s="515"/>
      <c r="AJO143" s="515"/>
      <c r="AJP143" s="515"/>
      <c r="AJQ143" s="515"/>
      <c r="AJR143" s="515"/>
      <c r="AJS143" s="515"/>
      <c r="AJT143" s="515"/>
      <c r="AJU143" s="515"/>
      <c r="AJV143" s="515"/>
      <c r="AJW143" s="515"/>
      <c r="AJX143" s="515"/>
      <c r="AJY143" s="515"/>
      <c r="AJZ143" s="515"/>
      <c r="AKA143" s="515"/>
      <c r="AKB143" s="515"/>
      <c r="AKC143" s="515"/>
      <c r="AKD143" s="515"/>
      <c r="AKE143" s="515"/>
      <c r="AKF143" s="515"/>
      <c r="AKG143" s="515"/>
      <c r="AKH143" s="515"/>
      <c r="AKI143" s="515"/>
      <c r="AKJ143" s="515"/>
      <c r="AKK143" s="515"/>
      <c r="AKL143" s="515"/>
      <c r="AKM143" s="515"/>
      <c r="AKN143" s="515"/>
      <c r="AKO143" s="515"/>
      <c r="AKP143" s="515"/>
      <c r="AKQ143" s="515"/>
      <c r="AKR143" s="515"/>
      <c r="AKS143" s="515"/>
      <c r="AKT143" s="515"/>
      <c r="AKU143" s="515"/>
      <c r="AKV143" s="515"/>
      <c r="AKW143" s="515"/>
      <c r="AKX143" s="515"/>
      <c r="AKY143" s="515"/>
      <c r="AKZ143" s="515"/>
      <c r="ALA143" s="515"/>
      <c r="ALB143" s="515"/>
      <c r="ALC143" s="515"/>
      <c r="ALD143" s="515"/>
      <c r="ALE143" s="515"/>
      <c r="ALF143" s="515"/>
      <c r="ALG143" s="515"/>
      <c r="ALH143" s="515"/>
      <c r="ALI143" s="515"/>
      <c r="ALJ143" s="515"/>
      <c r="ALK143" s="515"/>
      <c r="ALL143" s="515"/>
      <c r="ALM143" s="515"/>
      <c r="ALN143" s="515"/>
    </row>
    <row r="144" spans="1:1002" s="516" customFormat="1" x14ac:dyDescent="0.3">
      <c r="A144" s="476"/>
      <c r="B144" s="524"/>
      <c r="C144" s="524"/>
      <c r="D144" s="515"/>
      <c r="E144" s="515" t="s">
        <v>8</v>
      </c>
      <c r="F144" s="515"/>
      <c r="G144" s="515"/>
      <c r="H144" s="515"/>
      <c r="I144" s="515"/>
      <c r="J144" s="515"/>
      <c r="K144" s="515"/>
      <c r="L144" s="515"/>
      <c r="M144" s="515"/>
      <c r="N144" s="515"/>
      <c r="O144" s="515"/>
      <c r="P144" s="515"/>
      <c r="Q144" s="515"/>
      <c r="R144" s="515"/>
      <c r="S144" s="515"/>
      <c r="T144" s="515"/>
      <c r="U144" s="515"/>
      <c r="V144" s="515"/>
      <c r="W144" s="515"/>
      <c r="X144" s="515"/>
      <c r="Y144" s="515"/>
      <c r="Z144" s="515"/>
      <c r="AA144" s="515"/>
      <c r="AB144" s="515"/>
      <c r="AC144" s="515"/>
      <c r="AD144" s="515"/>
      <c r="AE144" s="515"/>
      <c r="AF144" s="515"/>
      <c r="AG144" s="515"/>
      <c r="AH144" s="515"/>
      <c r="AI144" s="515"/>
      <c r="AJ144" s="515"/>
      <c r="AK144" s="515"/>
      <c r="AL144" s="515"/>
      <c r="AM144" s="515"/>
      <c r="AN144" s="515"/>
      <c r="AO144" s="515"/>
      <c r="AP144" s="515"/>
      <c r="AQ144" s="515"/>
      <c r="AR144" s="515"/>
      <c r="AS144" s="515"/>
      <c r="AT144" s="515"/>
      <c r="AU144" s="515"/>
      <c r="AV144" s="515"/>
      <c r="AW144" s="515"/>
      <c r="AX144" s="515"/>
      <c r="AY144" s="515"/>
      <c r="AZ144" s="515"/>
      <c r="BA144" s="515"/>
      <c r="BB144" s="515"/>
      <c r="BC144" s="515"/>
      <c r="BD144" s="515"/>
      <c r="BE144" s="515"/>
      <c r="BF144" s="515"/>
      <c r="BG144" s="515"/>
      <c r="BH144" s="515"/>
      <c r="BI144" s="515"/>
      <c r="BJ144" s="515"/>
      <c r="BK144" s="515"/>
      <c r="BL144" s="515"/>
      <c r="BM144" s="515"/>
      <c r="BN144" s="515"/>
      <c r="BO144" s="515"/>
      <c r="BP144" s="515"/>
      <c r="BQ144" s="515"/>
      <c r="BR144" s="515"/>
      <c r="BS144" s="515"/>
      <c r="BT144" s="515"/>
      <c r="BU144" s="515"/>
      <c r="BV144" s="515"/>
      <c r="BW144" s="515"/>
      <c r="BX144" s="515"/>
      <c r="BY144" s="515"/>
      <c r="BZ144" s="515"/>
      <c r="CA144" s="515"/>
      <c r="CB144" s="515"/>
      <c r="CC144" s="515"/>
      <c r="CD144" s="515"/>
      <c r="CE144" s="515"/>
      <c r="CF144" s="515"/>
      <c r="CG144" s="515"/>
      <c r="CH144" s="515"/>
      <c r="CI144" s="515"/>
      <c r="CJ144" s="515"/>
      <c r="CK144" s="515"/>
      <c r="CL144" s="515"/>
      <c r="CM144" s="515"/>
      <c r="CN144" s="515"/>
      <c r="CO144" s="515"/>
      <c r="CP144" s="515"/>
      <c r="CQ144" s="515"/>
      <c r="CR144" s="515"/>
      <c r="CS144" s="515"/>
      <c r="CT144" s="515"/>
      <c r="CU144" s="515"/>
      <c r="CV144" s="515"/>
      <c r="CW144" s="515"/>
      <c r="CX144" s="515"/>
      <c r="CY144" s="515"/>
      <c r="CZ144" s="515"/>
      <c r="DA144" s="515"/>
      <c r="DB144" s="515"/>
      <c r="DC144" s="515"/>
      <c r="DD144" s="515"/>
      <c r="DE144" s="515"/>
      <c r="DF144" s="515"/>
      <c r="DG144" s="515"/>
      <c r="DH144" s="515"/>
      <c r="DI144" s="515"/>
      <c r="DJ144" s="515"/>
      <c r="DK144" s="515"/>
      <c r="DL144" s="515"/>
      <c r="DM144" s="515"/>
      <c r="DN144" s="515"/>
      <c r="DO144" s="515"/>
      <c r="DP144" s="515"/>
      <c r="DQ144" s="515"/>
      <c r="DR144" s="515"/>
      <c r="DS144" s="515"/>
      <c r="DT144" s="515"/>
      <c r="DU144" s="515"/>
      <c r="DV144" s="515"/>
      <c r="DW144" s="515"/>
      <c r="DX144" s="515"/>
      <c r="DY144" s="515"/>
      <c r="DZ144" s="515"/>
      <c r="EA144" s="515"/>
      <c r="EB144" s="515"/>
      <c r="EC144" s="515"/>
      <c r="ED144" s="515"/>
      <c r="EE144" s="515"/>
      <c r="EF144" s="515"/>
      <c r="EG144" s="515"/>
      <c r="EH144" s="515"/>
      <c r="EI144" s="515"/>
      <c r="EJ144" s="515"/>
      <c r="EK144" s="515"/>
      <c r="EL144" s="515"/>
      <c r="EM144" s="515"/>
      <c r="EN144" s="515"/>
      <c r="EO144" s="515"/>
      <c r="EP144" s="515"/>
      <c r="EQ144" s="515"/>
      <c r="ER144" s="515"/>
      <c r="ES144" s="515"/>
      <c r="ET144" s="515"/>
      <c r="EU144" s="515"/>
      <c r="EV144" s="515"/>
      <c r="EW144" s="515"/>
      <c r="EX144" s="515"/>
      <c r="EY144" s="515"/>
      <c r="EZ144" s="515"/>
      <c r="FA144" s="515"/>
      <c r="FB144" s="515"/>
      <c r="FC144" s="515"/>
      <c r="FD144" s="515"/>
      <c r="FE144" s="515"/>
      <c r="FF144" s="515"/>
      <c r="FG144" s="515"/>
      <c r="FH144" s="515"/>
      <c r="FI144" s="515"/>
      <c r="FJ144" s="515"/>
      <c r="FK144" s="515"/>
      <c r="FL144" s="515"/>
      <c r="FM144" s="515"/>
      <c r="FN144" s="515"/>
      <c r="FO144" s="515"/>
      <c r="FP144" s="515"/>
      <c r="FQ144" s="515"/>
      <c r="FR144" s="515"/>
      <c r="FS144" s="515"/>
      <c r="FT144" s="515"/>
      <c r="FU144" s="515"/>
      <c r="FV144" s="515"/>
      <c r="FW144" s="515"/>
      <c r="FX144" s="515"/>
      <c r="FY144" s="515"/>
      <c r="FZ144" s="515"/>
      <c r="GA144" s="515"/>
      <c r="GB144" s="515"/>
      <c r="GC144" s="515"/>
      <c r="GD144" s="515"/>
      <c r="GE144" s="515"/>
      <c r="GF144" s="515"/>
      <c r="GG144" s="515"/>
      <c r="GH144" s="515"/>
      <c r="GI144" s="515"/>
      <c r="GJ144" s="515"/>
      <c r="GK144" s="515"/>
      <c r="GL144" s="515"/>
      <c r="GM144" s="515"/>
      <c r="GN144" s="515"/>
      <c r="GO144" s="515"/>
      <c r="GP144" s="515"/>
      <c r="GQ144" s="515"/>
      <c r="GR144" s="515"/>
      <c r="GS144" s="515"/>
      <c r="GT144" s="515"/>
      <c r="GU144" s="515"/>
      <c r="GV144" s="515"/>
      <c r="GW144" s="515"/>
      <c r="GX144" s="515"/>
      <c r="GY144" s="515"/>
      <c r="GZ144" s="515"/>
      <c r="HA144" s="515"/>
      <c r="HB144" s="515"/>
      <c r="HC144" s="515"/>
      <c r="HD144" s="515"/>
      <c r="HE144" s="515"/>
      <c r="HF144" s="515"/>
      <c r="HG144" s="515"/>
      <c r="HH144" s="515"/>
      <c r="HI144" s="515"/>
      <c r="HJ144" s="515"/>
      <c r="HK144" s="515"/>
      <c r="HL144" s="515"/>
      <c r="HM144" s="515"/>
      <c r="HN144" s="515"/>
      <c r="HO144" s="515"/>
      <c r="HP144" s="515"/>
      <c r="HQ144" s="515"/>
      <c r="HR144" s="515"/>
      <c r="HS144" s="515"/>
      <c r="HT144" s="515"/>
      <c r="HU144" s="515"/>
      <c r="HV144" s="515"/>
      <c r="HW144" s="515"/>
      <c r="HX144" s="515"/>
      <c r="HY144" s="515"/>
      <c r="HZ144" s="515"/>
      <c r="IA144" s="515"/>
      <c r="IB144" s="515"/>
      <c r="IC144" s="515"/>
      <c r="ID144" s="515"/>
      <c r="IE144" s="515"/>
      <c r="IF144" s="515"/>
      <c r="IG144" s="515"/>
      <c r="IH144" s="515"/>
      <c r="II144" s="515"/>
      <c r="IJ144" s="515"/>
      <c r="IK144" s="515"/>
      <c r="IL144" s="515"/>
      <c r="IM144" s="515"/>
      <c r="IN144" s="515"/>
      <c r="IO144" s="515"/>
      <c r="IP144" s="515"/>
      <c r="IQ144" s="515"/>
      <c r="IR144" s="515"/>
      <c r="IS144" s="515"/>
      <c r="IT144" s="515"/>
      <c r="IU144" s="515"/>
      <c r="IV144" s="515"/>
      <c r="IW144" s="515"/>
      <c r="IX144" s="515"/>
      <c r="IY144" s="515"/>
      <c r="IZ144" s="515"/>
      <c r="JA144" s="515"/>
      <c r="JB144" s="515"/>
      <c r="JC144" s="515"/>
      <c r="JD144" s="515"/>
      <c r="JE144" s="515"/>
      <c r="JF144" s="515"/>
      <c r="JG144" s="515"/>
      <c r="JH144" s="515"/>
      <c r="JI144" s="515"/>
      <c r="JJ144" s="515"/>
      <c r="JK144" s="515"/>
      <c r="JL144" s="515"/>
      <c r="JM144" s="515"/>
      <c r="JN144" s="515"/>
      <c r="JO144" s="515"/>
      <c r="JP144" s="515"/>
      <c r="JQ144" s="515"/>
      <c r="JR144" s="515"/>
      <c r="JS144" s="515"/>
      <c r="JT144" s="515"/>
      <c r="JU144" s="515"/>
      <c r="JV144" s="515"/>
      <c r="JW144" s="515"/>
      <c r="JX144" s="515"/>
      <c r="JY144" s="515"/>
      <c r="JZ144" s="515"/>
      <c r="KA144" s="515"/>
      <c r="KB144" s="515"/>
      <c r="KC144" s="515"/>
      <c r="KD144" s="515"/>
      <c r="KE144" s="515"/>
      <c r="KF144" s="515"/>
      <c r="KG144" s="515"/>
      <c r="KH144" s="515"/>
      <c r="KI144" s="515"/>
      <c r="KJ144" s="515"/>
      <c r="KK144" s="515"/>
      <c r="KL144" s="515"/>
      <c r="KM144" s="515"/>
      <c r="KN144" s="515"/>
      <c r="KO144" s="515"/>
      <c r="KP144" s="515"/>
      <c r="KQ144" s="515"/>
      <c r="KR144" s="515"/>
      <c r="KS144" s="515"/>
      <c r="KT144" s="515"/>
      <c r="KU144" s="515"/>
      <c r="KV144" s="515"/>
      <c r="KW144" s="515"/>
      <c r="KX144" s="515"/>
      <c r="KY144" s="515"/>
      <c r="KZ144" s="515"/>
      <c r="LA144" s="515"/>
      <c r="LB144" s="515"/>
      <c r="LC144" s="515"/>
      <c r="LD144" s="515"/>
      <c r="LE144" s="515"/>
      <c r="LF144" s="515"/>
      <c r="LG144" s="515"/>
      <c r="LH144" s="515"/>
      <c r="LI144" s="515"/>
      <c r="LJ144" s="515"/>
      <c r="LK144" s="515"/>
      <c r="LL144" s="515"/>
      <c r="LM144" s="515"/>
      <c r="LN144" s="515"/>
      <c r="LO144" s="515"/>
      <c r="LP144" s="515"/>
      <c r="LQ144" s="515"/>
      <c r="LR144" s="515"/>
      <c r="LS144" s="515"/>
      <c r="LT144" s="515"/>
      <c r="LU144" s="515"/>
      <c r="LV144" s="515"/>
      <c r="LW144" s="515"/>
      <c r="LX144" s="515"/>
      <c r="LY144" s="515"/>
      <c r="LZ144" s="515"/>
      <c r="MA144" s="515"/>
      <c r="MB144" s="515"/>
      <c r="MC144" s="515"/>
      <c r="MD144" s="515"/>
      <c r="ME144" s="515"/>
      <c r="MF144" s="515"/>
      <c r="MG144" s="515"/>
      <c r="MH144" s="515"/>
      <c r="MI144" s="515"/>
      <c r="MJ144" s="515"/>
      <c r="MK144" s="515"/>
      <c r="ML144" s="515"/>
      <c r="MM144" s="515"/>
      <c r="MN144" s="515"/>
      <c r="MO144" s="515"/>
      <c r="MP144" s="515"/>
      <c r="MQ144" s="515"/>
      <c r="MR144" s="515"/>
      <c r="MS144" s="515"/>
      <c r="MT144" s="515"/>
      <c r="MU144" s="515"/>
      <c r="MV144" s="515"/>
      <c r="MW144" s="515"/>
      <c r="MX144" s="515"/>
      <c r="MY144" s="515"/>
      <c r="MZ144" s="515"/>
      <c r="NA144" s="515"/>
      <c r="NB144" s="515"/>
      <c r="NC144" s="515"/>
      <c r="ND144" s="515"/>
      <c r="NE144" s="515"/>
      <c r="NF144" s="515"/>
      <c r="NG144" s="515"/>
      <c r="NH144" s="515"/>
      <c r="NI144" s="515"/>
      <c r="NJ144" s="515"/>
      <c r="NK144" s="515"/>
      <c r="NL144" s="515"/>
      <c r="NM144" s="515"/>
      <c r="NN144" s="515"/>
      <c r="NO144" s="515"/>
      <c r="NP144" s="515"/>
      <c r="NQ144" s="515"/>
      <c r="NR144" s="515"/>
      <c r="NS144" s="515"/>
      <c r="NT144" s="515"/>
      <c r="NU144" s="515"/>
      <c r="NV144" s="515"/>
      <c r="NW144" s="515"/>
      <c r="NX144" s="515"/>
      <c r="NY144" s="515"/>
      <c r="NZ144" s="515"/>
      <c r="OA144" s="515"/>
      <c r="OB144" s="515"/>
      <c r="OC144" s="515"/>
      <c r="OD144" s="515"/>
      <c r="OE144" s="515"/>
      <c r="OF144" s="515"/>
      <c r="OG144" s="515"/>
      <c r="OH144" s="515"/>
      <c r="OI144" s="515"/>
      <c r="OJ144" s="515"/>
      <c r="OK144" s="515"/>
      <c r="OL144" s="515"/>
      <c r="OM144" s="515"/>
      <c r="ON144" s="515"/>
      <c r="OO144" s="515"/>
      <c r="OP144" s="515"/>
      <c r="OQ144" s="515"/>
      <c r="OR144" s="515"/>
      <c r="OS144" s="515"/>
      <c r="OT144" s="515"/>
      <c r="OU144" s="515"/>
      <c r="OV144" s="515"/>
      <c r="OW144" s="515"/>
      <c r="OX144" s="515"/>
      <c r="OY144" s="515"/>
      <c r="OZ144" s="515"/>
      <c r="PA144" s="515"/>
      <c r="PB144" s="515"/>
      <c r="PC144" s="515"/>
      <c r="PD144" s="515"/>
      <c r="PE144" s="515"/>
      <c r="PF144" s="515"/>
      <c r="PG144" s="515"/>
      <c r="PH144" s="515"/>
      <c r="PI144" s="515"/>
      <c r="PJ144" s="515"/>
      <c r="PK144" s="515"/>
      <c r="PL144" s="515"/>
      <c r="PM144" s="515"/>
      <c r="PN144" s="515"/>
      <c r="PO144" s="515"/>
      <c r="PP144" s="515"/>
      <c r="PQ144" s="515"/>
      <c r="PR144" s="515"/>
      <c r="PS144" s="515"/>
      <c r="PT144" s="515"/>
      <c r="PU144" s="515"/>
      <c r="PV144" s="515"/>
      <c r="PW144" s="515"/>
      <c r="PX144" s="515"/>
      <c r="PY144" s="515"/>
      <c r="PZ144" s="515"/>
      <c r="QA144" s="515"/>
      <c r="QB144" s="515"/>
      <c r="QC144" s="515"/>
      <c r="QD144" s="515"/>
      <c r="QE144" s="515"/>
      <c r="QF144" s="515"/>
      <c r="QG144" s="515"/>
      <c r="QH144" s="515"/>
      <c r="QI144" s="515"/>
      <c r="QJ144" s="515"/>
      <c r="QK144" s="515"/>
      <c r="QL144" s="515"/>
      <c r="QM144" s="515"/>
      <c r="QN144" s="515"/>
      <c r="QO144" s="515"/>
      <c r="QP144" s="515"/>
      <c r="QQ144" s="515"/>
      <c r="QR144" s="515"/>
      <c r="QS144" s="515"/>
      <c r="QT144" s="515"/>
      <c r="QU144" s="515"/>
      <c r="QV144" s="515"/>
      <c r="QW144" s="515"/>
      <c r="QX144" s="515"/>
      <c r="QY144" s="515"/>
      <c r="QZ144" s="515"/>
      <c r="RA144" s="515"/>
      <c r="RB144" s="515"/>
      <c r="RC144" s="515"/>
      <c r="RD144" s="515"/>
      <c r="RE144" s="515"/>
      <c r="RF144" s="515"/>
      <c r="RG144" s="515"/>
      <c r="RH144" s="515"/>
      <c r="RI144" s="515"/>
      <c r="RJ144" s="515"/>
      <c r="RK144" s="515"/>
      <c r="RL144" s="515"/>
      <c r="RM144" s="515"/>
      <c r="RN144" s="515"/>
      <c r="RO144" s="515"/>
      <c r="RP144" s="515"/>
      <c r="RQ144" s="515"/>
      <c r="RR144" s="515"/>
      <c r="RS144" s="515"/>
      <c r="RT144" s="515"/>
      <c r="RU144" s="515"/>
      <c r="RV144" s="515"/>
      <c r="RW144" s="515"/>
      <c r="RX144" s="515"/>
      <c r="RY144" s="515"/>
      <c r="RZ144" s="515"/>
      <c r="SA144" s="515"/>
      <c r="SB144" s="515"/>
      <c r="SC144" s="515"/>
      <c r="SD144" s="515"/>
      <c r="SE144" s="515"/>
      <c r="SF144" s="515"/>
      <c r="SG144" s="515"/>
      <c r="SH144" s="515"/>
      <c r="SI144" s="515"/>
      <c r="SJ144" s="515"/>
      <c r="SK144" s="515"/>
      <c r="SL144" s="515"/>
      <c r="SM144" s="515"/>
      <c r="SN144" s="515"/>
      <c r="SO144" s="515"/>
      <c r="SP144" s="515"/>
      <c r="SQ144" s="515"/>
      <c r="SR144" s="515"/>
      <c r="SS144" s="515"/>
      <c r="ST144" s="515"/>
      <c r="SU144" s="515"/>
      <c r="SV144" s="515"/>
      <c r="SW144" s="515"/>
      <c r="SX144" s="515"/>
      <c r="SY144" s="515"/>
      <c r="SZ144" s="515"/>
      <c r="TA144" s="515"/>
      <c r="TB144" s="515"/>
      <c r="TC144" s="515"/>
      <c r="TD144" s="515"/>
      <c r="TE144" s="515"/>
      <c r="TF144" s="515"/>
      <c r="TG144" s="515"/>
      <c r="TH144" s="515"/>
      <c r="TI144" s="515"/>
      <c r="TJ144" s="515"/>
      <c r="TK144" s="515"/>
      <c r="TL144" s="515"/>
      <c r="TM144" s="515"/>
      <c r="TN144" s="515"/>
      <c r="TO144" s="515"/>
      <c r="TP144" s="515"/>
      <c r="TQ144" s="515"/>
      <c r="TR144" s="515"/>
      <c r="TS144" s="515"/>
      <c r="TT144" s="515"/>
      <c r="TU144" s="515"/>
      <c r="TV144" s="515"/>
      <c r="TW144" s="515"/>
      <c r="TX144" s="515"/>
      <c r="TY144" s="515"/>
      <c r="TZ144" s="515"/>
      <c r="UA144" s="515"/>
      <c r="UB144" s="515"/>
      <c r="UC144" s="515"/>
      <c r="UD144" s="515"/>
      <c r="UE144" s="515"/>
      <c r="UF144" s="515"/>
      <c r="UG144" s="515"/>
      <c r="UH144" s="515"/>
      <c r="UI144" s="515"/>
      <c r="UJ144" s="515"/>
      <c r="UK144" s="515"/>
      <c r="UL144" s="515"/>
      <c r="UM144" s="515"/>
      <c r="UN144" s="515"/>
      <c r="UO144" s="515"/>
      <c r="UP144" s="515"/>
      <c r="UQ144" s="515"/>
      <c r="UR144" s="515"/>
      <c r="US144" s="515"/>
      <c r="UT144" s="515"/>
      <c r="UU144" s="515"/>
      <c r="UV144" s="515"/>
      <c r="UW144" s="515"/>
      <c r="UX144" s="515"/>
      <c r="UY144" s="515"/>
      <c r="UZ144" s="515"/>
      <c r="VA144" s="515"/>
      <c r="VB144" s="515"/>
      <c r="VC144" s="515"/>
      <c r="VD144" s="515"/>
      <c r="VE144" s="515"/>
      <c r="VF144" s="515"/>
      <c r="VG144" s="515"/>
      <c r="VH144" s="515"/>
      <c r="VI144" s="515"/>
      <c r="VJ144" s="515"/>
      <c r="VK144" s="515"/>
      <c r="VL144" s="515"/>
      <c r="VM144" s="515"/>
      <c r="VN144" s="515"/>
      <c r="VO144" s="515"/>
      <c r="VP144" s="515"/>
      <c r="VQ144" s="515"/>
      <c r="VR144" s="515"/>
      <c r="VS144" s="515"/>
      <c r="VT144" s="515"/>
      <c r="VU144" s="515"/>
      <c r="VV144" s="515"/>
      <c r="VW144" s="515"/>
      <c r="VX144" s="515"/>
      <c r="VY144" s="515"/>
      <c r="VZ144" s="515"/>
      <c r="WA144" s="515"/>
      <c r="WB144" s="515"/>
      <c r="WC144" s="515"/>
      <c r="WD144" s="515"/>
      <c r="WE144" s="515"/>
      <c r="WF144" s="515"/>
      <c r="WG144" s="515"/>
      <c r="WH144" s="515"/>
      <c r="WI144" s="515"/>
      <c r="WJ144" s="515"/>
      <c r="WK144" s="515"/>
      <c r="WL144" s="515"/>
      <c r="WM144" s="515"/>
      <c r="WN144" s="515"/>
      <c r="WO144" s="515"/>
      <c r="WP144" s="515"/>
      <c r="WQ144" s="515"/>
      <c r="WR144" s="515"/>
      <c r="WS144" s="515"/>
      <c r="WT144" s="515"/>
      <c r="WU144" s="515"/>
      <c r="WV144" s="515"/>
      <c r="WW144" s="515"/>
      <c r="WX144" s="515"/>
      <c r="WY144" s="515"/>
      <c r="WZ144" s="515"/>
      <c r="XA144" s="515"/>
      <c r="XB144" s="515"/>
      <c r="XC144" s="515"/>
      <c r="XD144" s="515"/>
      <c r="XE144" s="515"/>
      <c r="XF144" s="515"/>
      <c r="XG144" s="515"/>
      <c r="XH144" s="515"/>
      <c r="XI144" s="515"/>
      <c r="XJ144" s="515"/>
      <c r="XK144" s="515"/>
      <c r="XL144" s="515"/>
      <c r="XM144" s="515"/>
      <c r="XN144" s="515"/>
      <c r="XO144" s="515"/>
      <c r="XP144" s="515"/>
      <c r="XQ144" s="515"/>
      <c r="XR144" s="515"/>
      <c r="XS144" s="515"/>
      <c r="XT144" s="515"/>
      <c r="XU144" s="515"/>
      <c r="XV144" s="515"/>
      <c r="XW144" s="515"/>
      <c r="XX144" s="515"/>
      <c r="XY144" s="515"/>
      <c r="XZ144" s="515"/>
      <c r="YA144" s="515"/>
      <c r="YB144" s="515"/>
      <c r="YC144" s="515"/>
      <c r="YD144" s="515"/>
      <c r="YE144" s="515"/>
      <c r="YF144" s="515"/>
      <c r="YG144" s="515"/>
      <c r="YH144" s="515"/>
      <c r="YI144" s="515"/>
      <c r="YJ144" s="515"/>
      <c r="YK144" s="515"/>
      <c r="YL144" s="515"/>
      <c r="YM144" s="515"/>
      <c r="YN144" s="515"/>
      <c r="YO144" s="515"/>
      <c r="YP144" s="515"/>
      <c r="YQ144" s="515"/>
      <c r="YR144" s="515"/>
      <c r="YS144" s="515"/>
      <c r="YT144" s="515"/>
      <c r="YU144" s="515"/>
      <c r="YV144" s="515"/>
      <c r="YW144" s="515"/>
      <c r="YX144" s="515"/>
      <c r="YY144" s="515"/>
      <c r="YZ144" s="515"/>
      <c r="ZA144" s="515"/>
      <c r="ZB144" s="515"/>
      <c r="ZC144" s="515"/>
      <c r="ZD144" s="515"/>
      <c r="ZE144" s="515"/>
      <c r="ZF144" s="515"/>
      <c r="ZG144" s="515"/>
      <c r="ZH144" s="515"/>
      <c r="ZI144" s="515"/>
      <c r="ZJ144" s="515"/>
      <c r="ZK144" s="515"/>
      <c r="ZL144" s="515"/>
      <c r="ZM144" s="515"/>
      <c r="ZN144" s="515"/>
      <c r="ZO144" s="515"/>
      <c r="ZP144" s="515"/>
      <c r="ZQ144" s="515"/>
      <c r="ZR144" s="515"/>
      <c r="ZS144" s="515"/>
      <c r="ZT144" s="515"/>
      <c r="ZU144" s="515"/>
      <c r="ZV144" s="515"/>
      <c r="ZW144" s="515"/>
      <c r="ZX144" s="515"/>
      <c r="ZY144" s="515"/>
      <c r="ZZ144" s="515"/>
      <c r="AAA144" s="515"/>
      <c r="AAB144" s="515"/>
      <c r="AAC144" s="515"/>
      <c r="AAD144" s="515"/>
      <c r="AAE144" s="515"/>
      <c r="AAF144" s="515"/>
      <c r="AAG144" s="515"/>
      <c r="AAH144" s="515"/>
      <c r="AAI144" s="515"/>
      <c r="AAJ144" s="515"/>
      <c r="AAK144" s="515"/>
      <c r="AAL144" s="515"/>
      <c r="AAM144" s="515"/>
      <c r="AAN144" s="515"/>
      <c r="AAO144" s="515"/>
      <c r="AAP144" s="515"/>
      <c r="AAQ144" s="515"/>
      <c r="AAR144" s="515"/>
      <c r="AAS144" s="515"/>
      <c r="AAT144" s="515"/>
      <c r="AAU144" s="515"/>
      <c r="AAV144" s="515"/>
      <c r="AAW144" s="515"/>
      <c r="AAX144" s="515"/>
      <c r="AAY144" s="515"/>
      <c r="AAZ144" s="515"/>
      <c r="ABA144" s="515"/>
      <c r="ABB144" s="515"/>
      <c r="ABC144" s="515"/>
      <c r="ABD144" s="515"/>
      <c r="ABE144" s="515"/>
      <c r="ABF144" s="515"/>
      <c r="ABG144" s="515"/>
      <c r="ABH144" s="515"/>
      <c r="ABI144" s="515"/>
      <c r="ABJ144" s="515"/>
      <c r="ABK144" s="515"/>
      <c r="ABL144" s="515"/>
      <c r="ABM144" s="515"/>
      <c r="ABN144" s="515"/>
      <c r="ABO144" s="515"/>
      <c r="ABP144" s="515"/>
      <c r="ABQ144" s="515"/>
      <c r="ABR144" s="515"/>
      <c r="ABS144" s="515"/>
      <c r="ABT144" s="515"/>
      <c r="ABU144" s="515"/>
      <c r="ABV144" s="515"/>
      <c r="ABW144" s="515"/>
      <c r="ABX144" s="515"/>
      <c r="ABY144" s="515"/>
      <c r="ABZ144" s="515"/>
      <c r="ACA144" s="515"/>
      <c r="ACB144" s="515"/>
      <c r="ACC144" s="515"/>
      <c r="ACD144" s="515"/>
      <c r="ACE144" s="515"/>
      <c r="ACF144" s="515"/>
      <c r="ACG144" s="515"/>
      <c r="ACH144" s="515"/>
      <c r="ACI144" s="515"/>
      <c r="ACJ144" s="515"/>
      <c r="ACK144" s="515"/>
      <c r="ACL144" s="515"/>
      <c r="ACM144" s="515"/>
      <c r="ACN144" s="515"/>
      <c r="ACO144" s="515"/>
      <c r="ACP144" s="515"/>
      <c r="ACQ144" s="515"/>
      <c r="ACR144" s="515"/>
      <c r="ACS144" s="515"/>
      <c r="ACT144" s="515"/>
      <c r="ACU144" s="515"/>
      <c r="ACV144" s="515"/>
      <c r="ACW144" s="515"/>
      <c r="ACX144" s="515"/>
      <c r="ACY144" s="515"/>
      <c r="ACZ144" s="515"/>
      <c r="ADA144" s="515"/>
      <c r="ADB144" s="515"/>
      <c r="ADC144" s="515"/>
      <c r="ADD144" s="515"/>
      <c r="ADE144" s="515"/>
      <c r="ADF144" s="515"/>
      <c r="ADG144" s="515"/>
      <c r="ADH144" s="515"/>
      <c r="ADI144" s="515"/>
      <c r="ADJ144" s="515"/>
      <c r="ADK144" s="515"/>
      <c r="ADL144" s="515"/>
      <c r="ADM144" s="515"/>
      <c r="ADN144" s="515"/>
      <c r="ADO144" s="515"/>
      <c r="ADP144" s="515"/>
      <c r="ADQ144" s="515"/>
      <c r="ADR144" s="515"/>
      <c r="ADS144" s="515"/>
      <c r="ADT144" s="515"/>
      <c r="ADU144" s="515"/>
      <c r="ADV144" s="515"/>
      <c r="ADW144" s="515"/>
      <c r="ADX144" s="515"/>
      <c r="ADY144" s="515"/>
      <c r="ADZ144" s="515"/>
      <c r="AEA144" s="515"/>
      <c r="AEB144" s="515"/>
      <c r="AEC144" s="515"/>
      <c r="AED144" s="515"/>
      <c r="AEE144" s="515"/>
      <c r="AEF144" s="515"/>
      <c r="AEG144" s="515"/>
      <c r="AEH144" s="515"/>
      <c r="AEI144" s="515"/>
      <c r="AEJ144" s="515"/>
      <c r="AEK144" s="515"/>
      <c r="AEL144" s="515"/>
      <c r="AEM144" s="515"/>
      <c r="AEN144" s="515"/>
      <c r="AEO144" s="515"/>
      <c r="AEP144" s="515"/>
      <c r="AEQ144" s="515"/>
      <c r="AER144" s="515"/>
      <c r="AES144" s="515"/>
      <c r="AET144" s="515"/>
      <c r="AEU144" s="515"/>
      <c r="AEV144" s="515"/>
      <c r="AEW144" s="515"/>
      <c r="AEX144" s="515"/>
      <c r="AEY144" s="515"/>
      <c r="AEZ144" s="515"/>
      <c r="AFA144" s="515"/>
      <c r="AFB144" s="515"/>
      <c r="AFC144" s="515"/>
      <c r="AFD144" s="515"/>
      <c r="AFE144" s="515"/>
      <c r="AFF144" s="515"/>
      <c r="AFG144" s="515"/>
      <c r="AFH144" s="515"/>
      <c r="AFI144" s="515"/>
      <c r="AFJ144" s="515"/>
      <c r="AFK144" s="515"/>
      <c r="AFL144" s="515"/>
      <c r="AFM144" s="515"/>
      <c r="AFN144" s="515"/>
      <c r="AFO144" s="515"/>
      <c r="AFP144" s="515"/>
      <c r="AFQ144" s="515"/>
      <c r="AFR144" s="515"/>
      <c r="AFS144" s="515"/>
      <c r="AFT144" s="515"/>
      <c r="AFU144" s="515"/>
      <c r="AFV144" s="515"/>
      <c r="AFW144" s="515"/>
      <c r="AFX144" s="515"/>
      <c r="AFY144" s="515"/>
      <c r="AFZ144" s="515"/>
      <c r="AGA144" s="515"/>
      <c r="AGB144" s="515"/>
      <c r="AGC144" s="515"/>
      <c r="AGD144" s="515"/>
      <c r="AGE144" s="515"/>
      <c r="AGF144" s="515"/>
      <c r="AGG144" s="515"/>
      <c r="AGH144" s="515"/>
      <c r="AGI144" s="515"/>
      <c r="AGJ144" s="515"/>
      <c r="AGK144" s="515"/>
      <c r="AGL144" s="515"/>
      <c r="AGM144" s="515"/>
      <c r="AGN144" s="515"/>
      <c r="AGO144" s="515"/>
      <c r="AGP144" s="515"/>
      <c r="AGQ144" s="515"/>
      <c r="AGR144" s="515"/>
      <c r="AGS144" s="515"/>
      <c r="AGT144" s="515"/>
      <c r="AGU144" s="515"/>
      <c r="AGV144" s="515"/>
      <c r="AGW144" s="515"/>
      <c r="AGX144" s="515"/>
      <c r="AGY144" s="515"/>
      <c r="AGZ144" s="515"/>
      <c r="AHA144" s="515"/>
      <c r="AHB144" s="515"/>
      <c r="AHC144" s="515"/>
      <c r="AHD144" s="515"/>
      <c r="AHE144" s="515"/>
      <c r="AHF144" s="515"/>
      <c r="AHG144" s="515"/>
      <c r="AHH144" s="515"/>
      <c r="AHI144" s="515"/>
      <c r="AHJ144" s="515"/>
      <c r="AHK144" s="515"/>
      <c r="AHL144" s="515"/>
      <c r="AHM144" s="515"/>
      <c r="AHN144" s="515"/>
      <c r="AHO144" s="515"/>
      <c r="AHP144" s="515"/>
      <c r="AHQ144" s="515"/>
      <c r="AHR144" s="515"/>
      <c r="AHS144" s="515"/>
      <c r="AHT144" s="515"/>
      <c r="AHU144" s="515"/>
      <c r="AHV144" s="515"/>
      <c r="AHW144" s="515"/>
      <c r="AHX144" s="515"/>
      <c r="AHY144" s="515"/>
      <c r="AHZ144" s="515"/>
      <c r="AIA144" s="515"/>
      <c r="AIB144" s="515"/>
      <c r="AIC144" s="515"/>
      <c r="AID144" s="515"/>
      <c r="AIE144" s="515"/>
      <c r="AIF144" s="515"/>
      <c r="AIG144" s="515"/>
      <c r="AIH144" s="515"/>
      <c r="AII144" s="515"/>
      <c r="AIJ144" s="515"/>
      <c r="AIK144" s="515"/>
      <c r="AIL144" s="515"/>
      <c r="AIM144" s="515"/>
      <c r="AIN144" s="515"/>
      <c r="AIO144" s="515"/>
      <c r="AIP144" s="515"/>
      <c r="AIQ144" s="515"/>
      <c r="AIR144" s="515"/>
      <c r="AIS144" s="515"/>
      <c r="AIT144" s="515"/>
      <c r="AIU144" s="515"/>
      <c r="AIV144" s="515"/>
      <c r="AIW144" s="515"/>
      <c r="AIX144" s="515"/>
      <c r="AIY144" s="515"/>
      <c r="AIZ144" s="515"/>
      <c r="AJA144" s="515"/>
      <c r="AJB144" s="515"/>
      <c r="AJC144" s="515"/>
      <c r="AJD144" s="515"/>
      <c r="AJE144" s="515"/>
      <c r="AJF144" s="515"/>
      <c r="AJG144" s="515"/>
      <c r="AJH144" s="515"/>
      <c r="AJI144" s="515"/>
      <c r="AJJ144" s="515"/>
      <c r="AJK144" s="515"/>
      <c r="AJL144" s="515"/>
      <c r="AJM144" s="515"/>
      <c r="AJN144" s="515"/>
      <c r="AJO144" s="515"/>
      <c r="AJP144" s="515"/>
      <c r="AJQ144" s="515"/>
      <c r="AJR144" s="515"/>
      <c r="AJS144" s="515"/>
      <c r="AJT144" s="515"/>
      <c r="AJU144" s="515"/>
      <c r="AJV144" s="515"/>
      <c r="AJW144" s="515"/>
      <c r="AJX144" s="515"/>
      <c r="AJY144" s="515"/>
      <c r="AJZ144" s="515"/>
      <c r="AKA144" s="515"/>
      <c r="AKB144" s="515"/>
      <c r="AKC144" s="515"/>
      <c r="AKD144" s="515"/>
      <c r="AKE144" s="515"/>
      <c r="AKF144" s="515"/>
      <c r="AKG144" s="515"/>
      <c r="AKH144" s="515"/>
      <c r="AKI144" s="515"/>
      <c r="AKJ144" s="515"/>
      <c r="AKK144" s="515"/>
      <c r="AKL144" s="515"/>
      <c r="AKM144" s="515"/>
      <c r="AKN144" s="515"/>
      <c r="AKO144" s="515"/>
      <c r="AKP144" s="515"/>
      <c r="AKQ144" s="515"/>
      <c r="AKR144" s="515"/>
      <c r="AKS144" s="515"/>
      <c r="AKT144" s="515"/>
      <c r="AKU144" s="515"/>
      <c r="AKV144" s="515"/>
      <c r="AKW144" s="515"/>
      <c r="AKX144" s="515"/>
      <c r="AKY144" s="515"/>
      <c r="AKZ144" s="515"/>
      <c r="ALA144" s="515"/>
      <c r="ALB144" s="515"/>
      <c r="ALC144" s="515"/>
      <c r="ALD144" s="515"/>
      <c r="ALE144" s="515"/>
      <c r="ALF144" s="515"/>
      <c r="ALG144" s="515"/>
      <c r="ALH144" s="515"/>
      <c r="ALI144" s="515"/>
      <c r="ALJ144" s="515"/>
      <c r="ALK144" s="515"/>
      <c r="ALL144" s="515"/>
      <c r="ALM144" s="515"/>
      <c r="ALN144" s="515"/>
    </row>
    <row r="145" spans="1:1002" s="516" customFormat="1" x14ac:dyDescent="0.3">
      <c r="A145" s="478" t="s">
        <v>192</v>
      </c>
      <c r="B145" s="524"/>
      <c r="C145" s="524"/>
      <c r="D145" s="515"/>
      <c r="E145" s="515" t="s">
        <v>8</v>
      </c>
      <c r="F145" s="515"/>
      <c r="G145" s="515"/>
      <c r="H145" s="515"/>
      <c r="I145" s="515"/>
      <c r="J145" s="515"/>
      <c r="K145" s="515"/>
      <c r="L145" s="515"/>
      <c r="M145" s="515"/>
      <c r="N145" s="515"/>
      <c r="O145" s="515"/>
      <c r="P145" s="515"/>
      <c r="Q145" s="515"/>
      <c r="R145" s="515"/>
      <c r="S145" s="515"/>
      <c r="T145" s="515"/>
      <c r="U145" s="515"/>
      <c r="V145" s="515"/>
      <c r="W145" s="515"/>
      <c r="X145" s="515"/>
      <c r="Y145" s="515"/>
      <c r="Z145" s="515"/>
      <c r="AA145" s="515"/>
      <c r="AB145" s="515"/>
      <c r="AC145" s="515"/>
      <c r="AD145" s="515"/>
      <c r="AE145" s="515"/>
      <c r="AF145" s="515"/>
      <c r="AG145" s="515"/>
      <c r="AH145" s="515"/>
      <c r="AI145" s="515"/>
      <c r="AJ145" s="515"/>
      <c r="AK145" s="515"/>
      <c r="AL145" s="515"/>
      <c r="AM145" s="515"/>
      <c r="AN145" s="515"/>
      <c r="AO145" s="515"/>
      <c r="AP145" s="515"/>
      <c r="AQ145" s="515"/>
      <c r="AR145" s="515"/>
      <c r="AS145" s="515"/>
      <c r="AT145" s="515"/>
      <c r="AU145" s="515"/>
      <c r="AV145" s="515"/>
      <c r="AW145" s="515"/>
      <c r="AX145" s="515"/>
      <c r="AY145" s="515"/>
      <c r="AZ145" s="515"/>
      <c r="BA145" s="515"/>
      <c r="BB145" s="515"/>
      <c r="BC145" s="515"/>
      <c r="BD145" s="515"/>
      <c r="BE145" s="515"/>
      <c r="BF145" s="515"/>
      <c r="BG145" s="515"/>
      <c r="BH145" s="515"/>
      <c r="BI145" s="515"/>
      <c r="BJ145" s="515"/>
      <c r="BK145" s="515"/>
      <c r="BL145" s="515"/>
      <c r="BM145" s="515"/>
      <c r="BN145" s="515"/>
      <c r="BO145" s="515"/>
      <c r="BP145" s="515"/>
      <c r="BQ145" s="515"/>
      <c r="BR145" s="515"/>
      <c r="BS145" s="515"/>
      <c r="BT145" s="515"/>
      <c r="BU145" s="515"/>
      <c r="BV145" s="515"/>
      <c r="BW145" s="515"/>
      <c r="BX145" s="515"/>
      <c r="BY145" s="515"/>
      <c r="BZ145" s="515"/>
      <c r="CA145" s="515"/>
      <c r="CB145" s="515"/>
      <c r="CC145" s="515"/>
      <c r="CD145" s="515"/>
      <c r="CE145" s="515"/>
      <c r="CF145" s="515"/>
      <c r="CG145" s="515"/>
      <c r="CH145" s="515"/>
      <c r="CI145" s="515"/>
      <c r="CJ145" s="515"/>
      <c r="CK145" s="515"/>
      <c r="CL145" s="515"/>
      <c r="CM145" s="515"/>
      <c r="CN145" s="515"/>
      <c r="CO145" s="515"/>
      <c r="CP145" s="515"/>
      <c r="CQ145" s="515"/>
      <c r="CR145" s="515"/>
      <c r="CS145" s="515"/>
      <c r="CT145" s="515"/>
      <c r="CU145" s="515"/>
      <c r="CV145" s="515"/>
      <c r="CW145" s="515"/>
      <c r="CX145" s="515"/>
      <c r="CY145" s="515"/>
      <c r="CZ145" s="515"/>
      <c r="DA145" s="515"/>
      <c r="DB145" s="515"/>
      <c r="DC145" s="515"/>
      <c r="DD145" s="515"/>
      <c r="DE145" s="515"/>
      <c r="DF145" s="515"/>
      <c r="DG145" s="515"/>
      <c r="DH145" s="515"/>
      <c r="DI145" s="515"/>
      <c r="DJ145" s="515"/>
      <c r="DK145" s="515"/>
      <c r="DL145" s="515"/>
      <c r="DM145" s="515"/>
      <c r="DN145" s="515"/>
      <c r="DO145" s="515"/>
      <c r="DP145" s="515"/>
      <c r="DQ145" s="515"/>
      <c r="DR145" s="515"/>
      <c r="DS145" s="515"/>
      <c r="DT145" s="515"/>
      <c r="DU145" s="515"/>
      <c r="DV145" s="515"/>
      <c r="DW145" s="515"/>
      <c r="DX145" s="515"/>
      <c r="DY145" s="515"/>
      <c r="DZ145" s="515"/>
      <c r="EA145" s="515"/>
      <c r="EB145" s="515"/>
      <c r="EC145" s="515"/>
      <c r="ED145" s="515"/>
      <c r="EE145" s="515"/>
      <c r="EF145" s="515"/>
      <c r="EG145" s="515"/>
      <c r="EH145" s="515"/>
      <c r="EI145" s="515"/>
      <c r="EJ145" s="515"/>
      <c r="EK145" s="515"/>
      <c r="EL145" s="515"/>
      <c r="EM145" s="515"/>
      <c r="EN145" s="515"/>
      <c r="EO145" s="515"/>
      <c r="EP145" s="515"/>
      <c r="EQ145" s="515"/>
      <c r="ER145" s="515"/>
      <c r="ES145" s="515"/>
      <c r="ET145" s="515"/>
      <c r="EU145" s="515"/>
      <c r="EV145" s="515"/>
      <c r="EW145" s="515"/>
      <c r="EX145" s="515"/>
      <c r="EY145" s="515"/>
      <c r="EZ145" s="515"/>
      <c r="FA145" s="515"/>
      <c r="FB145" s="515"/>
      <c r="FC145" s="515"/>
      <c r="FD145" s="515"/>
      <c r="FE145" s="515"/>
      <c r="FF145" s="515"/>
      <c r="FG145" s="515"/>
      <c r="FH145" s="515"/>
      <c r="FI145" s="515"/>
      <c r="FJ145" s="515"/>
      <c r="FK145" s="515"/>
      <c r="FL145" s="515"/>
      <c r="FM145" s="515"/>
      <c r="FN145" s="515"/>
      <c r="FO145" s="515"/>
      <c r="FP145" s="515"/>
      <c r="FQ145" s="515"/>
      <c r="FR145" s="515"/>
      <c r="FS145" s="515"/>
      <c r="FT145" s="515"/>
      <c r="FU145" s="515"/>
      <c r="FV145" s="515"/>
      <c r="FW145" s="515"/>
      <c r="FX145" s="515"/>
      <c r="FY145" s="515"/>
      <c r="FZ145" s="515"/>
      <c r="GA145" s="515"/>
      <c r="GB145" s="515"/>
      <c r="GC145" s="515"/>
      <c r="GD145" s="515"/>
      <c r="GE145" s="515"/>
      <c r="GF145" s="515"/>
      <c r="GG145" s="515"/>
      <c r="GH145" s="515"/>
      <c r="GI145" s="515"/>
      <c r="GJ145" s="515"/>
      <c r="GK145" s="515"/>
      <c r="GL145" s="515"/>
      <c r="GM145" s="515"/>
      <c r="GN145" s="515"/>
      <c r="GO145" s="515"/>
      <c r="GP145" s="515"/>
      <c r="GQ145" s="515"/>
      <c r="GR145" s="515"/>
      <c r="GS145" s="515"/>
      <c r="GT145" s="515"/>
      <c r="GU145" s="515"/>
      <c r="GV145" s="515"/>
      <c r="GW145" s="515"/>
      <c r="GX145" s="515"/>
      <c r="GY145" s="515"/>
      <c r="GZ145" s="515"/>
      <c r="HA145" s="515"/>
      <c r="HB145" s="515"/>
      <c r="HC145" s="515"/>
      <c r="HD145" s="515"/>
      <c r="HE145" s="515"/>
      <c r="HF145" s="515"/>
      <c r="HG145" s="515"/>
      <c r="HH145" s="515"/>
      <c r="HI145" s="515"/>
      <c r="HJ145" s="515"/>
      <c r="HK145" s="515"/>
      <c r="HL145" s="515"/>
      <c r="HM145" s="515"/>
      <c r="HN145" s="515"/>
      <c r="HO145" s="515"/>
      <c r="HP145" s="515"/>
      <c r="HQ145" s="515"/>
      <c r="HR145" s="515"/>
      <c r="HS145" s="515"/>
      <c r="HT145" s="515"/>
      <c r="HU145" s="515"/>
      <c r="HV145" s="515"/>
      <c r="HW145" s="515"/>
      <c r="HX145" s="515"/>
      <c r="HY145" s="515"/>
      <c r="HZ145" s="515"/>
      <c r="IA145" s="515"/>
      <c r="IB145" s="515"/>
      <c r="IC145" s="515"/>
      <c r="ID145" s="515"/>
      <c r="IE145" s="515"/>
      <c r="IF145" s="515"/>
      <c r="IG145" s="515"/>
      <c r="IH145" s="515"/>
      <c r="II145" s="515"/>
      <c r="IJ145" s="515"/>
      <c r="IK145" s="515"/>
      <c r="IL145" s="515"/>
      <c r="IM145" s="515"/>
      <c r="IN145" s="515"/>
      <c r="IO145" s="515"/>
      <c r="IP145" s="515"/>
      <c r="IQ145" s="515"/>
      <c r="IR145" s="515"/>
      <c r="IS145" s="515"/>
      <c r="IT145" s="515"/>
      <c r="IU145" s="515"/>
      <c r="IV145" s="515"/>
      <c r="IW145" s="515"/>
      <c r="IX145" s="515"/>
      <c r="IY145" s="515"/>
      <c r="IZ145" s="515"/>
      <c r="JA145" s="515"/>
      <c r="JB145" s="515"/>
      <c r="JC145" s="515"/>
      <c r="JD145" s="515"/>
      <c r="JE145" s="515"/>
      <c r="JF145" s="515"/>
      <c r="JG145" s="515"/>
      <c r="JH145" s="515"/>
      <c r="JI145" s="515"/>
      <c r="JJ145" s="515"/>
      <c r="JK145" s="515"/>
      <c r="JL145" s="515"/>
      <c r="JM145" s="515"/>
      <c r="JN145" s="515"/>
      <c r="JO145" s="515"/>
      <c r="JP145" s="515"/>
      <c r="JQ145" s="515"/>
      <c r="JR145" s="515"/>
      <c r="JS145" s="515"/>
      <c r="JT145" s="515"/>
      <c r="JU145" s="515"/>
      <c r="JV145" s="515"/>
      <c r="JW145" s="515"/>
      <c r="JX145" s="515"/>
      <c r="JY145" s="515"/>
      <c r="JZ145" s="515"/>
      <c r="KA145" s="515"/>
      <c r="KB145" s="515"/>
      <c r="KC145" s="515"/>
      <c r="KD145" s="515"/>
      <c r="KE145" s="515"/>
      <c r="KF145" s="515"/>
      <c r="KG145" s="515"/>
      <c r="KH145" s="515"/>
      <c r="KI145" s="515"/>
      <c r="KJ145" s="515"/>
      <c r="KK145" s="515"/>
      <c r="KL145" s="515"/>
      <c r="KM145" s="515"/>
      <c r="KN145" s="515"/>
      <c r="KO145" s="515"/>
      <c r="KP145" s="515"/>
      <c r="KQ145" s="515"/>
      <c r="KR145" s="515"/>
      <c r="KS145" s="515"/>
      <c r="KT145" s="515"/>
      <c r="KU145" s="515"/>
      <c r="KV145" s="515"/>
      <c r="KW145" s="515"/>
      <c r="KX145" s="515"/>
      <c r="KY145" s="515"/>
      <c r="KZ145" s="515"/>
      <c r="LA145" s="515"/>
      <c r="LB145" s="515"/>
      <c r="LC145" s="515"/>
      <c r="LD145" s="515"/>
      <c r="LE145" s="515"/>
      <c r="LF145" s="515"/>
      <c r="LG145" s="515"/>
      <c r="LH145" s="515"/>
      <c r="LI145" s="515"/>
      <c r="LJ145" s="515"/>
      <c r="LK145" s="515"/>
      <c r="LL145" s="515"/>
      <c r="LM145" s="515"/>
      <c r="LN145" s="515"/>
      <c r="LO145" s="515"/>
      <c r="LP145" s="515"/>
      <c r="LQ145" s="515"/>
      <c r="LR145" s="515"/>
      <c r="LS145" s="515"/>
      <c r="LT145" s="515"/>
      <c r="LU145" s="515"/>
      <c r="LV145" s="515"/>
      <c r="LW145" s="515"/>
      <c r="LX145" s="515"/>
      <c r="LY145" s="515"/>
      <c r="LZ145" s="515"/>
      <c r="MA145" s="515"/>
      <c r="MB145" s="515"/>
      <c r="MC145" s="515"/>
      <c r="MD145" s="515"/>
      <c r="ME145" s="515"/>
      <c r="MF145" s="515"/>
      <c r="MG145" s="515"/>
      <c r="MH145" s="515"/>
      <c r="MI145" s="515"/>
      <c r="MJ145" s="515"/>
      <c r="MK145" s="515"/>
      <c r="ML145" s="515"/>
      <c r="MM145" s="515"/>
      <c r="MN145" s="515"/>
      <c r="MO145" s="515"/>
      <c r="MP145" s="515"/>
      <c r="MQ145" s="515"/>
      <c r="MR145" s="515"/>
      <c r="MS145" s="515"/>
      <c r="MT145" s="515"/>
      <c r="MU145" s="515"/>
      <c r="MV145" s="515"/>
      <c r="MW145" s="515"/>
      <c r="MX145" s="515"/>
      <c r="MY145" s="515"/>
      <c r="MZ145" s="515"/>
      <c r="NA145" s="515"/>
      <c r="NB145" s="515"/>
      <c r="NC145" s="515"/>
      <c r="ND145" s="515"/>
      <c r="NE145" s="515"/>
      <c r="NF145" s="515"/>
      <c r="NG145" s="515"/>
      <c r="NH145" s="515"/>
      <c r="NI145" s="515"/>
      <c r="NJ145" s="515"/>
      <c r="NK145" s="515"/>
      <c r="NL145" s="515"/>
      <c r="NM145" s="515"/>
      <c r="NN145" s="515"/>
      <c r="NO145" s="515"/>
      <c r="NP145" s="515"/>
      <c r="NQ145" s="515"/>
      <c r="NR145" s="515"/>
      <c r="NS145" s="515"/>
      <c r="NT145" s="515"/>
      <c r="NU145" s="515"/>
      <c r="NV145" s="515"/>
      <c r="NW145" s="515"/>
      <c r="NX145" s="515"/>
      <c r="NY145" s="515"/>
      <c r="NZ145" s="515"/>
      <c r="OA145" s="515"/>
      <c r="OB145" s="515"/>
      <c r="OC145" s="515"/>
      <c r="OD145" s="515"/>
      <c r="OE145" s="515"/>
      <c r="OF145" s="515"/>
      <c r="OG145" s="515"/>
      <c r="OH145" s="515"/>
      <c r="OI145" s="515"/>
      <c r="OJ145" s="515"/>
      <c r="OK145" s="515"/>
      <c r="OL145" s="515"/>
      <c r="OM145" s="515"/>
      <c r="ON145" s="515"/>
      <c r="OO145" s="515"/>
      <c r="OP145" s="515"/>
      <c r="OQ145" s="515"/>
      <c r="OR145" s="515"/>
      <c r="OS145" s="515"/>
      <c r="OT145" s="515"/>
      <c r="OU145" s="515"/>
      <c r="OV145" s="515"/>
      <c r="OW145" s="515"/>
      <c r="OX145" s="515"/>
      <c r="OY145" s="515"/>
      <c r="OZ145" s="515"/>
      <c r="PA145" s="515"/>
      <c r="PB145" s="515"/>
      <c r="PC145" s="515"/>
      <c r="PD145" s="515"/>
      <c r="PE145" s="515"/>
      <c r="PF145" s="515"/>
      <c r="PG145" s="515"/>
      <c r="PH145" s="515"/>
      <c r="PI145" s="515"/>
      <c r="PJ145" s="515"/>
      <c r="PK145" s="515"/>
      <c r="PL145" s="515"/>
      <c r="PM145" s="515"/>
      <c r="PN145" s="515"/>
      <c r="PO145" s="515"/>
      <c r="PP145" s="515"/>
      <c r="PQ145" s="515"/>
      <c r="PR145" s="515"/>
      <c r="PS145" s="515"/>
      <c r="PT145" s="515"/>
      <c r="PU145" s="515"/>
      <c r="PV145" s="515"/>
      <c r="PW145" s="515"/>
      <c r="PX145" s="515"/>
      <c r="PY145" s="515"/>
      <c r="PZ145" s="515"/>
      <c r="QA145" s="515"/>
      <c r="QB145" s="515"/>
      <c r="QC145" s="515"/>
      <c r="QD145" s="515"/>
      <c r="QE145" s="515"/>
      <c r="QF145" s="515"/>
      <c r="QG145" s="515"/>
      <c r="QH145" s="515"/>
      <c r="QI145" s="515"/>
      <c r="QJ145" s="515"/>
      <c r="QK145" s="515"/>
      <c r="QL145" s="515"/>
      <c r="QM145" s="515"/>
      <c r="QN145" s="515"/>
      <c r="QO145" s="515"/>
      <c r="QP145" s="515"/>
      <c r="QQ145" s="515"/>
      <c r="QR145" s="515"/>
      <c r="QS145" s="515"/>
      <c r="QT145" s="515"/>
      <c r="QU145" s="515"/>
      <c r="QV145" s="515"/>
      <c r="QW145" s="515"/>
      <c r="QX145" s="515"/>
      <c r="QY145" s="515"/>
      <c r="QZ145" s="515"/>
      <c r="RA145" s="515"/>
      <c r="RB145" s="515"/>
      <c r="RC145" s="515"/>
      <c r="RD145" s="515"/>
      <c r="RE145" s="515"/>
      <c r="RF145" s="515"/>
      <c r="RG145" s="515"/>
      <c r="RH145" s="515"/>
      <c r="RI145" s="515"/>
      <c r="RJ145" s="515"/>
      <c r="RK145" s="515"/>
      <c r="RL145" s="515"/>
      <c r="RM145" s="515"/>
      <c r="RN145" s="515"/>
      <c r="RO145" s="515"/>
      <c r="RP145" s="515"/>
      <c r="RQ145" s="515"/>
      <c r="RR145" s="515"/>
      <c r="RS145" s="515"/>
      <c r="RT145" s="515"/>
      <c r="RU145" s="515"/>
      <c r="RV145" s="515"/>
      <c r="RW145" s="515"/>
      <c r="RX145" s="515"/>
      <c r="RY145" s="515"/>
      <c r="RZ145" s="515"/>
      <c r="SA145" s="515"/>
      <c r="SB145" s="515"/>
      <c r="SC145" s="515"/>
      <c r="SD145" s="515"/>
      <c r="SE145" s="515"/>
      <c r="SF145" s="515"/>
      <c r="SG145" s="515"/>
      <c r="SH145" s="515"/>
      <c r="SI145" s="515"/>
      <c r="SJ145" s="515"/>
      <c r="SK145" s="515"/>
      <c r="SL145" s="515"/>
      <c r="SM145" s="515"/>
      <c r="SN145" s="515"/>
      <c r="SO145" s="515"/>
      <c r="SP145" s="515"/>
      <c r="SQ145" s="515"/>
      <c r="SR145" s="515"/>
      <c r="SS145" s="515"/>
      <c r="ST145" s="515"/>
      <c r="SU145" s="515"/>
      <c r="SV145" s="515"/>
      <c r="SW145" s="515"/>
      <c r="SX145" s="515"/>
      <c r="SY145" s="515"/>
      <c r="SZ145" s="515"/>
      <c r="TA145" s="515"/>
      <c r="TB145" s="515"/>
      <c r="TC145" s="515"/>
      <c r="TD145" s="515"/>
      <c r="TE145" s="515"/>
      <c r="TF145" s="515"/>
      <c r="TG145" s="515"/>
      <c r="TH145" s="515"/>
      <c r="TI145" s="515"/>
      <c r="TJ145" s="515"/>
      <c r="TK145" s="515"/>
      <c r="TL145" s="515"/>
      <c r="TM145" s="515"/>
      <c r="TN145" s="515"/>
      <c r="TO145" s="515"/>
      <c r="TP145" s="515"/>
      <c r="TQ145" s="515"/>
      <c r="TR145" s="515"/>
      <c r="TS145" s="515"/>
      <c r="TT145" s="515"/>
      <c r="TU145" s="515"/>
      <c r="TV145" s="515"/>
      <c r="TW145" s="515"/>
      <c r="TX145" s="515"/>
      <c r="TY145" s="515"/>
      <c r="TZ145" s="515"/>
      <c r="UA145" s="515"/>
      <c r="UB145" s="515"/>
      <c r="UC145" s="515"/>
      <c r="UD145" s="515"/>
      <c r="UE145" s="515"/>
      <c r="UF145" s="515"/>
      <c r="UG145" s="515"/>
      <c r="UH145" s="515"/>
      <c r="UI145" s="515"/>
      <c r="UJ145" s="515"/>
      <c r="UK145" s="515"/>
      <c r="UL145" s="515"/>
      <c r="UM145" s="515"/>
      <c r="UN145" s="515"/>
      <c r="UO145" s="515"/>
      <c r="UP145" s="515"/>
      <c r="UQ145" s="515"/>
      <c r="UR145" s="515"/>
      <c r="US145" s="515"/>
      <c r="UT145" s="515"/>
      <c r="UU145" s="515"/>
      <c r="UV145" s="515"/>
      <c r="UW145" s="515"/>
      <c r="UX145" s="515"/>
      <c r="UY145" s="515"/>
      <c r="UZ145" s="515"/>
      <c r="VA145" s="515"/>
      <c r="VB145" s="515"/>
      <c r="VC145" s="515"/>
      <c r="VD145" s="515"/>
      <c r="VE145" s="515"/>
      <c r="VF145" s="515"/>
      <c r="VG145" s="515"/>
      <c r="VH145" s="515"/>
      <c r="VI145" s="515"/>
      <c r="VJ145" s="515"/>
      <c r="VK145" s="515"/>
      <c r="VL145" s="515"/>
      <c r="VM145" s="515"/>
      <c r="VN145" s="515"/>
      <c r="VO145" s="515"/>
      <c r="VP145" s="515"/>
      <c r="VQ145" s="515"/>
      <c r="VR145" s="515"/>
      <c r="VS145" s="515"/>
      <c r="VT145" s="515"/>
      <c r="VU145" s="515"/>
      <c r="VV145" s="515"/>
      <c r="VW145" s="515"/>
      <c r="VX145" s="515"/>
      <c r="VY145" s="515"/>
      <c r="VZ145" s="515"/>
      <c r="WA145" s="515"/>
      <c r="WB145" s="515"/>
      <c r="WC145" s="515"/>
      <c r="WD145" s="515"/>
      <c r="WE145" s="515"/>
      <c r="WF145" s="515"/>
      <c r="WG145" s="515"/>
      <c r="WH145" s="515"/>
      <c r="WI145" s="515"/>
      <c r="WJ145" s="515"/>
      <c r="WK145" s="515"/>
      <c r="WL145" s="515"/>
      <c r="WM145" s="515"/>
      <c r="WN145" s="515"/>
      <c r="WO145" s="515"/>
      <c r="WP145" s="515"/>
      <c r="WQ145" s="515"/>
      <c r="WR145" s="515"/>
      <c r="WS145" s="515"/>
      <c r="WT145" s="515"/>
      <c r="WU145" s="515"/>
      <c r="WV145" s="515"/>
      <c r="WW145" s="515"/>
      <c r="WX145" s="515"/>
      <c r="WY145" s="515"/>
      <c r="WZ145" s="515"/>
      <c r="XA145" s="515"/>
      <c r="XB145" s="515"/>
      <c r="XC145" s="515"/>
      <c r="XD145" s="515"/>
      <c r="XE145" s="515"/>
      <c r="XF145" s="515"/>
      <c r="XG145" s="515"/>
      <c r="XH145" s="515"/>
      <c r="XI145" s="515"/>
      <c r="XJ145" s="515"/>
      <c r="XK145" s="515"/>
      <c r="XL145" s="515"/>
      <c r="XM145" s="515"/>
      <c r="XN145" s="515"/>
      <c r="XO145" s="515"/>
      <c r="XP145" s="515"/>
      <c r="XQ145" s="515"/>
      <c r="XR145" s="515"/>
      <c r="XS145" s="515"/>
      <c r="XT145" s="515"/>
      <c r="XU145" s="515"/>
      <c r="XV145" s="515"/>
      <c r="XW145" s="515"/>
      <c r="XX145" s="515"/>
      <c r="XY145" s="515"/>
      <c r="XZ145" s="515"/>
      <c r="YA145" s="515"/>
      <c r="YB145" s="515"/>
      <c r="YC145" s="515"/>
      <c r="YD145" s="515"/>
      <c r="YE145" s="515"/>
      <c r="YF145" s="515"/>
      <c r="YG145" s="515"/>
      <c r="YH145" s="515"/>
      <c r="YI145" s="515"/>
      <c r="YJ145" s="515"/>
      <c r="YK145" s="515"/>
      <c r="YL145" s="515"/>
      <c r="YM145" s="515"/>
      <c r="YN145" s="515"/>
      <c r="YO145" s="515"/>
      <c r="YP145" s="515"/>
      <c r="YQ145" s="515"/>
      <c r="YR145" s="515"/>
      <c r="YS145" s="515"/>
      <c r="YT145" s="515"/>
      <c r="YU145" s="515"/>
      <c r="YV145" s="515"/>
      <c r="YW145" s="515"/>
      <c r="YX145" s="515"/>
      <c r="YY145" s="515"/>
      <c r="YZ145" s="515"/>
      <c r="ZA145" s="515"/>
      <c r="ZB145" s="515"/>
      <c r="ZC145" s="515"/>
      <c r="ZD145" s="515"/>
      <c r="ZE145" s="515"/>
      <c r="ZF145" s="515"/>
      <c r="ZG145" s="515"/>
      <c r="ZH145" s="515"/>
      <c r="ZI145" s="515"/>
      <c r="ZJ145" s="515"/>
      <c r="ZK145" s="515"/>
      <c r="ZL145" s="515"/>
      <c r="ZM145" s="515"/>
      <c r="ZN145" s="515"/>
      <c r="ZO145" s="515"/>
      <c r="ZP145" s="515"/>
      <c r="ZQ145" s="515"/>
      <c r="ZR145" s="515"/>
      <c r="ZS145" s="515"/>
      <c r="ZT145" s="515"/>
      <c r="ZU145" s="515"/>
      <c r="ZV145" s="515"/>
      <c r="ZW145" s="515"/>
      <c r="ZX145" s="515"/>
      <c r="ZY145" s="515"/>
      <c r="ZZ145" s="515"/>
      <c r="AAA145" s="515"/>
      <c r="AAB145" s="515"/>
      <c r="AAC145" s="515"/>
      <c r="AAD145" s="515"/>
      <c r="AAE145" s="515"/>
      <c r="AAF145" s="515"/>
      <c r="AAG145" s="515"/>
      <c r="AAH145" s="515"/>
      <c r="AAI145" s="515"/>
      <c r="AAJ145" s="515"/>
      <c r="AAK145" s="515"/>
      <c r="AAL145" s="515"/>
      <c r="AAM145" s="515"/>
      <c r="AAN145" s="515"/>
      <c r="AAO145" s="515"/>
      <c r="AAP145" s="515"/>
      <c r="AAQ145" s="515"/>
      <c r="AAR145" s="515"/>
      <c r="AAS145" s="515"/>
      <c r="AAT145" s="515"/>
      <c r="AAU145" s="515"/>
      <c r="AAV145" s="515"/>
      <c r="AAW145" s="515"/>
      <c r="AAX145" s="515"/>
      <c r="AAY145" s="515"/>
      <c r="AAZ145" s="515"/>
      <c r="ABA145" s="515"/>
      <c r="ABB145" s="515"/>
      <c r="ABC145" s="515"/>
      <c r="ABD145" s="515"/>
      <c r="ABE145" s="515"/>
      <c r="ABF145" s="515"/>
      <c r="ABG145" s="515"/>
      <c r="ABH145" s="515"/>
      <c r="ABI145" s="515"/>
      <c r="ABJ145" s="515"/>
      <c r="ABK145" s="515"/>
      <c r="ABL145" s="515"/>
      <c r="ABM145" s="515"/>
      <c r="ABN145" s="515"/>
      <c r="ABO145" s="515"/>
      <c r="ABP145" s="515"/>
      <c r="ABQ145" s="515"/>
      <c r="ABR145" s="515"/>
      <c r="ABS145" s="515"/>
      <c r="ABT145" s="515"/>
      <c r="ABU145" s="515"/>
      <c r="ABV145" s="515"/>
      <c r="ABW145" s="515"/>
      <c r="ABX145" s="515"/>
      <c r="ABY145" s="515"/>
      <c r="ABZ145" s="515"/>
      <c r="ACA145" s="515"/>
      <c r="ACB145" s="515"/>
      <c r="ACC145" s="515"/>
      <c r="ACD145" s="515"/>
      <c r="ACE145" s="515"/>
      <c r="ACF145" s="515"/>
      <c r="ACG145" s="515"/>
      <c r="ACH145" s="515"/>
      <c r="ACI145" s="515"/>
      <c r="ACJ145" s="515"/>
      <c r="ACK145" s="515"/>
      <c r="ACL145" s="515"/>
      <c r="ACM145" s="515"/>
      <c r="ACN145" s="515"/>
      <c r="ACO145" s="515"/>
      <c r="ACP145" s="515"/>
      <c r="ACQ145" s="515"/>
      <c r="ACR145" s="515"/>
      <c r="ACS145" s="515"/>
      <c r="ACT145" s="515"/>
      <c r="ACU145" s="515"/>
      <c r="ACV145" s="515"/>
      <c r="ACW145" s="515"/>
      <c r="ACX145" s="515"/>
      <c r="ACY145" s="515"/>
      <c r="ACZ145" s="515"/>
      <c r="ADA145" s="515"/>
      <c r="ADB145" s="515"/>
      <c r="ADC145" s="515"/>
      <c r="ADD145" s="515"/>
      <c r="ADE145" s="515"/>
      <c r="ADF145" s="515"/>
      <c r="ADG145" s="515"/>
      <c r="ADH145" s="515"/>
      <c r="ADI145" s="515"/>
      <c r="ADJ145" s="515"/>
      <c r="ADK145" s="515"/>
      <c r="ADL145" s="515"/>
      <c r="ADM145" s="515"/>
      <c r="ADN145" s="515"/>
      <c r="ADO145" s="515"/>
      <c r="ADP145" s="515"/>
      <c r="ADQ145" s="515"/>
      <c r="ADR145" s="515"/>
      <c r="ADS145" s="515"/>
      <c r="ADT145" s="515"/>
      <c r="ADU145" s="515"/>
      <c r="ADV145" s="515"/>
      <c r="ADW145" s="515"/>
      <c r="ADX145" s="515"/>
      <c r="ADY145" s="515"/>
      <c r="ADZ145" s="515"/>
      <c r="AEA145" s="515"/>
      <c r="AEB145" s="515"/>
      <c r="AEC145" s="515"/>
      <c r="AED145" s="515"/>
      <c r="AEE145" s="515"/>
      <c r="AEF145" s="515"/>
      <c r="AEG145" s="515"/>
      <c r="AEH145" s="515"/>
      <c r="AEI145" s="515"/>
      <c r="AEJ145" s="515"/>
      <c r="AEK145" s="515"/>
      <c r="AEL145" s="515"/>
      <c r="AEM145" s="515"/>
      <c r="AEN145" s="515"/>
      <c r="AEO145" s="515"/>
      <c r="AEP145" s="515"/>
      <c r="AEQ145" s="515"/>
      <c r="AER145" s="515"/>
      <c r="AES145" s="515"/>
      <c r="AET145" s="515"/>
      <c r="AEU145" s="515"/>
      <c r="AEV145" s="515"/>
      <c r="AEW145" s="515"/>
      <c r="AEX145" s="515"/>
      <c r="AEY145" s="515"/>
      <c r="AEZ145" s="515"/>
      <c r="AFA145" s="515"/>
      <c r="AFB145" s="515"/>
      <c r="AFC145" s="515"/>
      <c r="AFD145" s="515"/>
      <c r="AFE145" s="515"/>
      <c r="AFF145" s="515"/>
      <c r="AFG145" s="515"/>
      <c r="AFH145" s="515"/>
      <c r="AFI145" s="515"/>
      <c r="AFJ145" s="515"/>
      <c r="AFK145" s="515"/>
      <c r="AFL145" s="515"/>
      <c r="AFM145" s="515"/>
      <c r="AFN145" s="515"/>
      <c r="AFO145" s="515"/>
      <c r="AFP145" s="515"/>
      <c r="AFQ145" s="515"/>
      <c r="AFR145" s="515"/>
      <c r="AFS145" s="515"/>
      <c r="AFT145" s="515"/>
      <c r="AFU145" s="515"/>
      <c r="AFV145" s="515"/>
      <c r="AFW145" s="515"/>
      <c r="AFX145" s="515"/>
      <c r="AFY145" s="515"/>
      <c r="AFZ145" s="515"/>
      <c r="AGA145" s="515"/>
      <c r="AGB145" s="515"/>
      <c r="AGC145" s="515"/>
      <c r="AGD145" s="515"/>
      <c r="AGE145" s="515"/>
      <c r="AGF145" s="515"/>
      <c r="AGG145" s="515"/>
      <c r="AGH145" s="515"/>
      <c r="AGI145" s="515"/>
      <c r="AGJ145" s="515"/>
      <c r="AGK145" s="515"/>
      <c r="AGL145" s="515"/>
      <c r="AGM145" s="515"/>
      <c r="AGN145" s="515"/>
      <c r="AGO145" s="515"/>
      <c r="AGP145" s="515"/>
      <c r="AGQ145" s="515"/>
      <c r="AGR145" s="515"/>
      <c r="AGS145" s="515"/>
      <c r="AGT145" s="515"/>
      <c r="AGU145" s="515"/>
      <c r="AGV145" s="515"/>
      <c r="AGW145" s="515"/>
      <c r="AGX145" s="515"/>
      <c r="AGY145" s="515"/>
      <c r="AGZ145" s="515"/>
      <c r="AHA145" s="515"/>
      <c r="AHB145" s="515"/>
      <c r="AHC145" s="515"/>
      <c r="AHD145" s="515"/>
      <c r="AHE145" s="515"/>
      <c r="AHF145" s="515"/>
      <c r="AHG145" s="515"/>
      <c r="AHH145" s="515"/>
      <c r="AHI145" s="515"/>
      <c r="AHJ145" s="515"/>
      <c r="AHK145" s="515"/>
      <c r="AHL145" s="515"/>
      <c r="AHM145" s="515"/>
      <c r="AHN145" s="515"/>
      <c r="AHO145" s="515"/>
      <c r="AHP145" s="515"/>
      <c r="AHQ145" s="515"/>
      <c r="AHR145" s="515"/>
      <c r="AHS145" s="515"/>
      <c r="AHT145" s="515"/>
      <c r="AHU145" s="515"/>
      <c r="AHV145" s="515"/>
      <c r="AHW145" s="515"/>
      <c r="AHX145" s="515"/>
      <c r="AHY145" s="515"/>
      <c r="AHZ145" s="515"/>
      <c r="AIA145" s="515"/>
      <c r="AIB145" s="515"/>
      <c r="AIC145" s="515"/>
      <c r="AID145" s="515"/>
      <c r="AIE145" s="515"/>
      <c r="AIF145" s="515"/>
      <c r="AIG145" s="515"/>
      <c r="AIH145" s="515"/>
      <c r="AII145" s="515"/>
      <c r="AIJ145" s="515"/>
      <c r="AIK145" s="515"/>
      <c r="AIL145" s="515"/>
      <c r="AIM145" s="515"/>
      <c r="AIN145" s="515"/>
      <c r="AIO145" s="515"/>
      <c r="AIP145" s="515"/>
      <c r="AIQ145" s="515"/>
      <c r="AIR145" s="515"/>
      <c r="AIS145" s="515"/>
      <c r="AIT145" s="515"/>
      <c r="AIU145" s="515"/>
      <c r="AIV145" s="515"/>
      <c r="AIW145" s="515"/>
      <c r="AIX145" s="515"/>
      <c r="AIY145" s="515"/>
      <c r="AIZ145" s="515"/>
      <c r="AJA145" s="515"/>
      <c r="AJB145" s="515"/>
      <c r="AJC145" s="515"/>
      <c r="AJD145" s="515"/>
      <c r="AJE145" s="515"/>
      <c r="AJF145" s="515"/>
      <c r="AJG145" s="515"/>
      <c r="AJH145" s="515"/>
      <c r="AJI145" s="515"/>
      <c r="AJJ145" s="515"/>
      <c r="AJK145" s="515"/>
      <c r="AJL145" s="515"/>
      <c r="AJM145" s="515"/>
      <c r="AJN145" s="515"/>
      <c r="AJO145" s="515"/>
      <c r="AJP145" s="515"/>
      <c r="AJQ145" s="515"/>
      <c r="AJR145" s="515"/>
      <c r="AJS145" s="515"/>
      <c r="AJT145" s="515"/>
      <c r="AJU145" s="515"/>
      <c r="AJV145" s="515"/>
      <c r="AJW145" s="515"/>
      <c r="AJX145" s="515"/>
      <c r="AJY145" s="515"/>
      <c r="AJZ145" s="515"/>
      <c r="AKA145" s="515"/>
      <c r="AKB145" s="515"/>
      <c r="AKC145" s="515"/>
      <c r="AKD145" s="515"/>
      <c r="AKE145" s="515"/>
      <c r="AKF145" s="515"/>
      <c r="AKG145" s="515"/>
      <c r="AKH145" s="515"/>
      <c r="AKI145" s="515"/>
      <c r="AKJ145" s="515"/>
      <c r="AKK145" s="515"/>
      <c r="AKL145" s="515"/>
      <c r="AKM145" s="515"/>
      <c r="AKN145" s="515"/>
      <c r="AKO145" s="515"/>
      <c r="AKP145" s="515"/>
      <c r="AKQ145" s="515"/>
      <c r="AKR145" s="515"/>
      <c r="AKS145" s="515"/>
      <c r="AKT145" s="515"/>
      <c r="AKU145" s="515"/>
      <c r="AKV145" s="515"/>
      <c r="AKW145" s="515"/>
      <c r="AKX145" s="515"/>
      <c r="AKY145" s="515"/>
      <c r="AKZ145" s="515"/>
      <c r="ALA145" s="515"/>
      <c r="ALB145" s="515"/>
      <c r="ALC145" s="515"/>
      <c r="ALD145" s="515"/>
      <c r="ALE145" s="515"/>
      <c r="ALF145" s="515"/>
      <c r="ALG145" s="515"/>
      <c r="ALH145" s="515"/>
      <c r="ALI145" s="515"/>
      <c r="ALJ145" s="515"/>
      <c r="ALK145" s="515"/>
      <c r="ALL145" s="515"/>
      <c r="ALM145" s="515"/>
      <c r="ALN145" s="515"/>
    </row>
    <row r="146" spans="1:1002" x14ac:dyDescent="0.3">
      <c r="A146" s="552" t="s">
        <v>264</v>
      </c>
      <c r="B146" s="480">
        <v>2025</v>
      </c>
      <c r="C146" s="480">
        <v>2024</v>
      </c>
      <c r="D146" s="474" t="s">
        <v>8</v>
      </c>
    </row>
    <row r="147" spans="1:1002" ht="23.25" customHeight="1" x14ac:dyDescent="0.3">
      <c r="A147" s="553" t="s">
        <v>265</v>
      </c>
      <c r="B147" s="484">
        <v>63981904.689999998</v>
      </c>
      <c r="C147" s="484">
        <v>63981904.689999998</v>
      </c>
      <c r="E147" s="474" t="s">
        <v>8</v>
      </c>
    </row>
    <row r="148" spans="1:1002" s="539" customFormat="1" x14ac:dyDescent="0.3">
      <c r="A148" s="553" t="s">
        <v>266</v>
      </c>
      <c r="B148" s="484">
        <v>186155861.84</v>
      </c>
      <c r="C148" s="484">
        <v>187141030.97</v>
      </c>
      <c r="E148" s="539" t="s">
        <v>8</v>
      </c>
    </row>
    <row r="149" spans="1:1002" x14ac:dyDescent="0.3">
      <c r="A149" s="553" t="s">
        <v>267</v>
      </c>
      <c r="B149" s="484">
        <v>3736847.24</v>
      </c>
      <c r="C149" s="484">
        <v>1737492.08</v>
      </c>
      <c r="E149" s="474" t="s">
        <v>8</v>
      </c>
    </row>
    <row r="150" spans="1:1002" ht="20.25" customHeight="1" x14ac:dyDescent="0.3">
      <c r="A150" s="553" t="s">
        <v>268</v>
      </c>
      <c r="B150" s="484">
        <v>40805.99</v>
      </c>
      <c r="C150" s="484">
        <v>11816449.869999999</v>
      </c>
      <c r="E150" s="474" t="s">
        <v>8</v>
      </c>
    </row>
    <row r="151" spans="1:1002" x14ac:dyDescent="0.3">
      <c r="A151" s="553" t="s">
        <v>269</v>
      </c>
      <c r="B151" s="484">
        <v>12797034.5</v>
      </c>
      <c r="C151" s="484">
        <v>12797034.5</v>
      </c>
    </row>
    <row r="152" spans="1:1002" x14ac:dyDescent="0.3">
      <c r="A152" s="553" t="s">
        <v>270</v>
      </c>
      <c r="B152" s="484">
        <v>96108.64</v>
      </c>
      <c r="C152" s="484">
        <v>727910.97</v>
      </c>
    </row>
    <row r="153" spans="1:1002" x14ac:dyDescent="0.3">
      <c r="A153" s="553" t="s">
        <v>271</v>
      </c>
      <c r="B153" s="484">
        <v>300</v>
      </c>
      <c r="C153" s="484">
        <v>0</v>
      </c>
    </row>
    <row r="154" spans="1:1002" x14ac:dyDescent="0.3">
      <c r="A154" s="553" t="s">
        <v>272</v>
      </c>
      <c r="B154" s="484">
        <v>2057353.73</v>
      </c>
      <c r="C154" s="484">
        <v>2538585.7400000002</v>
      </c>
    </row>
    <row r="155" spans="1:1002" x14ac:dyDescent="0.3">
      <c r="A155" s="553" t="s">
        <v>273</v>
      </c>
      <c r="B155" s="484">
        <v>976125.96</v>
      </c>
      <c r="C155" s="484">
        <v>2118718.96</v>
      </c>
    </row>
    <row r="156" spans="1:1002" x14ac:dyDescent="0.3">
      <c r="A156" s="554" t="s">
        <v>208</v>
      </c>
      <c r="B156" s="505">
        <f>SUM(B147:B155)</f>
        <v>269842342.58999997</v>
      </c>
      <c r="C156" s="505">
        <f>SUM(C147:C155)</f>
        <v>282859127.78000003</v>
      </c>
    </row>
    <row r="157" spans="1:1002" x14ac:dyDescent="0.3">
      <c r="A157" s="554"/>
      <c r="B157" s="498"/>
      <c r="C157" s="498"/>
    </row>
    <row r="158" spans="1:1002" x14ac:dyDescent="0.3">
      <c r="A158" s="552" t="s">
        <v>274</v>
      </c>
      <c r="C158" s="484"/>
    </row>
    <row r="159" spans="1:1002" x14ac:dyDescent="0.3">
      <c r="A159" s="553" t="s">
        <v>275</v>
      </c>
      <c r="B159" s="484">
        <v>65180.47</v>
      </c>
      <c r="C159" s="484">
        <v>57058.77</v>
      </c>
      <c r="E159" s="474" t="s">
        <v>8</v>
      </c>
    </row>
    <row r="160" spans="1:1002" x14ac:dyDescent="0.3">
      <c r="A160" s="553" t="s">
        <v>276</v>
      </c>
      <c r="B160" s="484">
        <v>7487461.6200000001</v>
      </c>
      <c r="C160" s="484">
        <v>47531.71</v>
      </c>
      <c r="E160" s="474" t="s">
        <v>8</v>
      </c>
    </row>
    <row r="161" spans="1:1002" x14ac:dyDescent="0.3">
      <c r="A161" s="553" t="s">
        <v>277</v>
      </c>
      <c r="B161" s="484">
        <v>803559.25</v>
      </c>
      <c r="C161" s="484">
        <v>625684.25</v>
      </c>
      <c r="E161" s="474" t="s">
        <v>8</v>
      </c>
    </row>
    <row r="162" spans="1:1002" x14ac:dyDescent="0.3">
      <c r="A162" s="553" t="s">
        <v>278</v>
      </c>
      <c r="B162" s="484">
        <v>4233430.7300000004</v>
      </c>
      <c r="C162" s="484">
        <v>8462.11</v>
      </c>
      <c r="E162" s="474" t="s">
        <v>8</v>
      </c>
    </row>
    <row r="163" spans="1:1002" s="516" customFormat="1" x14ac:dyDescent="0.3">
      <c r="A163" s="553" t="s">
        <v>279</v>
      </c>
      <c r="B163" s="484">
        <v>4839052.46</v>
      </c>
      <c r="C163" s="484">
        <v>3307541.9</v>
      </c>
      <c r="D163" s="515"/>
      <c r="E163" s="515"/>
      <c r="F163" s="515"/>
      <c r="G163" s="515"/>
      <c r="H163" s="515"/>
      <c r="I163" s="515"/>
      <c r="J163" s="515"/>
      <c r="K163" s="515"/>
      <c r="L163" s="515"/>
      <c r="M163" s="515"/>
      <c r="N163" s="515"/>
      <c r="O163" s="515"/>
      <c r="P163" s="515"/>
      <c r="Q163" s="515"/>
      <c r="R163" s="515"/>
      <c r="S163" s="515"/>
      <c r="T163" s="515"/>
      <c r="U163" s="515"/>
      <c r="V163" s="515"/>
      <c r="W163" s="515"/>
      <c r="X163" s="515"/>
      <c r="Y163" s="515"/>
      <c r="Z163" s="515"/>
      <c r="AA163" s="515"/>
      <c r="AB163" s="515"/>
      <c r="AC163" s="515"/>
      <c r="AD163" s="515"/>
      <c r="AE163" s="515"/>
      <c r="AF163" s="515"/>
      <c r="AG163" s="515"/>
      <c r="AH163" s="515"/>
      <c r="AI163" s="515"/>
      <c r="AJ163" s="515"/>
      <c r="AK163" s="515"/>
      <c r="AL163" s="515"/>
      <c r="AM163" s="515"/>
      <c r="AN163" s="515"/>
      <c r="AO163" s="515"/>
      <c r="AP163" s="515"/>
      <c r="AQ163" s="515"/>
      <c r="AR163" s="515"/>
      <c r="AS163" s="515"/>
      <c r="AT163" s="515"/>
      <c r="AU163" s="515"/>
      <c r="AV163" s="515"/>
      <c r="AW163" s="515"/>
      <c r="AX163" s="515"/>
      <c r="AY163" s="515"/>
      <c r="AZ163" s="515"/>
      <c r="BA163" s="515"/>
      <c r="BB163" s="515"/>
      <c r="BC163" s="515"/>
      <c r="BD163" s="515"/>
      <c r="BE163" s="515"/>
      <c r="BF163" s="515"/>
      <c r="BG163" s="515"/>
      <c r="BH163" s="515"/>
      <c r="BI163" s="515"/>
      <c r="BJ163" s="515"/>
      <c r="BK163" s="515"/>
      <c r="BL163" s="515"/>
      <c r="BM163" s="515"/>
      <c r="BN163" s="515"/>
      <c r="BO163" s="515"/>
      <c r="BP163" s="515"/>
      <c r="BQ163" s="515"/>
      <c r="BR163" s="515"/>
      <c r="BS163" s="515"/>
      <c r="BT163" s="515"/>
      <c r="BU163" s="515"/>
      <c r="BV163" s="515"/>
      <c r="BW163" s="515"/>
      <c r="BX163" s="515"/>
      <c r="BY163" s="515"/>
      <c r="BZ163" s="515"/>
      <c r="CA163" s="515"/>
      <c r="CB163" s="515"/>
      <c r="CC163" s="515"/>
      <c r="CD163" s="515"/>
      <c r="CE163" s="515"/>
      <c r="CF163" s="515"/>
      <c r="CG163" s="515"/>
      <c r="CH163" s="515"/>
      <c r="CI163" s="515"/>
      <c r="CJ163" s="515"/>
      <c r="CK163" s="515"/>
      <c r="CL163" s="515"/>
      <c r="CM163" s="515"/>
      <c r="CN163" s="515"/>
      <c r="CO163" s="515"/>
      <c r="CP163" s="515"/>
      <c r="CQ163" s="515"/>
      <c r="CR163" s="515"/>
      <c r="CS163" s="515"/>
      <c r="CT163" s="515"/>
      <c r="CU163" s="515"/>
      <c r="CV163" s="515"/>
      <c r="CW163" s="515"/>
      <c r="CX163" s="515"/>
      <c r="CY163" s="515"/>
      <c r="CZ163" s="515"/>
      <c r="DA163" s="515"/>
      <c r="DB163" s="515"/>
      <c r="DC163" s="515"/>
      <c r="DD163" s="515"/>
      <c r="DE163" s="515"/>
      <c r="DF163" s="515"/>
      <c r="DG163" s="515"/>
      <c r="DH163" s="515"/>
      <c r="DI163" s="515"/>
      <c r="DJ163" s="515"/>
      <c r="DK163" s="515"/>
      <c r="DL163" s="515"/>
      <c r="DM163" s="515"/>
      <c r="DN163" s="515"/>
      <c r="DO163" s="515"/>
      <c r="DP163" s="515"/>
      <c r="DQ163" s="515"/>
      <c r="DR163" s="515"/>
      <c r="DS163" s="515"/>
      <c r="DT163" s="515"/>
      <c r="DU163" s="515"/>
      <c r="DV163" s="515"/>
      <c r="DW163" s="515"/>
      <c r="DX163" s="515"/>
      <c r="DY163" s="515"/>
      <c r="DZ163" s="515"/>
      <c r="EA163" s="515"/>
      <c r="EB163" s="515"/>
      <c r="EC163" s="515"/>
      <c r="ED163" s="515"/>
      <c r="EE163" s="515"/>
      <c r="EF163" s="515"/>
      <c r="EG163" s="515"/>
      <c r="EH163" s="515"/>
      <c r="EI163" s="515"/>
      <c r="EJ163" s="515"/>
      <c r="EK163" s="515"/>
      <c r="EL163" s="515"/>
      <c r="EM163" s="515"/>
      <c r="EN163" s="515"/>
      <c r="EO163" s="515"/>
      <c r="EP163" s="515"/>
      <c r="EQ163" s="515"/>
      <c r="ER163" s="515"/>
      <c r="ES163" s="515"/>
      <c r="ET163" s="515"/>
      <c r="EU163" s="515"/>
      <c r="EV163" s="515"/>
      <c r="EW163" s="515"/>
      <c r="EX163" s="515"/>
      <c r="EY163" s="515"/>
      <c r="EZ163" s="515"/>
      <c r="FA163" s="515"/>
      <c r="FB163" s="515"/>
      <c r="FC163" s="515"/>
      <c r="FD163" s="515"/>
      <c r="FE163" s="515"/>
      <c r="FF163" s="515"/>
      <c r="FG163" s="515"/>
      <c r="FH163" s="515"/>
      <c r="FI163" s="515"/>
      <c r="FJ163" s="515"/>
      <c r="FK163" s="515"/>
      <c r="FL163" s="515"/>
      <c r="FM163" s="515"/>
      <c r="FN163" s="515"/>
      <c r="FO163" s="515"/>
      <c r="FP163" s="515"/>
      <c r="FQ163" s="515"/>
      <c r="FR163" s="515"/>
      <c r="FS163" s="515"/>
      <c r="FT163" s="515"/>
      <c r="FU163" s="515"/>
      <c r="FV163" s="515"/>
      <c r="FW163" s="515"/>
      <c r="FX163" s="515"/>
      <c r="FY163" s="515"/>
      <c r="FZ163" s="515"/>
      <c r="GA163" s="515"/>
      <c r="GB163" s="515"/>
      <c r="GC163" s="515"/>
      <c r="GD163" s="515"/>
      <c r="GE163" s="515"/>
      <c r="GF163" s="515"/>
      <c r="GG163" s="515"/>
      <c r="GH163" s="515"/>
      <c r="GI163" s="515"/>
      <c r="GJ163" s="515"/>
      <c r="GK163" s="515"/>
      <c r="GL163" s="515"/>
      <c r="GM163" s="515"/>
      <c r="GN163" s="515"/>
      <c r="GO163" s="515"/>
      <c r="GP163" s="515"/>
      <c r="GQ163" s="515"/>
      <c r="GR163" s="515"/>
      <c r="GS163" s="515"/>
      <c r="GT163" s="515"/>
      <c r="GU163" s="515"/>
      <c r="GV163" s="515"/>
      <c r="GW163" s="515"/>
      <c r="GX163" s="515"/>
      <c r="GY163" s="515"/>
      <c r="GZ163" s="515"/>
      <c r="HA163" s="515"/>
      <c r="HB163" s="515"/>
      <c r="HC163" s="515"/>
      <c r="HD163" s="515"/>
      <c r="HE163" s="515"/>
      <c r="HF163" s="515"/>
      <c r="HG163" s="515"/>
      <c r="HH163" s="515"/>
      <c r="HI163" s="515"/>
      <c r="HJ163" s="515"/>
      <c r="HK163" s="515"/>
      <c r="HL163" s="515"/>
      <c r="HM163" s="515"/>
      <c r="HN163" s="515"/>
      <c r="HO163" s="515"/>
      <c r="HP163" s="515"/>
      <c r="HQ163" s="515"/>
      <c r="HR163" s="515"/>
      <c r="HS163" s="515"/>
      <c r="HT163" s="515"/>
      <c r="HU163" s="515"/>
      <c r="HV163" s="515"/>
      <c r="HW163" s="515"/>
      <c r="HX163" s="515"/>
      <c r="HY163" s="515"/>
      <c r="HZ163" s="515"/>
      <c r="IA163" s="515"/>
      <c r="IB163" s="515"/>
      <c r="IC163" s="515"/>
      <c r="ID163" s="515"/>
      <c r="IE163" s="515"/>
      <c r="IF163" s="515"/>
      <c r="IG163" s="515"/>
      <c r="IH163" s="515"/>
      <c r="II163" s="515"/>
      <c r="IJ163" s="515"/>
      <c r="IK163" s="515"/>
      <c r="IL163" s="515"/>
      <c r="IM163" s="515"/>
      <c r="IN163" s="515"/>
      <c r="IO163" s="515"/>
      <c r="IP163" s="515"/>
      <c r="IQ163" s="515"/>
      <c r="IR163" s="515"/>
      <c r="IS163" s="515"/>
      <c r="IT163" s="515"/>
      <c r="IU163" s="515"/>
      <c r="IV163" s="515"/>
      <c r="IW163" s="515"/>
      <c r="IX163" s="515"/>
      <c r="IY163" s="515"/>
      <c r="IZ163" s="515"/>
      <c r="JA163" s="515"/>
      <c r="JB163" s="515"/>
      <c r="JC163" s="515"/>
      <c r="JD163" s="515"/>
      <c r="JE163" s="515"/>
      <c r="JF163" s="515"/>
      <c r="JG163" s="515"/>
      <c r="JH163" s="515"/>
      <c r="JI163" s="515"/>
      <c r="JJ163" s="515"/>
      <c r="JK163" s="515"/>
      <c r="JL163" s="515"/>
      <c r="JM163" s="515"/>
      <c r="JN163" s="515"/>
      <c r="JO163" s="515"/>
      <c r="JP163" s="515"/>
      <c r="JQ163" s="515"/>
      <c r="JR163" s="515"/>
      <c r="JS163" s="515"/>
      <c r="JT163" s="515"/>
      <c r="JU163" s="515"/>
      <c r="JV163" s="515"/>
      <c r="JW163" s="515"/>
      <c r="JX163" s="515"/>
      <c r="JY163" s="515"/>
      <c r="JZ163" s="515"/>
      <c r="KA163" s="515"/>
      <c r="KB163" s="515"/>
      <c r="KC163" s="515"/>
      <c r="KD163" s="515"/>
      <c r="KE163" s="515"/>
      <c r="KF163" s="515"/>
      <c r="KG163" s="515"/>
      <c r="KH163" s="515"/>
      <c r="KI163" s="515"/>
      <c r="KJ163" s="515"/>
      <c r="KK163" s="515"/>
      <c r="KL163" s="515"/>
      <c r="KM163" s="515"/>
      <c r="KN163" s="515"/>
      <c r="KO163" s="515"/>
      <c r="KP163" s="515"/>
      <c r="KQ163" s="515"/>
      <c r="KR163" s="515"/>
      <c r="KS163" s="515"/>
      <c r="KT163" s="515"/>
      <c r="KU163" s="515"/>
      <c r="KV163" s="515"/>
      <c r="KW163" s="515"/>
      <c r="KX163" s="515"/>
      <c r="KY163" s="515"/>
      <c r="KZ163" s="515"/>
      <c r="LA163" s="515"/>
      <c r="LB163" s="515"/>
      <c r="LC163" s="515"/>
      <c r="LD163" s="515"/>
      <c r="LE163" s="515"/>
      <c r="LF163" s="515"/>
      <c r="LG163" s="515"/>
      <c r="LH163" s="515"/>
      <c r="LI163" s="515"/>
      <c r="LJ163" s="515"/>
      <c r="LK163" s="515"/>
      <c r="LL163" s="515"/>
      <c r="LM163" s="515"/>
      <c r="LN163" s="515"/>
      <c r="LO163" s="515"/>
      <c r="LP163" s="515"/>
      <c r="LQ163" s="515"/>
      <c r="LR163" s="515"/>
      <c r="LS163" s="515"/>
      <c r="LT163" s="515"/>
      <c r="LU163" s="515"/>
      <c r="LV163" s="515"/>
      <c r="LW163" s="515"/>
      <c r="LX163" s="515"/>
      <c r="LY163" s="515"/>
      <c r="LZ163" s="515"/>
      <c r="MA163" s="515"/>
      <c r="MB163" s="515"/>
      <c r="MC163" s="515"/>
      <c r="MD163" s="515"/>
      <c r="ME163" s="515"/>
      <c r="MF163" s="515"/>
      <c r="MG163" s="515"/>
      <c r="MH163" s="515"/>
      <c r="MI163" s="515"/>
      <c r="MJ163" s="515"/>
      <c r="MK163" s="515"/>
      <c r="ML163" s="515"/>
      <c r="MM163" s="515"/>
      <c r="MN163" s="515"/>
      <c r="MO163" s="515"/>
      <c r="MP163" s="515"/>
      <c r="MQ163" s="515"/>
      <c r="MR163" s="515"/>
      <c r="MS163" s="515"/>
      <c r="MT163" s="515"/>
      <c r="MU163" s="515"/>
      <c r="MV163" s="515"/>
      <c r="MW163" s="515"/>
      <c r="MX163" s="515"/>
      <c r="MY163" s="515"/>
      <c r="MZ163" s="515"/>
      <c r="NA163" s="515"/>
      <c r="NB163" s="515"/>
      <c r="NC163" s="515"/>
      <c r="ND163" s="515"/>
      <c r="NE163" s="515"/>
      <c r="NF163" s="515"/>
      <c r="NG163" s="515"/>
      <c r="NH163" s="515"/>
      <c r="NI163" s="515"/>
      <c r="NJ163" s="515"/>
      <c r="NK163" s="515"/>
      <c r="NL163" s="515"/>
      <c r="NM163" s="515"/>
      <c r="NN163" s="515"/>
      <c r="NO163" s="515"/>
      <c r="NP163" s="515"/>
      <c r="NQ163" s="515"/>
      <c r="NR163" s="515"/>
      <c r="NS163" s="515"/>
      <c r="NT163" s="515"/>
      <c r="NU163" s="515"/>
      <c r="NV163" s="515"/>
      <c r="NW163" s="515"/>
      <c r="NX163" s="515"/>
      <c r="NY163" s="515"/>
      <c r="NZ163" s="515"/>
      <c r="OA163" s="515"/>
      <c r="OB163" s="515"/>
      <c r="OC163" s="515"/>
      <c r="OD163" s="515"/>
      <c r="OE163" s="515"/>
      <c r="OF163" s="515"/>
      <c r="OG163" s="515"/>
      <c r="OH163" s="515"/>
      <c r="OI163" s="515"/>
      <c r="OJ163" s="515"/>
      <c r="OK163" s="515"/>
      <c r="OL163" s="515"/>
      <c r="OM163" s="515"/>
      <c r="ON163" s="515"/>
      <c r="OO163" s="515"/>
      <c r="OP163" s="515"/>
      <c r="OQ163" s="515"/>
      <c r="OR163" s="515"/>
      <c r="OS163" s="515"/>
      <c r="OT163" s="515"/>
      <c r="OU163" s="515"/>
      <c r="OV163" s="515"/>
      <c r="OW163" s="515"/>
      <c r="OX163" s="515"/>
      <c r="OY163" s="515"/>
      <c r="OZ163" s="515"/>
      <c r="PA163" s="515"/>
      <c r="PB163" s="515"/>
      <c r="PC163" s="515"/>
      <c r="PD163" s="515"/>
      <c r="PE163" s="515"/>
      <c r="PF163" s="515"/>
      <c r="PG163" s="515"/>
      <c r="PH163" s="515"/>
      <c r="PI163" s="515"/>
      <c r="PJ163" s="515"/>
      <c r="PK163" s="515"/>
      <c r="PL163" s="515"/>
      <c r="PM163" s="515"/>
      <c r="PN163" s="515"/>
      <c r="PO163" s="515"/>
      <c r="PP163" s="515"/>
      <c r="PQ163" s="515"/>
      <c r="PR163" s="515"/>
      <c r="PS163" s="515"/>
      <c r="PT163" s="515"/>
      <c r="PU163" s="515"/>
      <c r="PV163" s="515"/>
      <c r="PW163" s="515"/>
      <c r="PX163" s="515"/>
      <c r="PY163" s="515"/>
      <c r="PZ163" s="515"/>
      <c r="QA163" s="515"/>
      <c r="QB163" s="515"/>
      <c r="QC163" s="515"/>
      <c r="QD163" s="515"/>
      <c r="QE163" s="515"/>
      <c r="QF163" s="515"/>
      <c r="QG163" s="515"/>
      <c r="QH163" s="515"/>
      <c r="QI163" s="515"/>
      <c r="QJ163" s="515"/>
      <c r="QK163" s="515"/>
      <c r="QL163" s="515"/>
      <c r="QM163" s="515"/>
      <c r="QN163" s="515"/>
      <c r="QO163" s="515"/>
      <c r="QP163" s="515"/>
      <c r="QQ163" s="515"/>
      <c r="QR163" s="515"/>
      <c r="QS163" s="515"/>
      <c r="QT163" s="515"/>
      <c r="QU163" s="515"/>
      <c r="QV163" s="515"/>
      <c r="QW163" s="515"/>
      <c r="QX163" s="515"/>
      <c r="QY163" s="515"/>
      <c r="QZ163" s="515"/>
      <c r="RA163" s="515"/>
      <c r="RB163" s="515"/>
      <c r="RC163" s="515"/>
      <c r="RD163" s="515"/>
      <c r="RE163" s="515"/>
      <c r="RF163" s="515"/>
      <c r="RG163" s="515"/>
      <c r="RH163" s="515"/>
      <c r="RI163" s="515"/>
      <c r="RJ163" s="515"/>
      <c r="RK163" s="515"/>
      <c r="RL163" s="515"/>
      <c r="RM163" s="515"/>
      <c r="RN163" s="515"/>
      <c r="RO163" s="515"/>
      <c r="RP163" s="515"/>
      <c r="RQ163" s="515"/>
      <c r="RR163" s="515"/>
      <c r="RS163" s="515"/>
      <c r="RT163" s="515"/>
      <c r="RU163" s="515"/>
      <c r="RV163" s="515"/>
      <c r="RW163" s="515"/>
      <c r="RX163" s="515"/>
      <c r="RY163" s="515"/>
      <c r="RZ163" s="515"/>
      <c r="SA163" s="515"/>
      <c r="SB163" s="515"/>
      <c r="SC163" s="515"/>
      <c r="SD163" s="515"/>
      <c r="SE163" s="515"/>
      <c r="SF163" s="515"/>
      <c r="SG163" s="515"/>
      <c r="SH163" s="515"/>
      <c r="SI163" s="515"/>
      <c r="SJ163" s="515"/>
      <c r="SK163" s="515"/>
      <c r="SL163" s="515"/>
      <c r="SM163" s="515"/>
      <c r="SN163" s="515"/>
      <c r="SO163" s="515"/>
      <c r="SP163" s="515"/>
      <c r="SQ163" s="515"/>
      <c r="SR163" s="515"/>
      <c r="SS163" s="515"/>
      <c r="ST163" s="515"/>
      <c r="SU163" s="515"/>
      <c r="SV163" s="515"/>
      <c r="SW163" s="515"/>
      <c r="SX163" s="515"/>
      <c r="SY163" s="515"/>
      <c r="SZ163" s="515"/>
      <c r="TA163" s="515"/>
      <c r="TB163" s="515"/>
      <c r="TC163" s="515"/>
      <c r="TD163" s="515"/>
      <c r="TE163" s="515"/>
      <c r="TF163" s="515"/>
      <c r="TG163" s="515"/>
      <c r="TH163" s="515"/>
      <c r="TI163" s="515"/>
      <c r="TJ163" s="515"/>
      <c r="TK163" s="515"/>
      <c r="TL163" s="515"/>
      <c r="TM163" s="515"/>
      <c r="TN163" s="515"/>
      <c r="TO163" s="515"/>
      <c r="TP163" s="515"/>
      <c r="TQ163" s="515"/>
      <c r="TR163" s="515"/>
      <c r="TS163" s="515"/>
      <c r="TT163" s="515"/>
      <c r="TU163" s="515"/>
      <c r="TV163" s="515"/>
      <c r="TW163" s="515"/>
      <c r="TX163" s="515"/>
      <c r="TY163" s="515"/>
      <c r="TZ163" s="515"/>
      <c r="UA163" s="515"/>
      <c r="UB163" s="515"/>
      <c r="UC163" s="515"/>
      <c r="UD163" s="515"/>
      <c r="UE163" s="515"/>
      <c r="UF163" s="515"/>
      <c r="UG163" s="515"/>
      <c r="UH163" s="515"/>
      <c r="UI163" s="515"/>
      <c r="UJ163" s="515"/>
      <c r="UK163" s="515"/>
      <c r="UL163" s="515"/>
      <c r="UM163" s="515"/>
      <c r="UN163" s="515"/>
      <c r="UO163" s="515"/>
      <c r="UP163" s="515"/>
      <c r="UQ163" s="515"/>
      <c r="UR163" s="515"/>
      <c r="US163" s="515"/>
      <c r="UT163" s="515"/>
      <c r="UU163" s="515"/>
      <c r="UV163" s="515"/>
      <c r="UW163" s="515"/>
      <c r="UX163" s="515"/>
      <c r="UY163" s="515"/>
      <c r="UZ163" s="515"/>
      <c r="VA163" s="515"/>
      <c r="VB163" s="515"/>
      <c r="VC163" s="515"/>
      <c r="VD163" s="515"/>
      <c r="VE163" s="515"/>
      <c r="VF163" s="515"/>
      <c r="VG163" s="515"/>
      <c r="VH163" s="515"/>
      <c r="VI163" s="515"/>
      <c r="VJ163" s="515"/>
      <c r="VK163" s="515"/>
      <c r="VL163" s="515"/>
      <c r="VM163" s="515"/>
      <c r="VN163" s="515"/>
      <c r="VO163" s="515"/>
      <c r="VP163" s="515"/>
      <c r="VQ163" s="515"/>
      <c r="VR163" s="515"/>
      <c r="VS163" s="515"/>
      <c r="VT163" s="515"/>
      <c r="VU163" s="515"/>
      <c r="VV163" s="515"/>
      <c r="VW163" s="515"/>
      <c r="VX163" s="515"/>
      <c r="VY163" s="515"/>
      <c r="VZ163" s="515"/>
      <c r="WA163" s="515"/>
      <c r="WB163" s="515"/>
      <c r="WC163" s="515"/>
      <c r="WD163" s="515"/>
      <c r="WE163" s="515"/>
      <c r="WF163" s="515"/>
      <c r="WG163" s="515"/>
      <c r="WH163" s="515"/>
      <c r="WI163" s="515"/>
      <c r="WJ163" s="515"/>
      <c r="WK163" s="515"/>
      <c r="WL163" s="515"/>
      <c r="WM163" s="515"/>
      <c r="WN163" s="515"/>
      <c r="WO163" s="515"/>
      <c r="WP163" s="515"/>
      <c r="WQ163" s="515"/>
      <c r="WR163" s="515"/>
      <c r="WS163" s="515"/>
      <c r="WT163" s="515"/>
      <c r="WU163" s="515"/>
      <c r="WV163" s="515"/>
      <c r="WW163" s="515"/>
      <c r="WX163" s="515"/>
      <c r="WY163" s="515"/>
      <c r="WZ163" s="515"/>
      <c r="XA163" s="515"/>
      <c r="XB163" s="515"/>
      <c r="XC163" s="515"/>
      <c r="XD163" s="515"/>
      <c r="XE163" s="515"/>
      <c r="XF163" s="515"/>
      <c r="XG163" s="515"/>
      <c r="XH163" s="515"/>
      <c r="XI163" s="515"/>
      <c r="XJ163" s="515"/>
      <c r="XK163" s="515"/>
      <c r="XL163" s="515"/>
      <c r="XM163" s="515"/>
      <c r="XN163" s="515"/>
      <c r="XO163" s="515"/>
      <c r="XP163" s="515"/>
      <c r="XQ163" s="515"/>
      <c r="XR163" s="515"/>
      <c r="XS163" s="515"/>
      <c r="XT163" s="515"/>
      <c r="XU163" s="515"/>
      <c r="XV163" s="515"/>
      <c r="XW163" s="515"/>
      <c r="XX163" s="515"/>
      <c r="XY163" s="515"/>
      <c r="XZ163" s="515"/>
      <c r="YA163" s="515"/>
      <c r="YB163" s="515"/>
      <c r="YC163" s="515"/>
      <c r="YD163" s="515"/>
      <c r="YE163" s="515"/>
      <c r="YF163" s="515"/>
      <c r="YG163" s="515"/>
      <c r="YH163" s="515"/>
      <c r="YI163" s="515"/>
      <c r="YJ163" s="515"/>
      <c r="YK163" s="515"/>
      <c r="YL163" s="515"/>
      <c r="YM163" s="515"/>
      <c r="YN163" s="515"/>
      <c r="YO163" s="515"/>
      <c r="YP163" s="515"/>
      <c r="YQ163" s="515"/>
      <c r="YR163" s="515"/>
      <c r="YS163" s="515"/>
      <c r="YT163" s="515"/>
      <c r="YU163" s="515"/>
      <c r="YV163" s="515"/>
      <c r="YW163" s="515"/>
      <c r="YX163" s="515"/>
      <c r="YY163" s="515"/>
      <c r="YZ163" s="515"/>
      <c r="ZA163" s="515"/>
      <c r="ZB163" s="515"/>
      <c r="ZC163" s="515"/>
      <c r="ZD163" s="515"/>
      <c r="ZE163" s="515"/>
      <c r="ZF163" s="515"/>
      <c r="ZG163" s="515"/>
      <c r="ZH163" s="515"/>
      <c r="ZI163" s="515"/>
      <c r="ZJ163" s="515"/>
      <c r="ZK163" s="515"/>
      <c r="ZL163" s="515"/>
      <c r="ZM163" s="515"/>
      <c r="ZN163" s="515"/>
      <c r="ZO163" s="515"/>
      <c r="ZP163" s="515"/>
      <c r="ZQ163" s="515"/>
      <c r="ZR163" s="515"/>
      <c r="ZS163" s="515"/>
      <c r="ZT163" s="515"/>
      <c r="ZU163" s="515"/>
      <c r="ZV163" s="515"/>
      <c r="ZW163" s="515"/>
      <c r="ZX163" s="515"/>
      <c r="ZY163" s="515"/>
      <c r="ZZ163" s="515"/>
      <c r="AAA163" s="515"/>
      <c r="AAB163" s="515"/>
      <c r="AAC163" s="515"/>
      <c r="AAD163" s="515"/>
      <c r="AAE163" s="515"/>
      <c r="AAF163" s="515"/>
      <c r="AAG163" s="515"/>
      <c r="AAH163" s="515"/>
      <c r="AAI163" s="515"/>
      <c r="AAJ163" s="515"/>
      <c r="AAK163" s="515"/>
      <c r="AAL163" s="515"/>
      <c r="AAM163" s="515"/>
      <c r="AAN163" s="515"/>
      <c r="AAO163" s="515"/>
      <c r="AAP163" s="515"/>
      <c r="AAQ163" s="515"/>
      <c r="AAR163" s="515"/>
      <c r="AAS163" s="515"/>
      <c r="AAT163" s="515"/>
      <c r="AAU163" s="515"/>
      <c r="AAV163" s="515"/>
      <c r="AAW163" s="515"/>
      <c r="AAX163" s="515"/>
      <c r="AAY163" s="515"/>
      <c r="AAZ163" s="515"/>
      <c r="ABA163" s="515"/>
      <c r="ABB163" s="515"/>
      <c r="ABC163" s="515"/>
      <c r="ABD163" s="515"/>
      <c r="ABE163" s="515"/>
      <c r="ABF163" s="515"/>
      <c r="ABG163" s="515"/>
      <c r="ABH163" s="515"/>
      <c r="ABI163" s="515"/>
      <c r="ABJ163" s="515"/>
      <c r="ABK163" s="515"/>
      <c r="ABL163" s="515"/>
      <c r="ABM163" s="515"/>
      <c r="ABN163" s="515"/>
      <c r="ABO163" s="515"/>
      <c r="ABP163" s="515"/>
      <c r="ABQ163" s="515"/>
      <c r="ABR163" s="515"/>
      <c r="ABS163" s="515"/>
      <c r="ABT163" s="515"/>
      <c r="ABU163" s="515"/>
      <c r="ABV163" s="515"/>
      <c r="ABW163" s="515"/>
      <c r="ABX163" s="515"/>
      <c r="ABY163" s="515"/>
      <c r="ABZ163" s="515"/>
      <c r="ACA163" s="515"/>
      <c r="ACB163" s="515"/>
      <c r="ACC163" s="515"/>
      <c r="ACD163" s="515"/>
      <c r="ACE163" s="515"/>
      <c r="ACF163" s="515"/>
      <c r="ACG163" s="515"/>
      <c r="ACH163" s="515"/>
      <c r="ACI163" s="515"/>
      <c r="ACJ163" s="515"/>
      <c r="ACK163" s="515"/>
      <c r="ACL163" s="515"/>
      <c r="ACM163" s="515"/>
      <c r="ACN163" s="515"/>
      <c r="ACO163" s="515"/>
      <c r="ACP163" s="515"/>
      <c r="ACQ163" s="515"/>
      <c r="ACR163" s="515"/>
      <c r="ACS163" s="515"/>
      <c r="ACT163" s="515"/>
      <c r="ACU163" s="515"/>
      <c r="ACV163" s="515"/>
      <c r="ACW163" s="515"/>
      <c r="ACX163" s="515"/>
      <c r="ACY163" s="515"/>
      <c r="ACZ163" s="515"/>
      <c r="ADA163" s="515"/>
      <c r="ADB163" s="515"/>
      <c r="ADC163" s="515"/>
      <c r="ADD163" s="515"/>
      <c r="ADE163" s="515"/>
      <c r="ADF163" s="515"/>
      <c r="ADG163" s="515"/>
      <c r="ADH163" s="515"/>
      <c r="ADI163" s="515"/>
      <c r="ADJ163" s="515"/>
      <c r="ADK163" s="515"/>
      <c r="ADL163" s="515"/>
      <c r="ADM163" s="515"/>
      <c r="ADN163" s="515"/>
      <c r="ADO163" s="515"/>
      <c r="ADP163" s="515"/>
      <c r="ADQ163" s="515"/>
      <c r="ADR163" s="515"/>
      <c r="ADS163" s="515"/>
      <c r="ADT163" s="515"/>
      <c r="ADU163" s="515"/>
      <c r="ADV163" s="515"/>
      <c r="ADW163" s="515"/>
      <c r="ADX163" s="515"/>
      <c r="ADY163" s="515"/>
      <c r="ADZ163" s="515"/>
      <c r="AEA163" s="515"/>
      <c r="AEB163" s="515"/>
      <c r="AEC163" s="515"/>
      <c r="AED163" s="515"/>
      <c r="AEE163" s="515"/>
      <c r="AEF163" s="515"/>
      <c r="AEG163" s="515"/>
      <c r="AEH163" s="515"/>
      <c r="AEI163" s="515"/>
      <c r="AEJ163" s="515"/>
      <c r="AEK163" s="515"/>
      <c r="AEL163" s="515"/>
      <c r="AEM163" s="515"/>
      <c r="AEN163" s="515"/>
      <c r="AEO163" s="515"/>
      <c r="AEP163" s="515"/>
      <c r="AEQ163" s="515"/>
      <c r="AER163" s="515"/>
      <c r="AES163" s="515"/>
      <c r="AET163" s="515"/>
      <c r="AEU163" s="515"/>
      <c r="AEV163" s="515"/>
      <c r="AEW163" s="515"/>
      <c r="AEX163" s="515"/>
      <c r="AEY163" s="515"/>
      <c r="AEZ163" s="515"/>
      <c r="AFA163" s="515"/>
      <c r="AFB163" s="515"/>
      <c r="AFC163" s="515"/>
      <c r="AFD163" s="515"/>
      <c r="AFE163" s="515"/>
      <c r="AFF163" s="515"/>
      <c r="AFG163" s="515"/>
      <c r="AFH163" s="515"/>
      <c r="AFI163" s="515"/>
      <c r="AFJ163" s="515"/>
      <c r="AFK163" s="515"/>
      <c r="AFL163" s="515"/>
      <c r="AFM163" s="515"/>
      <c r="AFN163" s="515"/>
      <c r="AFO163" s="515"/>
      <c r="AFP163" s="515"/>
      <c r="AFQ163" s="515"/>
      <c r="AFR163" s="515"/>
      <c r="AFS163" s="515"/>
      <c r="AFT163" s="515"/>
      <c r="AFU163" s="515"/>
      <c r="AFV163" s="515"/>
      <c r="AFW163" s="515"/>
      <c r="AFX163" s="515"/>
      <c r="AFY163" s="515"/>
      <c r="AFZ163" s="515"/>
      <c r="AGA163" s="515"/>
      <c r="AGB163" s="515"/>
      <c r="AGC163" s="515"/>
      <c r="AGD163" s="515"/>
      <c r="AGE163" s="515"/>
      <c r="AGF163" s="515"/>
      <c r="AGG163" s="515"/>
      <c r="AGH163" s="515"/>
      <c r="AGI163" s="515"/>
      <c r="AGJ163" s="515"/>
      <c r="AGK163" s="515"/>
      <c r="AGL163" s="515"/>
      <c r="AGM163" s="515"/>
      <c r="AGN163" s="515"/>
      <c r="AGO163" s="515"/>
      <c r="AGP163" s="515"/>
      <c r="AGQ163" s="515"/>
      <c r="AGR163" s="515"/>
      <c r="AGS163" s="515"/>
      <c r="AGT163" s="515"/>
      <c r="AGU163" s="515"/>
      <c r="AGV163" s="515"/>
      <c r="AGW163" s="515"/>
      <c r="AGX163" s="515"/>
      <c r="AGY163" s="515"/>
      <c r="AGZ163" s="515"/>
      <c r="AHA163" s="515"/>
      <c r="AHB163" s="515"/>
      <c r="AHC163" s="515"/>
      <c r="AHD163" s="515"/>
      <c r="AHE163" s="515"/>
      <c r="AHF163" s="515"/>
      <c r="AHG163" s="515"/>
      <c r="AHH163" s="515"/>
      <c r="AHI163" s="515"/>
      <c r="AHJ163" s="515"/>
      <c r="AHK163" s="515"/>
      <c r="AHL163" s="515"/>
      <c r="AHM163" s="515"/>
      <c r="AHN163" s="515"/>
      <c r="AHO163" s="515"/>
      <c r="AHP163" s="515"/>
      <c r="AHQ163" s="515"/>
      <c r="AHR163" s="515"/>
      <c r="AHS163" s="515"/>
      <c r="AHT163" s="515"/>
      <c r="AHU163" s="515"/>
      <c r="AHV163" s="515"/>
      <c r="AHW163" s="515"/>
      <c r="AHX163" s="515"/>
      <c r="AHY163" s="515"/>
      <c r="AHZ163" s="515"/>
      <c r="AIA163" s="515"/>
      <c r="AIB163" s="515"/>
      <c r="AIC163" s="515"/>
      <c r="AID163" s="515"/>
      <c r="AIE163" s="515"/>
      <c r="AIF163" s="515"/>
      <c r="AIG163" s="515"/>
      <c r="AIH163" s="515"/>
      <c r="AII163" s="515"/>
      <c r="AIJ163" s="515"/>
      <c r="AIK163" s="515"/>
      <c r="AIL163" s="515"/>
      <c r="AIM163" s="515"/>
      <c r="AIN163" s="515"/>
      <c r="AIO163" s="515"/>
      <c r="AIP163" s="515"/>
      <c r="AIQ163" s="515"/>
      <c r="AIR163" s="515"/>
      <c r="AIS163" s="515"/>
      <c r="AIT163" s="515"/>
      <c r="AIU163" s="515"/>
      <c r="AIV163" s="515"/>
      <c r="AIW163" s="515"/>
      <c r="AIX163" s="515"/>
      <c r="AIY163" s="515"/>
      <c r="AIZ163" s="515"/>
      <c r="AJA163" s="515"/>
      <c r="AJB163" s="515"/>
      <c r="AJC163" s="515"/>
      <c r="AJD163" s="515"/>
      <c r="AJE163" s="515"/>
      <c r="AJF163" s="515"/>
      <c r="AJG163" s="515"/>
      <c r="AJH163" s="515"/>
      <c r="AJI163" s="515"/>
      <c r="AJJ163" s="515"/>
      <c r="AJK163" s="515"/>
      <c r="AJL163" s="515"/>
      <c r="AJM163" s="515"/>
      <c r="AJN163" s="515"/>
      <c r="AJO163" s="515"/>
      <c r="AJP163" s="515"/>
      <c r="AJQ163" s="515"/>
      <c r="AJR163" s="515"/>
      <c r="AJS163" s="515"/>
      <c r="AJT163" s="515"/>
      <c r="AJU163" s="515"/>
      <c r="AJV163" s="515"/>
      <c r="AJW163" s="515"/>
      <c r="AJX163" s="515"/>
      <c r="AJY163" s="515"/>
      <c r="AJZ163" s="515"/>
      <c r="AKA163" s="515"/>
      <c r="AKB163" s="515"/>
      <c r="AKC163" s="515"/>
      <c r="AKD163" s="515"/>
      <c r="AKE163" s="515"/>
      <c r="AKF163" s="515"/>
      <c r="AKG163" s="515"/>
      <c r="AKH163" s="515"/>
      <c r="AKI163" s="515"/>
      <c r="AKJ163" s="515"/>
      <c r="AKK163" s="515"/>
      <c r="AKL163" s="515"/>
      <c r="AKM163" s="515"/>
      <c r="AKN163" s="515"/>
      <c r="AKO163" s="515"/>
      <c r="AKP163" s="515"/>
      <c r="AKQ163" s="515"/>
      <c r="AKR163" s="515"/>
      <c r="AKS163" s="515"/>
      <c r="AKT163" s="515"/>
      <c r="AKU163" s="515"/>
      <c r="AKV163" s="515"/>
      <c r="AKW163" s="515"/>
      <c r="AKX163" s="515"/>
      <c r="AKY163" s="515"/>
      <c r="AKZ163" s="515"/>
      <c r="ALA163" s="515"/>
      <c r="ALB163" s="515"/>
      <c r="ALC163" s="515"/>
      <c r="ALD163" s="515"/>
      <c r="ALE163" s="515"/>
      <c r="ALF163" s="515"/>
      <c r="ALG163" s="515"/>
      <c r="ALH163" s="515"/>
      <c r="ALI163" s="515"/>
      <c r="ALJ163" s="515"/>
      <c r="ALK163" s="515"/>
      <c r="ALL163" s="515"/>
      <c r="ALM163" s="515"/>
      <c r="ALN163" s="515"/>
    </row>
    <row r="164" spans="1:1002" s="516" customFormat="1" x14ac:dyDescent="0.3">
      <c r="A164" s="553" t="s">
        <v>280</v>
      </c>
      <c r="B164" s="484">
        <v>142609.43</v>
      </c>
      <c r="C164" s="484">
        <v>-3033.73</v>
      </c>
      <c r="D164" s="515"/>
      <c r="E164" s="515"/>
      <c r="F164" s="515"/>
      <c r="G164" s="515"/>
      <c r="H164" s="515"/>
      <c r="I164" s="515"/>
      <c r="J164" s="515"/>
      <c r="K164" s="515"/>
      <c r="L164" s="515"/>
      <c r="M164" s="515"/>
      <c r="N164" s="515"/>
      <c r="O164" s="515"/>
      <c r="P164" s="515"/>
      <c r="Q164" s="515"/>
      <c r="R164" s="515"/>
      <c r="S164" s="515"/>
      <c r="T164" s="515"/>
      <c r="U164" s="515"/>
      <c r="V164" s="515"/>
      <c r="W164" s="515"/>
      <c r="X164" s="515"/>
      <c r="Y164" s="515"/>
      <c r="Z164" s="515"/>
      <c r="AA164" s="515"/>
      <c r="AB164" s="515"/>
      <c r="AC164" s="515"/>
      <c r="AD164" s="515"/>
      <c r="AE164" s="515"/>
      <c r="AF164" s="515"/>
      <c r="AG164" s="515"/>
      <c r="AH164" s="515"/>
      <c r="AI164" s="515"/>
      <c r="AJ164" s="515"/>
      <c r="AK164" s="515"/>
      <c r="AL164" s="515"/>
      <c r="AM164" s="515"/>
      <c r="AN164" s="515"/>
      <c r="AO164" s="515"/>
      <c r="AP164" s="515"/>
      <c r="AQ164" s="515"/>
      <c r="AR164" s="515"/>
      <c r="AS164" s="515"/>
      <c r="AT164" s="515"/>
      <c r="AU164" s="515"/>
      <c r="AV164" s="515"/>
      <c r="AW164" s="515"/>
      <c r="AX164" s="515"/>
      <c r="AY164" s="515"/>
      <c r="AZ164" s="515"/>
      <c r="BA164" s="515"/>
      <c r="BB164" s="515"/>
      <c r="BC164" s="515"/>
      <c r="BD164" s="515"/>
      <c r="BE164" s="515"/>
      <c r="BF164" s="515"/>
      <c r="BG164" s="515"/>
      <c r="BH164" s="515"/>
      <c r="BI164" s="515"/>
      <c r="BJ164" s="515"/>
      <c r="BK164" s="515"/>
      <c r="BL164" s="515"/>
      <c r="BM164" s="515"/>
      <c r="BN164" s="515"/>
      <c r="BO164" s="515"/>
      <c r="BP164" s="515"/>
      <c r="BQ164" s="515"/>
      <c r="BR164" s="515"/>
      <c r="BS164" s="515"/>
      <c r="BT164" s="515"/>
      <c r="BU164" s="515"/>
      <c r="BV164" s="515"/>
      <c r="BW164" s="515"/>
      <c r="BX164" s="515"/>
      <c r="BY164" s="515"/>
      <c r="BZ164" s="515"/>
      <c r="CA164" s="515"/>
      <c r="CB164" s="515"/>
      <c r="CC164" s="515"/>
      <c r="CD164" s="515"/>
      <c r="CE164" s="515"/>
      <c r="CF164" s="515"/>
      <c r="CG164" s="515"/>
      <c r="CH164" s="515"/>
      <c r="CI164" s="515"/>
      <c r="CJ164" s="515"/>
      <c r="CK164" s="515"/>
      <c r="CL164" s="515"/>
      <c r="CM164" s="515"/>
      <c r="CN164" s="515"/>
      <c r="CO164" s="515"/>
      <c r="CP164" s="515"/>
      <c r="CQ164" s="515"/>
      <c r="CR164" s="515"/>
      <c r="CS164" s="515"/>
      <c r="CT164" s="515"/>
      <c r="CU164" s="515"/>
      <c r="CV164" s="515"/>
      <c r="CW164" s="515"/>
      <c r="CX164" s="515"/>
      <c r="CY164" s="515"/>
      <c r="CZ164" s="515"/>
      <c r="DA164" s="515"/>
      <c r="DB164" s="515"/>
      <c r="DC164" s="515"/>
      <c r="DD164" s="515"/>
      <c r="DE164" s="515"/>
      <c r="DF164" s="515"/>
      <c r="DG164" s="515"/>
      <c r="DH164" s="515"/>
      <c r="DI164" s="515"/>
      <c r="DJ164" s="515"/>
      <c r="DK164" s="515"/>
      <c r="DL164" s="515"/>
      <c r="DM164" s="515"/>
      <c r="DN164" s="515"/>
      <c r="DO164" s="515"/>
      <c r="DP164" s="515"/>
      <c r="DQ164" s="515"/>
      <c r="DR164" s="515"/>
      <c r="DS164" s="515"/>
      <c r="DT164" s="515"/>
      <c r="DU164" s="515"/>
      <c r="DV164" s="515"/>
      <c r="DW164" s="515"/>
      <c r="DX164" s="515"/>
      <c r="DY164" s="515"/>
      <c r="DZ164" s="515"/>
      <c r="EA164" s="515"/>
      <c r="EB164" s="515"/>
      <c r="EC164" s="515"/>
      <c r="ED164" s="515"/>
      <c r="EE164" s="515"/>
      <c r="EF164" s="515"/>
      <c r="EG164" s="515"/>
      <c r="EH164" s="515"/>
      <c r="EI164" s="515"/>
      <c r="EJ164" s="515"/>
      <c r="EK164" s="515"/>
      <c r="EL164" s="515"/>
      <c r="EM164" s="515"/>
      <c r="EN164" s="515"/>
      <c r="EO164" s="515"/>
      <c r="EP164" s="515"/>
      <c r="EQ164" s="515"/>
      <c r="ER164" s="515"/>
      <c r="ES164" s="515"/>
      <c r="ET164" s="515"/>
      <c r="EU164" s="515"/>
      <c r="EV164" s="515"/>
      <c r="EW164" s="515"/>
      <c r="EX164" s="515"/>
      <c r="EY164" s="515"/>
      <c r="EZ164" s="515"/>
      <c r="FA164" s="515"/>
      <c r="FB164" s="515"/>
      <c r="FC164" s="515"/>
      <c r="FD164" s="515"/>
      <c r="FE164" s="515"/>
      <c r="FF164" s="515"/>
      <c r="FG164" s="515"/>
      <c r="FH164" s="515"/>
      <c r="FI164" s="515"/>
      <c r="FJ164" s="515"/>
      <c r="FK164" s="515"/>
      <c r="FL164" s="515"/>
      <c r="FM164" s="515"/>
      <c r="FN164" s="515"/>
      <c r="FO164" s="515"/>
      <c r="FP164" s="515"/>
      <c r="FQ164" s="515"/>
      <c r="FR164" s="515"/>
      <c r="FS164" s="515"/>
      <c r="FT164" s="515"/>
      <c r="FU164" s="515"/>
      <c r="FV164" s="515"/>
      <c r="FW164" s="515"/>
      <c r="FX164" s="515"/>
      <c r="FY164" s="515"/>
      <c r="FZ164" s="515"/>
      <c r="GA164" s="515"/>
      <c r="GB164" s="515"/>
      <c r="GC164" s="515"/>
      <c r="GD164" s="515"/>
      <c r="GE164" s="515"/>
      <c r="GF164" s="515"/>
      <c r="GG164" s="515"/>
      <c r="GH164" s="515"/>
      <c r="GI164" s="515"/>
      <c r="GJ164" s="515"/>
      <c r="GK164" s="515"/>
      <c r="GL164" s="515"/>
      <c r="GM164" s="515"/>
      <c r="GN164" s="515"/>
      <c r="GO164" s="515"/>
      <c r="GP164" s="515"/>
      <c r="GQ164" s="515"/>
      <c r="GR164" s="515"/>
      <c r="GS164" s="515"/>
      <c r="GT164" s="515"/>
      <c r="GU164" s="515"/>
      <c r="GV164" s="515"/>
      <c r="GW164" s="515"/>
      <c r="GX164" s="515"/>
      <c r="GY164" s="515"/>
      <c r="GZ164" s="515"/>
      <c r="HA164" s="515"/>
      <c r="HB164" s="515"/>
      <c r="HC164" s="515"/>
      <c r="HD164" s="515"/>
      <c r="HE164" s="515"/>
      <c r="HF164" s="515"/>
      <c r="HG164" s="515"/>
      <c r="HH164" s="515"/>
      <c r="HI164" s="515"/>
      <c r="HJ164" s="515"/>
      <c r="HK164" s="515"/>
      <c r="HL164" s="515"/>
      <c r="HM164" s="515"/>
      <c r="HN164" s="515"/>
      <c r="HO164" s="515"/>
      <c r="HP164" s="515"/>
      <c r="HQ164" s="515"/>
      <c r="HR164" s="515"/>
      <c r="HS164" s="515"/>
      <c r="HT164" s="515"/>
      <c r="HU164" s="515"/>
      <c r="HV164" s="515"/>
      <c r="HW164" s="515"/>
      <c r="HX164" s="515"/>
      <c r="HY164" s="515"/>
      <c r="HZ164" s="515"/>
      <c r="IA164" s="515"/>
      <c r="IB164" s="515"/>
      <c r="IC164" s="515"/>
      <c r="ID164" s="515"/>
      <c r="IE164" s="515"/>
      <c r="IF164" s="515"/>
      <c r="IG164" s="515"/>
      <c r="IH164" s="515"/>
      <c r="II164" s="515"/>
      <c r="IJ164" s="515"/>
      <c r="IK164" s="515"/>
      <c r="IL164" s="515"/>
      <c r="IM164" s="515"/>
      <c r="IN164" s="515"/>
      <c r="IO164" s="515"/>
      <c r="IP164" s="515"/>
      <c r="IQ164" s="515"/>
      <c r="IR164" s="515"/>
      <c r="IS164" s="515"/>
      <c r="IT164" s="515"/>
      <c r="IU164" s="515"/>
      <c r="IV164" s="515"/>
      <c r="IW164" s="515"/>
      <c r="IX164" s="515"/>
      <c r="IY164" s="515"/>
      <c r="IZ164" s="515"/>
      <c r="JA164" s="515"/>
      <c r="JB164" s="515"/>
      <c r="JC164" s="515"/>
      <c r="JD164" s="515"/>
      <c r="JE164" s="515"/>
      <c r="JF164" s="515"/>
      <c r="JG164" s="515"/>
      <c r="JH164" s="515"/>
      <c r="JI164" s="515"/>
      <c r="JJ164" s="515"/>
      <c r="JK164" s="515"/>
      <c r="JL164" s="515"/>
      <c r="JM164" s="515"/>
      <c r="JN164" s="515"/>
      <c r="JO164" s="515"/>
      <c r="JP164" s="515"/>
      <c r="JQ164" s="515"/>
      <c r="JR164" s="515"/>
      <c r="JS164" s="515"/>
      <c r="JT164" s="515"/>
      <c r="JU164" s="515"/>
      <c r="JV164" s="515"/>
      <c r="JW164" s="515"/>
      <c r="JX164" s="515"/>
      <c r="JY164" s="515"/>
      <c r="JZ164" s="515"/>
      <c r="KA164" s="515"/>
      <c r="KB164" s="515"/>
      <c r="KC164" s="515"/>
      <c r="KD164" s="515"/>
      <c r="KE164" s="515"/>
      <c r="KF164" s="515"/>
      <c r="KG164" s="515"/>
      <c r="KH164" s="515"/>
      <c r="KI164" s="515"/>
      <c r="KJ164" s="515"/>
      <c r="KK164" s="515"/>
      <c r="KL164" s="515"/>
      <c r="KM164" s="515"/>
      <c r="KN164" s="515"/>
      <c r="KO164" s="515"/>
      <c r="KP164" s="515"/>
      <c r="KQ164" s="515"/>
      <c r="KR164" s="515"/>
      <c r="KS164" s="515"/>
      <c r="KT164" s="515"/>
      <c r="KU164" s="515"/>
      <c r="KV164" s="515"/>
      <c r="KW164" s="515"/>
      <c r="KX164" s="515"/>
      <c r="KY164" s="515"/>
      <c r="KZ164" s="515"/>
      <c r="LA164" s="515"/>
      <c r="LB164" s="515"/>
      <c r="LC164" s="515"/>
      <c r="LD164" s="515"/>
      <c r="LE164" s="515"/>
      <c r="LF164" s="515"/>
      <c r="LG164" s="515"/>
      <c r="LH164" s="515"/>
      <c r="LI164" s="515"/>
      <c r="LJ164" s="515"/>
      <c r="LK164" s="515"/>
      <c r="LL164" s="515"/>
      <c r="LM164" s="515"/>
      <c r="LN164" s="515"/>
      <c r="LO164" s="515"/>
      <c r="LP164" s="515"/>
      <c r="LQ164" s="515"/>
      <c r="LR164" s="515"/>
      <c r="LS164" s="515"/>
      <c r="LT164" s="515"/>
      <c r="LU164" s="515"/>
      <c r="LV164" s="515"/>
      <c r="LW164" s="515"/>
      <c r="LX164" s="515"/>
      <c r="LY164" s="515"/>
      <c r="LZ164" s="515"/>
      <c r="MA164" s="515"/>
      <c r="MB164" s="515"/>
      <c r="MC164" s="515"/>
      <c r="MD164" s="515"/>
      <c r="ME164" s="515"/>
      <c r="MF164" s="515"/>
      <c r="MG164" s="515"/>
      <c r="MH164" s="515"/>
      <c r="MI164" s="515"/>
      <c r="MJ164" s="515"/>
      <c r="MK164" s="515"/>
      <c r="ML164" s="515"/>
      <c r="MM164" s="515"/>
      <c r="MN164" s="515"/>
      <c r="MO164" s="515"/>
      <c r="MP164" s="515"/>
      <c r="MQ164" s="515"/>
      <c r="MR164" s="515"/>
      <c r="MS164" s="515"/>
      <c r="MT164" s="515"/>
      <c r="MU164" s="515"/>
      <c r="MV164" s="515"/>
      <c r="MW164" s="515"/>
      <c r="MX164" s="515"/>
      <c r="MY164" s="515"/>
      <c r="MZ164" s="515"/>
      <c r="NA164" s="515"/>
      <c r="NB164" s="515"/>
      <c r="NC164" s="515"/>
      <c r="ND164" s="515"/>
      <c r="NE164" s="515"/>
      <c r="NF164" s="515"/>
      <c r="NG164" s="515"/>
      <c r="NH164" s="515"/>
      <c r="NI164" s="515"/>
      <c r="NJ164" s="515"/>
      <c r="NK164" s="515"/>
      <c r="NL164" s="515"/>
      <c r="NM164" s="515"/>
      <c r="NN164" s="515"/>
      <c r="NO164" s="515"/>
      <c r="NP164" s="515"/>
      <c r="NQ164" s="515"/>
      <c r="NR164" s="515"/>
      <c r="NS164" s="515"/>
      <c r="NT164" s="515"/>
      <c r="NU164" s="515"/>
      <c r="NV164" s="515"/>
      <c r="NW164" s="515"/>
      <c r="NX164" s="515"/>
      <c r="NY164" s="515"/>
      <c r="NZ164" s="515"/>
      <c r="OA164" s="515"/>
      <c r="OB164" s="515"/>
      <c r="OC164" s="515"/>
      <c r="OD164" s="515"/>
      <c r="OE164" s="515"/>
      <c r="OF164" s="515"/>
      <c r="OG164" s="515"/>
      <c r="OH164" s="515"/>
      <c r="OI164" s="515"/>
      <c r="OJ164" s="515"/>
      <c r="OK164" s="515"/>
      <c r="OL164" s="515"/>
      <c r="OM164" s="515"/>
      <c r="ON164" s="515"/>
      <c r="OO164" s="515"/>
      <c r="OP164" s="515"/>
      <c r="OQ164" s="515"/>
      <c r="OR164" s="515"/>
      <c r="OS164" s="515"/>
      <c r="OT164" s="515"/>
      <c r="OU164" s="515"/>
      <c r="OV164" s="515"/>
      <c r="OW164" s="515"/>
      <c r="OX164" s="515"/>
      <c r="OY164" s="515"/>
      <c r="OZ164" s="515"/>
      <c r="PA164" s="515"/>
      <c r="PB164" s="515"/>
      <c r="PC164" s="515"/>
      <c r="PD164" s="515"/>
      <c r="PE164" s="515"/>
      <c r="PF164" s="515"/>
      <c r="PG164" s="515"/>
      <c r="PH164" s="515"/>
      <c r="PI164" s="515"/>
      <c r="PJ164" s="515"/>
      <c r="PK164" s="515"/>
      <c r="PL164" s="515"/>
      <c r="PM164" s="515"/>
      <c r="PN164" s="515"/>
      <c r="PO164" s="515"/>
      <c r="PP164" s="515"/>
      <c r="PQ164" s="515"/>
      <c r="PR164" s="515"/>
      <c r="PS164" s="515"/>
      <c r="PT164" s="515"/>
      <c r="PU164" s="515"/>
      <c r="PV164" s="515"/>
      <c r="PW164" s="515"/>
      <c r="PX164" s="515"/>
      <c r="PY164" s="515"/>
      <c r="PZ164" s="515"/>
      <c r="QA164" s="515"/>
      <c r="QB164" s="515"/>
      <c r="QC164" s="515"/>
      <c r="QD164" s="515"/>
      <c r="QE164" s="515"/>
      <c r="QF164" s="515"/>
      <c r="QG164" s="515"/>
      <c r="QH164" s="515"/>
      <c r="QI164" s="515"/>
      <c r="QJ164" s="515"/>
      <c r="QK164" s="515"/>
      <c r="QL164" s="515"/>
      <c r="QM164" s="515"/>
      <c r="QN164" s="515"/>
      <c r="QO164" s="515"/>
      <c r="QP164" s="515"/>
      <c r="QQ164" s="515"/>
      <c r="QR164" s="515"/>
      <c r="QS164" s="515"/>
      <c r="QT164" s="515"/>
      <c r="QU164" s="515"/>
      <c r="QV164" s="515"/>
      <c r="QW164" s="515"/>
      <c r="QX164" s="515"/>
      <c r="QY164" s="515"/>
      <c r="QZ164" s="515"/>
      <c r="RA164" s="515"/>
      <c r="RB164" s="515"/>
      <c r="RC164" s="515"/>
      <c r="RD164" s="515"/>
      <c r="RE164" s="515"/>
      <c r="RF164" s="515"/>
      <c r="RG164" s="515"/>
      <c r="RH164" s="515"/>
      <c r="RI164" s="515"/>
      <c r="RJ164" s="515"/>
      <c r="RK164" s="515"/>
      <c r="RL164" s="515"/>
      <c r="RM164" s="515"/>
      <c r="RN164" s="515"/>
      <c r="RO164" s="515"/>
      <c r="RP164" s="515"/>
      <c r="RQ164" s="515"/>
      <c r="RR164" s="515"/>
      <c r="RS164" s="515"/>
      <c r="RT164" s="515"/>
      <c r="RU164" s="515"/>
      <c r="RV164" s="515"/>
      <c r="RW164" s="515"/>
      <c r="RX164" s="515"/>
      <c r="RY164" s="515"/>
      <c r="RZ164" s="515"/>
      <c r="SA164" s="515"/>
      <c r="SB164" s="515"/>
      <c r="SC164" s="515"/>
      <c r="SD164" s="515"/>
      <c r="SE164" s="515"/>
      <c r="SF164" s="515"/>
      <c r="SG164" s="515"/>
      <c r="SH164" s="515"/>
      <c r="SI164" s="515"/>
      <c r="SJ164" s="515"/>
      <c r="SK164" s="515"/>
      <c r="SL164" s="515"/>
      <c r="SM164" s="515"/>
      <c r="SN164" s="515"/>
      <c r="SO164" s="515"/>
      <c r="SP164" s="515"/>
      <c r="SQ164" s="515"/>
      <c r="SR164" s="515"/>
      <c r="SS164" s="515"/>
      <c r="ST164" s="515"/>
      <c r="SU164" s="515"/>
      <c r="SV164" s="515"/>
      <c r="SW164" s="515"/>
      <c r="SX164" s="515"/>
      <c r="SY164" s="515"/>
      <c r="SZ164" s="515"/>
      <c r="TA164" s="515"/>
      <c r="TB164" s="515"/>
      <c r="TC164" s="515"/>
      <c r="TD164" s="515"/>
      <c r="TE164" s="515"/>
      <c r="TF164" s="515"/>
      <c r="TG164" s="515"/>
      <c r="TH164" s="515"/>
      <c r="TI164" s="515"/>
      <c r="TJ164" s="515"/>
      <c r="TK164" s="515"/>
      <c r="TL164" s="515"/>
      <c r="TM164" s="515"/>
      <c r="TN164" s="515"/>
      <c r="TO164" s="515"/>
      <c r="TP164" s="515"/>
      <c r="TQ164" s="515"/>
      <c r="TR164" s="515"/>
      <c r="TS164" s="515"/>
      <c r="TT164" s="515"/>
      <c r="TU164" s="515"/>
      <c r="TV164" s="515"/>
      <c r="TW164" s="515"/>
      <c r="TX164" s="515"/>
      <c r="TY164" s="515"/>
      <c r="TZ164" s="515"/>
      <c r="UA164" s="515"/>
      <c r="UB164" s="515"/>
      <c r="UC164" s="515"/>
      <c r="UD164" s="515"/>
      <c r="UE164" s="515"/>
      <c r="UF164" s="515"/>
      <c r="UG164" s="515"/>
      <c r="UH164" s="515"/>
      <c r="UI164" s="515"/>
      <c r="UJ164" s="515"/>
      <c r="UK164" s="515"/>
      <c r="UL164" s="515"/>
      <c r="UM164" s="515"/>
      <c r="UN164" s="515"/>
      <c r="UO164" s="515"/>
      <c r="UP164" s="515"/>
      <c r="UQ164" s="515"/>
      <c r="UR164" s="515"/>
      <c r="US164" s="515"/>
      <c r="UT164" s="515"/>
      <c r="UU164" s="515"/>
      <c r="UV164" s="515"/>
      <c r="UW164" s="515"/>
      <c r="UX164" s="515"/>
      <c r="UY164" s="515"/>
      <c r="UZ164" s="515"/>
      <c r="VA164" s="515"/>
      <c r="VB164" s="515"/>
      <c r="VC164" s="515"/>
      <c r="VD164" s="515"/>
      <c r="VE164" s="515"/>
      <c r="VF164" s="515"/>
      <c r="VG164" s="515"/>
      <c r="VH164" s="515"/>
      <c r="VI164" s="515"/>
      <c r="VJ164" s="515"/>
      <c r="VK164" s="515"/>
      <c r="VL164" s="515"/>
      <c r="VM164" s="515"/>
      <c r="VN164" s="515"/>
      <c r="VO164" s="515"/>
      <c r="VP164" s="515"/>
      <c r="VQ164" s="515"/>
      <c r="VR164" s="515"/>
      <c r="VS164" s="515"/>
      <c r="VT164" s="515"/>
      <c r="VU164" s="515"/>
      <c r="VV164" s="515"/>
      <c r="VW164" s="515"/>
      <c r="VX164" s="515"/>
      <c r="VY164" s="515"/>
      <c r="VZ164" s="515"/>
      <c r="WA164" s="515"/>
      <c r="WB164" s="515"/>
      <c r="WC164" s="515"/>
      <c r="WD164" s="515"/>
      <c r="WE164" s="515"/>
      <c r="WF164" s="515"/>
      <c r="WG164" s="515"/>
      <c r="WH164" s="515"/>
      <c r="WI164" s="515"/>
      <c r="WJ164" s="515"/>
      <c r="WK164" s="515"/>
      <c r="WL164" s="515"/>
      <c r="WM164" s="515"/>
      <c r="WN164" s="515"/>
      <c r="WO164" s="515"/>
      <c r="WP164" s="515"/>
      <c r="WQ164" s="515"/>
      <c r="WR164" s="515"/>
      <c r="WS164" s="515"/>
      <c r="WT164" s="515"/>
      <c r="WU164" s="515"/>
      <c r="WV164" s="515"/>
      <c r="WW164" s="515"/>
      <c r="WX164" s="515"/>
      <c r="WY164" s="515"/>
      <c r="WZ164" s="515"/>
      <c r="XA164" s="515"/>
      <c r="XB164" s="515"/>
      <c r="XC164" s="515"/>
      <c r="XD164" s="515"/>
      <c r="XE164" s="515"/>
      <c r="XF164" s="515"/>
      <c r="XG164" s="515"/>
      <c r="XH164" s="515"/>
      <c r="XI164" s="515"/>
      <c r="XJ164" s="515"/>
      <c r="XK164" s="515"/>
      <c r="XL164" s="515"/>
      <c r="XM164" s="515"/>
      <c r="XN164" s="515"/>
      <c r="XO164" s="515"/>
      <c r="XP164" s="515"/>
      <c r="XQ164" s="515"/>
      <c r="XR164" s="515"/>
      <c r="XS164" s="515"/>
      <c r="XT164" s="515"/>
      <c r="XU164" s="515"/>
      <c r="XV164" s="515"/>
      <c r="XW164" s="515"/>
      <c r="XX164" s="515"/>
      <c r="XY164" s="515"/>
      <c r="XZ164" s="515"/>
      <c r="YA164" s="515"/>
      <c r="YB164" s="515"/>
      <c r="YC164" s="515"/>
      <c r="YD164" s="515"/>
      <c r="YE164" s="515"/>
      <c r="YF164" s="515"/>
      <c r="YG164" s="515"/>
      <c r="YH164" s="515"/>
      <c r="YI164" s="515"/>
      <c r="YJ164" s="515"/>
      <c r="YK164" s="515"/>
      <c r="YL164" s="515"/>
      <c r="YM164" s="515"/>
      <c r="YN164" s="515"/>
      <c r="YO164" s="515"/>
      <c r="YP164" s="515"/>
      <c r="YQ164" s="515"/>
      <c r="YR164" s="515"/>
      <c r="YS164" s="515"/>
      <c r="YT164" s="515"/>
      <c r="YU164" s="515"/>
      <c r="YV164" s="515"/>
      <c r="YW164" s="515"/>
      <c r="YX164" s="515"/>
      <c r="YY164" s="515"/>
      <c r="YZ164" s="515"/>
      <c r="ZA164" s="515"/>
      <c r="ZB164" s="515"/>
      <c r="ZC164" s="515"/>
      <c r="ZD164" s="515"/>
      <c r="ZE164" s="515"/>
      <c r="ZF164" s="515"/>
      <c r="ZG164" s="515"/>
      <c r="ZH164" s="515"/>
      <c r="ZI164" s="515"/>
      <c r="ZJ164" s="515"/>
      <c r="ZK164" s="515"/>
      <c r="ZL164" s="515"/>
      <c r="ZM164" s="515"/>
      <c r="ZN164" s="515"/>
      <c r="ZO164" s="515"/>
      <c r="ZP164" s="515"/>
      <c r="ZQ164" s="515"/>
      <c r="ZR164" s="515"/>
      <c r="ZS164" s="515"/>
      <c r="ZT164" s="515"/>
      <c r="ZU164" s="515"/>
      <c r="ZV164" s="515"/>
      <c r="ZW164" s="515"/>
      <c r="ZX164" s="515"/>
      <c r="ZY164" s="515"/>
      <c r="ZZ164" s="515"/>
      <c r="AAA164" s="515"/>
      <c r="AAB164" s="515"/>
      <c r="AAC164" s="515"/>
      <c r="AAD164" s="515"/>
      <c r="AAE164" s="515"/>
      <c r="AAF164" s="515"/>
      <c r="AAG164" s="515"/>
      <c r="AAH164" s="515"/>
      <c r="AAI164" s="515"/>
      <c r="AAJ164" s="515"/>
      <c r="AAK164" s="515"/>
      <c r="AAL164" s="515"/>
      <c r="AAM164" s="515"/>
      <c r="AAN164" s="515"/>
      <c r="AAO164" s="515"/>
      <c r="AAP164" s="515"/>
      <c r="AAQ164" s="515"/>
      <c r="AAR164" s="515"/>
      <c r="AAS164" s="515"/>
      <c r="AAT164" s="515"/>
      <c r="AAU164" s="515"/>
      <c r="AAV164" s="515"/>
      <c r="AAW164" s="515"/>
      <c r="AAX164" s="515"/>
      <c r="AAY164" s="515"/>
      <c r="AAZ164" s="515"/>
      <c r="ABA164" s="515"/>
      <c r="ABB164" s="515"/>
      <c r="ABC164" s="515"/>
      <c r="ABD164" s="515"/>
      <c r="ABE164" s="515"/>
      <c r="ABF164" s="515"/>
      <c r="ABG164" s="515"/>
      <c r="ABH164" s="515"/>
      <c r="ABI164" s="515"/>
      <c r="ABJ164" s="515"/>
      <c r="ABK164" s="515"/>
      <c r="ABL164" s="515"/>
      <c r="ABM164" s="515"/>
      <c r="ABN164" s="515"/>
      <c r="ABO164" s="515"/>
      <c r="ABP164" s="515"/>
      <c r="ABQ164" s="515"/>
      <c r="ABR164" s="515"/>
      <c r="ABS164" s="515"/>
      <c r="ABT164" s="515"/>
      <c r="ABU164" s="515"/>
      <c r="ABV164" s="515"/>
      <c r="ABW164" s="515"/>
      <c r="ABX164" s="515"/>
      <c r="ABY164" s="515"/>
      <c r="ABZ164" s="515"/>
      <c r="ACA164" s="515"/>
      <c r="ACB164" s="515"/>
      <c r="ACC164" s="515"/>
      <c r="ACD164" s="515"/>
      <c r="ACE164" s="515"/>
      <c r="ACF164" s="515"/>
      <c r="ACG164" s="515"/>
      <c r="ACH164" s="515"/>
      <c r="ACI164" s="515"/>
      <c r="ACJ164" s="515"/>
      <c r="ACK164" s="515"/>
      <c r="ACL164" s="515"/>
      <c r="ACM164" s="515"/>
      <c r="ACN164" s="515"/>
      <c r="ACO164" s="515"/>
      <c r="ACP164" s="515"/>
      <c r="ACQ164" s="515"/>
      <c r="ACR164" s="515"/>
      <c r="ACS164" s="515"/>
      <c r="ACT164" s="515"/>
      <c r="ACU164" s="515"/>
      <c r="ACV164" s="515"/>
      <c r="ACW164" s="515"/>
      <c r="ACX164" s="515"/>
      <c r="ACY164" s="515"/>
      <c r="ACZ164" s="515"/>
      <c r="ADA164" s="515"/>
      <c r="ADB164" s="515"/>
      <c r="ADC164" s="515"/>
      <c r="ADD164" s="515"/>
      <c r="ADE164" s="515"/>
      <c r="ADF164" s="515"/>
      <c r="ADG164" s="515"/>
      <c r="ADH164" s="515"/>
      <c r="ADI164" s="515"/>
      <c r="ADJ164" s="515"/>
      <c r="ADK164" s="515"/>
      <c r="ADL164" s="515"/>
      <c r="ADM164" s="515"/>
      <c r="ADN164" s="515"/>
      <c r="ADO164" s="515"/>
      <c r="ADP164" s="515"/>
      <c r="ADQ164" s="515"/>
      <c r="ADR164" s="515"/>
      <c r="ADS164" s="515"/>
      <c r="ADT164" s="515"/>
      <c r="ADU164" s="515"/>
      <c r="ADV164" s="515"/>
      <c r="ADW164" s="515"/>
      <c r="ADX164" s="515"/>
      <c r="ADY164" s="515"/>
      <c r="ADZ164" s="515"/>
      <c r="AEA164" s="515"/>
      <c r="AEB164" s="515"/>
      <c r="AEC164" s="515"/>
      <c r="AED164" s="515"/>
      <c r="AEE164" s="515"/>
      <c r="AEF164" s="515"/>
      <c r="AEG164" s="515"/>
      <c r="AEH164" s="515"/>
      <c r="AEI164" s="515"/>
      <c r="AEJ164" s="515"/>
      <c r="AEK164" s="515"/>
      <c r="AEL164" s="515"/>
      <c r="AEM164" s="515"/>
      <c r="AEN164" s="515"/>
      <c r="AEO164" s="515"/>
      <c r="AEP164" s="515"/>
      <c r="AEQ164" s="515"/>
      <c r="AER164" s="515"/>
      <c r="AES164" s="515"/>
      <c r="AET164" s="515"/>
      <c r="AEU164" s="515"/>
      <c r="AEV164" s="515"/>
      <c r="AEW164" s="515"/>
      <c r="AEX164" s="515"/>
      <c r="AEY164" s="515"/>
      <c r="AEZ164" s="515"/>
      <c r="AFA164" s="515"/>
      <c r="AFB164" s="515"/>
      <c r="AFC164" s="515"/>
      <c r="AFD164" s="515"/>
      <c r="AFE164" s="515"/>
      <c r="AFF164" s="515"/>
      <c r="AFG164" s="515"/>
      <c r="AFH164" s="515"/>
      <c r="AFI164" s="515"/>
      <c r="AFJ164" s="515"/>
      <c r="AFK164" s="515"/>
      <c r="AFL164" s="515"/>
      <c r="AFM164" s="515"/>
      <c r="AFN164" s="515"/>
      <c r="AFO164" s="515"/>
      <c r="AFP164" s="515"/>
      <c r="AFQ164" s="515"/>
      <c r="AFR164" s="515"/>
      <c r="AFS164" s="515"/>
      <c r="AFT164" s="515"/>
      <c r="AFU164" s="515"/>
      <c r="AFV164" s="515"/>
      <c r="AFW164" s="515"/>
      <c r="AFX164" s="515"/>
      <c r="AFY164" s="515"/>
      <c r="AFZ164" s="515"/>
      <c r="AGA164" s="515"/>
      <c r="AGB164" s="515"/>
      <c r="AGC164" s="515"/>
      <c r="AGD164" s="515"/>
      <c r="AGE164" s="515"/>
      <c r="AGF164" s="515"/>
      <c r="AGG164" s="515"/>
      <c r="AGH164" s="515"/>
      <c r="AGI164" s="515"/>
      <c r="AGJ164" s="515"/>
      <c r="AGK164" s="515"/>
      <c r="AGL164" s="515"/>
      <c r="AGM164" s="515"/>
      <c r="AGN164" s="515"/>
      <c r="AGO164" s="515"/>
      <c r="AGP164" s="515"/>
      <c r="AGQ164" s="515"/>
      <c r="AGR164" s="515"/>
      <c r="AGS164" s="515"/>
      <c r="AGT164" s="515"/>
      <c r="AGU164" s="515"/>
      <c r="AGV164" s="515"/>
      <c r="AGW164" s="515"/>
      <c r="AGX164" s="515"/>
      <c r="AGY164" s="515"/>
      <c r="AGZ164" s="515"/>
      <c r="AHA164" s="515"/>
      <c r="AHB164" s="515"/>
      <c r="AHC164" s="515"/>
      <c r="AHD164" s="515"/>
      <c r="AHE164" s="515"/>
      <c r="AHF164" s="515"/>
      <c r="AHG164" s="515"/>
      <c r="AHH164" s="515"/>
      <c r="AHI164" s="515"/>
      <c r="AHJ164" s="515"/>
      <c r="AHK164" s="515"/>
      <c r="AHL164" s="515"/>
      <c r="AHM164" s="515"/>
      <c r="AHN164" s="515"/>
      <c r="AHO164" s="515"/>
      <c r="AHP164" s="515"/>
      <c r="AHQ164" s="515"/>
      <c r="AHR164" s="515"/>
      <c r="AHS164" s="515"/>
      <c r="AHT164" s="515"/>
      <c r="AHU164" s="515"/>
      <c r="AHV164" s="515"/>
      <c r="AHW164" s="515"/>
      <c r="AHX164" s="515"/>
      <c r="AHY164" s="515"/>
      <c r="AHZ164" s="515"/>
      <c r="AIA164" s="515"/>
      <c r="AIB164" s="515"/>
      <c r="AIC164" s="515"/>
      <c r="AID164" s="515"/>
      <c r="AIE164" s="515"/>
      <c r="AIF164" s="515"/>
      <c r="AIG164" s="515"/>
      <c r="AIH164" s="515"/>
      <c r="AII164" s="515"/>
      <c r="AIJ164" s="515"/>
      <c r="AIK164" s="515"/>
      <c r="AIL164" s="515"/>
      <c r="AIM164" s="515"/>
      <c r="AIN164" s="515"/>
      <c r="AIO164" s="515"/>
      <c r="AIP164" s="515"/>
      <c r="AIQ164" s="515"/>
      <c r="AIR164" s="515"/>
      <c r="AIS164" s="515"/>
      <c r="AIT164" s="515"/>
      <c r="AIU164" s="515"/>
      <c r="AIV164" s="515"/>
      <c r="AIW164" s="515"/>
      <c r="AIX164" s="515"/>
      <c r="AIY164" s="515"/>
      <c r="AIZ164" s="515"/>
      <c r="AJA164" s="515"/>
      <c r="AJB164" s="515"/>
      <c r="AJC164" s="515"/>
      <c r="AJD164" s="515"/>
      <c r="AJE164" s="515"/>
      <c r="AJF164" s="515"/>
      <c r="AJG164" s="515"/>
      <c r="AJH164" s="515"/>
      <c r="AJI164" s="515"/>
      <c r="AJJ164" s="515"/>
      <c r="AJK164" s="515"/>
      <c r="AJL164" s="515"/>
      <c r="AJM164" s="515"/>
      <c r="AJN164" s="515"/>
      <c r="AJO164" s="515"/>
      <c r="AJP164" s="515"/>
      <c r="AJQ164" s="515"/>
      <c r="AJR164" s="515"/>
      <c r="AJS164" s="515"/>
      <c r="AJT164" s="515"/>
      <c r="AJU164" s="515"/>
      <c r="AJV164" s="515"/>
      <c r="AJW164" s="515"/>
      <c r="AJX164" s="515"/>
      <c r="AJY164" s="515"/>
      <c r="AJZ164" s="515"/>
      <c r="AKA164" s="515"/>
      <c r="AKB164" s="515"/>
      <c r="AKC164" s="515"/>
      <c r="AKD164" s="515"/>
      <c r="AKE164" s="515"/>
      <c r="AKF164" s="515"/>
      <c r="AKG164" s="515"/>
      <c r="AKH164" s="515"/>
      <c r="AKI164" s="515"/>
      <c r="AKJ164" s="515"/>
      <c r="AKK164" s="515"/>
      <c r="AKL164" s="515"/>
      <c r="AKM164" s="515"/>
      <c r="AKN164" s="515"/>
      <c r="AKO164" s="515"/>
      <c r="AKP164" s="515"/>
      <c r="AKQ164" s="515"/>
      <c r="AKR164" s="515"/>
      <c r="AKS164" s="515"/>
      <c r="AKT164" s="515"/>
      <c r="AKU164" s="515"/>
      <c r="AKV164" s="515"/>
      <c r="AKW164" s="515"/>
      <c r="AKX164" s="515"/>
      <c r="AKY164" s="515"/>
      <c r="AKZ164" s="515"/>
      <c r="ALA164" s="515"/>
      <c r="ALB164" s="515"/>
      <c r="ALC164" s="515"/>
      <c r="ALD164" s="515"/>
      <c r="ALE164" s="515"/>
      <c r="ALF164" s="515"/>
      <c r="ALG164" s="515"/>
      <c r="ALH164" s="515"/>
      <c r="ALI164" s="515"/>
      <c r="ALJ164" s="515"/>
      <c r="ALK164" s="515"/>
      <c r="ALL164" s="515"/>
      <c r="ALM164" s="515"/>
      <c r="ALN164" s="515"/>
    </row>
    <row r="165" spans="1:1002" s="516" customFormat="1" x14ac:dyDescent="0.3">
      <c r="A165" s="553" t="s">
        <v>281</v>
      </c>
      <c r="B165" s="484">
        <v>1295998.45</v>
      </c>
      <c r="C165" s="484">
        <v>1195484.8</v>
      </c>
      <c r="D165" s="515"/>
      <c r="E165" s="515"/>
      <c r="F165" s="515"/>
      <c r="G165" s="515"/>
      <c r="H165" s="515"/>
      <c r="I165" s="515"/>
      <c r="J165" s="515"/>
      <c r="K165" s="515"/>
      <c r="L165" s="515"/>
      <c r="M165" s="515"/>
      <c r="N165" s="515"/>
      <c r="O165" s="515"/>
      <c r="P165" s="515"/>
      <c r="Q165" s="515"/>
      <c r="R165" s="515"/>
      <c r="S165" s="515"/>
      <c r="T165" s="515"/>
      <c r="U165" s="515"/>
      <c r="V165" s="515"/>
      <c r="W165" s="515"/>
      <c r="X165" s="515"/>
      <c r="Y165" s="515"/>
      <c r="Z165" s="515"/>
      <c r="AA165" s="515"/>
      <c r="AB165" s="515"/>
      <c r="AC165" s="515"/>
      <c r="AD165" s="515"/>
      <c r="AE165" s="515"/>
      <c r="AF165" s="515"/>
      <c r="AG165" s="515"/>
      <c r="AH165" s="515"/>
      <c r="AI165" s="515"/>
      <c r="AJ165" s="515"/>
      <c r="AK165" s="515"/>
      <c r="AL165" s="515"/>
      <c r="AM165" s="515"/>
      <c r="AN165" s="515"/>
      <c r="AO165" s="515"/>
      <c r="AP165" s="515"/>
      <c r="AQ165" s="515"/>
      <c r="AR165" s="515"/>
      <c r="AS165" s="515"/>
      <c r="AT165" s="515"/>
      <c r="AU165" s="515"/>
      <c r="AV165" s="515"/>
      <c r="AW165" s="515"/>
      <c r="AX165" s="515"/>
      <c r="AY165" s="515"/>
      <c r="AZ165" s="515"/>
      <c r="BA165" s="515"/>
      <c r="BB165" s="515"/>
      <c r="BC165" s="515"/>
      <c r="BD165" s="515"/>
      <c r="BE165" s="515"/>
      <c r="BF165" s="515"/>
      <c r="BG165" s="515"/>
      <c r="BH165" s="515"/>
      <c r="BI165" s="515"/>
      <c r="BJ165" s="515"/>
      <c r="BK165" s="515"/>
      <c r="BL165" s="515"/>
      <c r="BM165" s="515"/>
      <c r="BN165" s="515"/>
      <c r="BO165" s="515"/>
      <c r="BP165" s="515"/>
      <c r="BQ165" s="515"/>
      <c r="BR165" s="515"/>
      <c r="BS165" s="515"/>
      <c r="BT165" s="515"/>
      <c r="BU165" s="515"/>
      <c r="BV165" s="515"/>
      <c r="BW165" s="515"/>
      <c r="BX165" s="515"/>
      <c r="BY165" s="515"/>
      <c r="BZ165" s="515"/>
      <c r="CA165" s="515"/>
      <c r="CB165" s="515"/>
      <c r="CC165" s="515"/>
      <c r="CD165" s="515"/>
      <c r="CE165" s="515"/>
      <c r="CF165" s="515"/>
      <c r="CG165" s="515"/>
      <c r="CH165" s="515"/>
      <c r="CI165" s="515"/>
      <c r="CJ165" s="515"/>
      <c r="CK165" s="515"/>
      <c r="CL165" s="515"/>
      <c r="CM165" s="515"/>
      <c r="CN165" s="515"/>
      <c r="CO165" s="515"/>
      <c r="CP165" s="515"/>
      <c r="CQ165" s="515"/>
      <c r="CR165" s="515"/>
      <c r="CS165" s="515"/>
      <c r="CT165" s="515"/>
      <c r="CU165" s="515"/>
      <c r="CV165" s="515"/>
      <c r="CW165" s="515"/>
      <c r="CX165" s="515"/>
      <c r="CY165" s="515"/>
      <c r="CZ165" s="515"/>
      <c r="DA165" s="515"/>
      <c r="DB165" s="515"/>
      <c r="DC165" s="515"/>
      <c r="DD165" s="515"/>
      <c r="DE165" s="515"/>
      <c r="DF165" s="515"/>
      <c r="DG165" s="515"/>
      <c r="DH165" s="515"/>
      <c r="DI165" s="515"/>
      <c r="DJ165" s="515"/>
      <c r="DK165" s="515"/>
      <c r="DL165" s="515"/>
      <c r="DM165" s="515"/>
      <c r="DN165" s="515"/>
      <c r="DO165" s="515"/>
      <c r="DP165" s="515"/>
      <c r="DQ165" s="515"/>
      <c r="DR165" s="515"/>
      <c r="DS165" s="515"/>
      <c r="DT165" s="515"/>
      <c r="DU165" s="515"/>
      <c r="DV165" s="515"/>
      <c r="DW165" s="515"/>
      <c r="DX165" s="515"/>
      <c r="DY165" s="515"/>
      <c r="DZ165" s="515"/>
      <c r="EA165" s="515"/>
      <c r="EB165" s="515"/>
      <c r="EC165" s="515"/>
      <c r="ED165" s="515"/>
      <c r="EE165" s="515"/>
      <c r="EF165" s="515"/>
      <c r="EG165" s="515"/>
      <c r="EH165" s="515"/>
      <c r="EI165" s="515"/>
      <c r="EJ165" s="515"/>
      <c r="EK165" s="515"/>
      <c r="EL165" s="515"/>
      <c r="EM165" s="515"/>
      <c r="EN165" s="515"/>
      <c r="EO165" s="515"/>
      <c r="EP165" s="515"/>
      <c r="EQ165" s="515"/>
      <c r="ER165" s="515"/>
      <c r="ES165" s="515"/>
      <c r="ET165" s="515"/>
      <c r="EU165" s="515"/>
      <c r="EV165" s="515"/>
      <c r="EW165" s="515"/>
      <c r="EX165" s="515"/>
      <c r="EY165" s="515"/>
      <c r="EZ165" s="515"/>
      <c r="FA165" s="515"/>
      <c r="FB165" s="515"/>
      <c r="FC165" s="515"/>
      <c r="FD165" s="515"/>
      <c r="FE165" s="515"/>
      <c r="FF165" s="515"/>
      <c r="FG165" s="515"/>
      <c r="FH165" s="515"/>
      <c r="FI165" s="515"/>
      <c r="FJ165" s="515"/>
      <c r="FK165" s="515"/>
      <c r="FL165" s="515"/>
      <c r="FM165" s="515"/>
      <c r="FN165" s="515"/>
      <c r="FO165" s="515"/>
      <c r="FP165" s="515"/>
      <c r="FQ165" s="515"/>
      <c r="FR165" s="515"/>
      <c r="FS165" s="515"/>
      <c r="FT165" s="515"/>
      <c r="FU165" s="515"/>
      <c r="FV165" s="515"/>
      <c r="FW165" s="515"/>
      <c r="FX165" s="515"/>
      <c r="FY165" s="515"/>
      <c r="FZ165" s="515"/>
      <c r="GA165" s="515"/>
      <c r="GB165" s="515"/>
      <c r="GC165" s="515"/>
      <c r="GD165" s="515"/>
      <c r="GE165" s="515"/>
      <c r="GF165" s="515"/>
      <c r="GG165" s="515"/>
      <c r="GH165" s="515"/>
      <c r="GI165" s="515"/>
      <c r="GJ165" s="515"/>
      <c r="GK165" s="515"/>
      <c r="GL165" s="515"/>
      <c r="GM165" s="515"/>
      <c r="GN165" s="515"/>
      <c r="GO165" s="515"/>
      <c r="GP165" s="515"/>
      <c r="GQ165" s="515"/>
      <c r="GR165" s="515"/>
      <c r="GS165" s="515"/>
      <c r="GT165" s="515"/>
      <c r="GU165" s="515"/>
      <c r="GV165" s="515"/>
      <c r="GW165" s="515"/>
      <c r="GX165" s="515"/>
      <c r="GY165" s="515"/>
      <c r="GZ165" s="515"/>
      <c r="HA165" s="515"/>
      <c r="HB165" s="515"/>
      <c r="HC165" s="515"/>
      <c r="HD165" s="515"/>
      <c r="HE165" s="515"/>
      <c r="HF165" s="515"/>
      <c r="HG165" s="515"/>
      <c r="HH165" s="515"/>
      <c r="HI165" s="515"/>
      <c r="HJ165" s="515"/>
      <c r="HK165" s="515"/>
      <c r="HL165" s="515"/>
      <c r="HM165" s="515"/>
      <c r="HN165" s="515"/>
      <c r="HO165" s="515"/>
      <c r="HP165" s="515"/>
      <c r="HQ165" s="515"/>
      <c r="HR165" s="515"/>
      <c r="HS165" s="515"/>
      <c r="HT165" s="515"/>
      <c r="HU165" s="515"/>
      <c r="HV165" s="515"/>
      <c r="HW165" s="515"/>
      <c r="HX165" s="515"/>
      <c r="HY165" s="515"/>
      <c r="HZ165" s="515"/>
      <c r="IA165" s="515"/>
      <c r="IB165" s="515"/>
      <c r="IC165" s="515"/>
      <c r="ID165" s="515"/>
      <c r="IE165" s="515"/>
      <c r="IF165" s="515"/>
      <c r="IG165" s="515"/>
      <c r="IH165" s="515"/>
      <c r="II165" s="515"/>
      <c r="IJ165" s="515"/>
      <c r="IK165" s="515"/>
      <c r="IL165" s="515"/>
      <c r="IM165" s="515"/>
      <c r="IN165" s="515"/>
      <c r="IO165" s="515"/>
      <c r="IP165" s="515"/>
      <c r="IQ165" s="515"/>
      <c r="IR165" s="515"/>
      <c r="IS165" s="515"/>
      <c r="IT165" s="515"/>
      <c r="IU165" s="515"/>
      <c r="IV165" s="515"/>
      <c r="IW165" s="515"/>
      <c r="IX165" s="515"/>
      <c r="IY165" s="515"/>
      <c r="IZ165" s="515"/>
      <c r="JA165" s="515"/>
      <c r="JB165" s="515"/>
      <c r="JC165" s="515"/>
      <c r="JD165" s="515"/>
      <c r="JE165" s="515"/>
      <c r="JF165" s="515"/>
      <c r="JG165" s="515"/>
      <c r="JH165" s="515"/>
      <c r="JI165" s="515"/>
      <c r="JJ165" s="515"/>
      <c r="JK165" s="515"/>
      <c r="JL165" s="515"/>
      <c r="JM165" s="515"/>
      <c r="JN165" s="515"/>
      <c r="JO165" s="515"/>
      <c r="JP165" s="515"/>
      <c r="JQ165" s="515"/>
      <c r="JR165" s="515"/>
      <c r="JS165" s="515"/>
      <c r="JT165" s="515"/>
      <c r="JU165" s="515"/>
      <c r="JV165" s="515"/>
      <c r="JW165" s="515"/>
      <c r="JX165" s="515"/>
      <c r="JY165" s="515"/>
      <c r="JZ165" s="515"/>
      <c r="KA165" s="515"/>
      <c r="KB165" s="515"/>
      <c r="KC165" s="515"/>
      <c r="KD165" s="515"/>
      <c r="KE165" s="515"/>
      <c r="KF165" s="515"/>
      <c r="KG165" s="515"/>
      <c r="KH165" s="515"/>
      <c r="KI165" s="515"/>
      <c r="KJ165" s="515"/>
      <c r="KK165" s="515"/>
      <c r="KL165" s="515"/>
      <c r="KM165" s="515"/>
      <c r="KN165" s="515"/>
      <c r="KO165" s="515"/>
      <c r="KP165" s="515"/>
      <c r="KQ165" s="515"/>
      <c r="KR165" s="515"/>
      <c r="KS165" s="515"/>
      <c r="KT165" s="515"/>
      <c r="KU165" s="515"/>
      <c r="KV165" s="515"/>
      <c r="KW165" s="515"/>
      <c r="KX165" s="515"/>
      <c r="KY165" s="515"/>
      <c r="KZ165" s="515"/>
      <c r="LA165" s="515"/>
      <c r="LB165" s="515"/>
      <c r="LC165" s="515"/>
      <c r="LD165" s="515"/>
      <c r="LE165" s="515"/>
      <c r="LF165" s="515"/>
      <c r="LG165" s="515"/>
      <c r="LH165" s="515"/>
      <c r="LI165" s="515"/>
      <c r="LJ165" s="515"/>
      <c r="LK165" s="515"/>
      <c r="LL165" s="515"/>
      <c r="LM165" s="515"/>
      <c r="LN165" s="515"/>
      <c r="LO165" s="515"/>
      <c r="LP165" s="515"/>
      <c r="LQ165" s="515"/>
      <c r="LR165" s="515"/>
      <c r="LS165" s="515"/>
      <c r="LT165" s="515"/>
      <c r="LU165" s="515"/>
      <c r="LV165" s="515"/>
      <c r="LW165" s="515"/>
      <c r="LX165" s="515"/>
      <c r="LY165" s="515"/>
      <c r="LZ165" s="515"/>
      <c r="MA165" s="515"/>
      <c r="MB165" s="515"/>
      <c r="MC165" s="515"/>
      <c r="MD165" s="515"/>
      <c r="ME165" s="515"/>
      <c r="MF165" s="515"/>
      <c r="MG165" s="515"/>
      <c r="MH165" s="515"/>
      <c r="MI165" s="515"/>
      <c r="MJ165" s="515"/>
      <c r="MK165" s="515"/>
      <c r="ML165" s="515"/>
      <c r="MM165" s="515"/>
      <c r="MN165" s="515"/>
      <c r="MO165" s="515"/>
      <c r="MP165" s="515"/>
      <c r="MQ165" s="515"/>
      <c r="MR165" s="515"/>
      <c r="MS165" s="515"/>
      <c r="MT165" s="515"/>
      <c r="MU165" s="515"/>
      <c r="MV165" s="515"/>
      <c r="MW165" s="515"/>
      <c r="MX165" s="515"/>
      <c r="MY165" s="515"/>
      <c r="MZ165" s="515"/>
      <c r="NA165" s="515"/>
      <c r="NB165" s="515"/>
      <c r="NC165" s="515"/>
      <c r="ND165" s="515"/>
      <c r="NE165" s="515"/>
      <c r="NF165" s="515"/>
      <c r="NG165" s="515"/>
      <c r="NH165" s="515"/>
      <c r="NI165" s="515"/>
      <c r="NJ165" s="515"/>
      <c r="NK165" s="515"/>
      <c r="NL165" s="515"/>
      <c r="NM165" s="515"/>
      <c r="NN165" s="515"/>
      <c r="NO165" s="515"/>
      <c r="NP165" s="515"/>
      <c r="NQ165" s="515"/>
      <c r="NR165" s="515"/>
      <c r="NS165" s="515"/>
      <c r="NT165" s="515"/>
      <c r="NU165" s="515"/>
      <c r="NV165" s="515"/>
      <c r="NW165" s="515"/>
      <c r="NX165" s="515"/>
      <c r="NY165" s="515"/>
      <c r="NZ165" s="515"/>
      <c r="OA165" s="515"/>
      <c r="OB165" s="515"/>
      <c r="OC165" s="515"/>
      <c r="OD165" s="515"/>
      <c r="OE165" s="515"/>
      <c r="OF165" s="515"/>
      <c r="OG165" s="515"/>
      <c r="OH165" s="515"/>
      <c r="OI165" s="515"/>
      <c r="OJ165" s="515"/>
      <c r="OK165" s="515"/>
      <c r="OL165" s="515"/>
      <c r="OM165" s="515"/>
      <c r="ON165" s="515"/>
      <c r="OO165" s="515"/>
      <c r="OP165" s="515"/>
      <c r="OQ165" s="515"/>
      <c r="OR165" s="515"/>
      <c r="OS165" s="515"/>
      <c r="OT165" s="515"/>
      <c r="OU165" s="515"/>
      <c r="OV165" s="515"/>
      <c r="OW165" s="515"/>
      <c r="OX165" s="515"/>
      <c r="OY165" s="515"/>
      <c r="OZ165" s="515"/>
      <c r="PA165" s="515"/>
      <c r="PB165" s="515"/>
      <c r="PC165" s="515"/>
      <c r="PD165" s="515"/>
      <c r="PE165" s="515"/>
      <c r="PF165" s="515"/>
      <c r="PG165" s="515"/>
      <c r="PH165" s="515"/>
      <c r="PI165" s="515"/>
      <c r="PJ165" s="515"/>
      <c r="PK165" s="515"/>
      <c r="PL165" s="515"/>
      <c r="PM165" s="515"/>
      <c r="PN165" s="515"/>
      <c r="PO165" s="515"/>
      <c r="PP165" s="515"/>
      <c r="PQ165" s="515"/>
      <c r="PR165" s="515"/>
      <c r="PS165" s="515"/>
      <c r="PT165" s="515"/>
      <c r="PU165" s="515"/>
      <c r="PV165" s="515"/>
      <c r="PW165" s="515"/>
      <c r="PX165" s="515"/>
      <c r="PY165" s="515"/>
      <c r="PZ165" s="515"/>
      <c r="QA165" s="515"/>
      <c r="QB165" s="515"/>
      <c r="QC165" s="515"/>
      <c r="QD165" s="515"/>
      <c r="QE165" s="515"/>
      <c r="QF165" s="515"/>
      <c r="QG165" s="515"/>
      <c r="QH165" s="515"/>
      <c r="QI165" s="515"/>
      <c r="QJ165" s="515"/>
      <c r="QK165" s="515"/>
      <c r="QL165" s="515"/>
      <c r="QM165" s="515"/>
      <c r="QN165" s="515"/>
      <c r="QO165" s="515"/>
      <c r="QP165" s="515"/>
      <c r="QQ165" s="515"/>
      <c r="QR165" s="515"/>
      <c r="QS165" s="515"/>
      <c r="QT165" s="515"/>
      <c r="QU165" s="515"/>
      <c r="QV165" s="515"/>
      <c r="QW165" s="515"/>
      <c r="QX165" s="515"/>
      <c r="QY165" s="515"/>
      <c r="QZ165" s="515"/>
      <c r="RA165" s="515"/>
      <c r="RB165" s="515"/>
      <c r="RC165" s="515"/>
      <c r="RD165" s="515"/>
      <c r="RE165" s="515"/>
      <c r="RF165" s="515"/>
      <c r="RG165" s="515"/>
      <c r="RH165" s="515"/>
      <c r="RI165" s="515"/>
      <c r="RJ165" s="515"/>
      <c r="RK165" s="515"/>
      <c r="RL165" s="515"/>
      <c r="RM165" s="515"/>
      <c r="RN165" s="515"/>
      <c r="RO165" s="515"/>
      <c r="RP165" s="515"/>
      <c r="RQ165" s="515"/>
      <c r="RR165" s="515"/>
      <c r="RS165" s="515"/>
      <c r="RT165" s="515"/>
      <c r="RU165" s="515"/>
      <c r="RV165" s="515"/>
      <c r="RW165" s="515"/>
      <c r="RX165" s="515"/>
      <c r="RY165" s="515"/>
      <c r="RZ165" s="515"/>
      <c r="SA165" s="515"/>
      <c r="SB165" s="515"/>
      <c r="SC165" s="515"/>
      <c r="SD165" s="515"/>
      <c r="SE165" s="515"/>
      <c r="SF165" s="515"/>
      <c r="SG165" s="515"/>
      <c r="SH165" s="515"/>
      <c r="SI165" s="515"/>
      <c r="SJ165" s="515"/>
      <c r="SK165" s="515"/>
      <c r="SL165" s="515"/>
      <c r="SM165" s="515"/>
      <c r="SN165" s="515"/>
      <c r="SO165" s="515"/>
      <c r="SP165" s="515"/>
      <c r="SQ165" s="515"/>
      <c r="SR165" s="515"/>
      <c r="SS165" s="515"/>
      <c r="ST165" s="515"/>
      <c r="SU165" s="515"/>
      <c r="SV165" s="515"/>
      <c r="SW165" s="515"/>
      <c r="SX165" s="515"/>
      <c r="SY165" s="515"/>
      <c r="SZ165" s="515"/>
      <c r="TA165" s="515"/>
      <c r="TB165" s="515"/>
      <c r="TC165" s="515"/>
      <c r="TD165" s="515"/>
      <c r="TE165" s="515"/>
      <c r="TF165" s="515"/>
      <c r="TG165" s="515"/>
      <c r="TH165" s="515"/>
      <c r="TI165" s="515"/>
      <c r="TJ165" s="515"/>
      <c r="TK165" s="515"/>
      <c r="TL165" s="515"/>
      <c r="TM165" s="515"/>
      <c r="TN165" s="515"/>
      <c r="TO165" s="515"/>
      <c r="TP165" s="515"/>
      <c r="TQ165" s="515"/>
      <c r="TR165" s="515"/>
      <c r="TS165" s="515"/>
      <c r="TT165" s="515"/>
      <c r="TU165" s="515"/>
      <c r="TV165" s="515"/>
      <c r="TW165" s="515"/>
      <c r="TX165" s="515"/>
      <c r="TY165" s="515"/>
      <c r="TZ165" s="515"/>
      <c r="UA165" s="515"/>
      <c r="UB165" s="515"/>
      <c r="UC165" s="515"/>
      <c r="UD165" s="515"/>
      <c r="UE165" s="515"/>
      <c r="UF165" s="515"/>
      <c r="UG165" s="515"/>
      <c r="UH165" s="515"/>
      <c r="UI165" s="515"/>
      <c r="UJ165" s="515"/>
      <c r="UK165" s="515"/>
      <c r="UL165" s="515"/>
      <c r="UM165" s="515"/>
      <c r="UN165" s="515"/>
      <c r="UO165" s="515"/>
      <c r="UP165" s="515"/>
      <c r="UQ165" s="515"/>
      <c r="UR165" s="515"/>
      <c r="US165" s="515"/>
      <c r="UT165" s="515"/>
      <c r="UU165" s="515"/>
      <c r="UV165" s="515"/>
      <c r="UW165" s="515"/>
      <c r="UX165" s="515"/>
      <c r="UY165" s="515"/>
      <c r="UZ165" s="515"/>
      <c r="VA165" s="515"/>
      <c r="VB165" s="515"/>
      <c r="VC165" s="515"/>
      <c r="VD165" s="515"/>
      <c r="VE165" s="515"/>
      <c r="VF165" s="515"/>
      <c r="VG165" s="515"/>
      <c r="VH165" s="515"/>
      <c r="VI165" s="515"/>
      <c r="VJ165" s="515"/>
      <c r="VK165" s="515"/>
      <c r="VL165" s="515"/>
      <c r="VM165" s="515"/>
      <c r="VN165" s="515"/>
      <c r="VO165" s="515"/>
      <c r="VP165" s="515"/>
      <c r="VQ165" s="515"/>
      <c r="VR165" s="515"/>
      <c r="VS165" s="515"/>
      <c r="VT165" s="515"/>
      <c r="VU165" s="515"/>
      <c r="VV165" s="515"/>
      <c r="VW165" s="515"/>
      <c r="VX165" s="515"/>
      <c r="VY165" s="515"/>
      <c r="VZ165" s="515"/>
      <c r="WA165" s="515"/>
      <c r="WB165" s="515"/>
      <c r="WC165" s="515"/>
      <c r="WD165" s="515"/>
      <c r="WE165" s="515"/>
      <c r="WF165" s="515"/>
      <c r="WG165" s="515"/>
      <c r="WH165" s="515"/>
      <c r="WI165" s="515"/>
      <c r="WJ165" s="515"/>
      <c r="WK165" s="515"/>
      <c r="WL165" s="515"/>
      <c r="WM165" s="515"/>
      <c r="WN165" s="515"/>
      <c r="WO165" s="515"/>
      <c r="WP165" s="515"/>
      <c r="WQ165" s="515"/>
      <c r="WR165" s="515"/>
      <c r="WS165" s="515"/>
      <c r="WT165" s="515"/>
      <c r="WU165" s="515"/>
      <c r="WV165" s="515"/>
      <c r="WW165" s="515"/>
      <c r="WX165" s="515"/>
      <c r="WY165" s="515"/>
      <c r="WZ165" s="515"/>
      <c r="XA165" s="515"/>
      <c r="XB165" s="515"/>
      <c r="XC165" s="515"/>
      <c r="XD165" s="515"/>
      <c r="XE165" s="515"/>
      <c r="XF165" s="515"/>
      <c r="XG165" s="515"/>
      <c r="XH165" s="515"/>
      <c r="XI165" s="515"/>
      <c r="XJ165" s="515"/>
      <c r="XK165" s="515"/>
      <c r="XL165" s="515"/>
      <c r="XM165" s="515"/>
      <c r="XN165" s="515"/>
      <c r="XO165" s="515"/>
      <c r="XP165" s="515"/>
      <c r="XQ165" s="515"/>
      <c r="XR165" s="515"/>
      <c r="XS165" s="515"/>
      <c r="XT165" s="515"/>
      <c r="XU165" s="515"/>
      <c r="XV165" s="515"/>
      <c r="XW165" s="515"/>
      <c r="XX165" s="515"/>
      <c r="XY165" s="515"/>
      <c r="XZ165" s="515"/>
      <c r="YA165" s="515"/>
      <c r="YB165" s="515"/>
      <c r="YC165" s="515"/>
      <c r="YD165" s="515"/>
      <c r="YE165" s="515"/>
      <c r="YF165" s="515"/>
      <c r="YG165" s="515"/>
      <c r="YH165" s="515"/>
      <c r="YI165" s="515"/>
      <c r="YJ165" s="515"/>
      <c r="YK165" s="515"/>
      <c r="YL165" s="515"/>
      <c r="YM165" s="515"/>
      <c r="YN165" s="515"/>
      <c r="YO165" s="515"/>
      <c r="YP165" s="515"/>
      <c r="YQ165" s="515"/>
      <c r="YR165" s="515"/>
      <c r="YS165" s="515"/>
      <c r="YT165" s="515"/>
      <c r="YU165" s="515"/>
      <c r="YV165" s="515"/>
      <c r="YW165" s="515"/>
      <c r="YX165" s="515"/>
      <c r="YY165" s="515"/>
      <c r="YZ165" s="515"/>
      <c r="ZA165" s="515"/>
      <c r="ZB165" s="515"/>
      <c r="ZC165" s="515"/>
      <c r="ZD165" s="515"/>
      <c r="ZE165" s="515"/>
      <c r="ZF165" s="515"/>
      <c r="ZG165" s="515"/>
      <c r="ZH165" s="515"/>
      <c r="ZI165" s="515"/>
      <c r="ZJ165" s="515"/>
      <c r="ZK165" s="515"/>
      <c r="ZL165" s="515"/>
      <c r="ZM165" s="515"/>
      <c r="ZN165" s="515"/>
      <c r="ZO165" s="515"/>
      <c r="ZP165" s="515"/>
      <c r="ZQ165" s="515"/>
      <c r="ZR165" s="515"/>
      <c r="ZS165" s="515"/>
      <c r="ZT165" s="515"/>
      <c r="ZU165" s="515"/>
      <c r="ZV165" s="515"/>
      <c r="ZW165" s="515"/>
      <c r="ZX165" s="515"/>
      <c r="ZY165" s="515"/>
      <c r="ZZ165" s="515"/>
      <c r="AAA165" s="515"/>
      <c r="AAB165" s="515"/>
      <c r="AAC165" s="515"/>
      <c r="AAD165" s="515"/>
      <c r="AAE165" s="515"/>
      <c r="AAF165" s="515"/>
      <c r="AAG165" s="515"/>
      <c r="AAH165" s="515"/>
      <c r="AAI165" s="515"/>
      <c r="AAJ165" s="515"/>
      <c r="AAK165" s="515"/>
      <c r="AAL165" s="515"/>
      <c r="AAM165" s="515"/>
      <c r="AAN165" s="515"/>
      <c r="AAO165" s="515"/>
      <c r="AAP165" s="515"/>
      <c r="AAQ165" s="515"/>
      <c r="AAR165" s="515"/>
      <c r="AAS165" s="515"/>
      <c r="AAT165" s="515"/>
      <c r="AAU165" s="515"/>
      <c r="AAV165" s="515"/>
      <c r="AAW165" s="515"/>
      <c r="AAX165" s="515"/>
      <c r="AAY165" s="515"/>
      <c r="AAZ165" s="515"/>
      <c r="ABA165" s="515"/>
      <c r="ABB165" s="515"/>
      <c r="ABC165" s="515"/>
      <c r="ABD165" s="515"/>
      <c r="ABE165" s="515"/>
      <c r="ABF165" s="515"/>
      <c r="ABG165" s="515"/>
      <c r="ABH165" s="515"/>
      <c r="ABI165" s="515"/>
      <c r="ABJ165" s="515"/>
      <c r="ABK165" s="515"/>
      <c r="ABL165" s="515"/>
      <c r="ABM165" s="515"/>
      <c r="ABN165" s="515"/>
      <c r="ABO165" s="515"/>
      <c r="ABP165" s="515"/>
      <c r="ABQ165" s="515"/>
      <c r="ABR165" s="515"/>
      <c r="ABS165" s="515"/>
      <c r="ABT165" s="515"/>
      <c r="ABU165" s="515"/>
      <c r="ABV165" s="515"/>
      <c r="ABW165" s="515"/>
      <c r="ABX165" s="515"/>
      <c r="ABY165" s="515"/>
      <c r="ABZ165" s="515"/>
      <c r="ACA165" s="515"/>
      <c r="ACB165" s="515"/>
      <c r="ACC165" s="515"/>
      <c r="ACD165" s="515"/>
      <c r="ACE165" s="515"/>
      <c r="ACF165" s="515"/>
      <c r="ACG165" s="515"/>
      <c r="ACH165" s="515"/>
      <c r="ACI165" s="515"/>
      <c r="ACJ165" s="515"/>
      <c r="ACK165" s="515"/>
      <c r="ACL165" s="515"/>
      <c r="ACM165" s="515"/>
      <c r="ACN165" s="515"/>
      <c r="ACO165" s="515"/>
      <c r="ACP165" s="515"/>
      <c r="ACQ165" s="515"/>
      <c r="ACR165" s="515"/>
      <c r="ACS165" s="515"/>
      <c r="ACT165" s="515"/>
      <c r="ACU165" s="515"/>
      <c r="ACV165" s="515"/>
      <c r="ACW165" s="515"/>
      <c r="ACX165" s="515"/>
      <c r="ACY165" s="515"/>
      <c r="ACZ165" s="515"/>
      <c r="ADA165" s="515"/>
      <c r="ADB165" s="515"/>
      <c r="ADC165" s="515"/>
      <c r="ADD165" s="515"/>
      <c r="ADE165" s="515"/>
      <c r="ADF165" s="515"/>
      <c r="ADG165" s="515"/>
      <c r="ADH165" s="515"/>
      <c r="ADI165" s="515"/>
      <c r="ADJ165" s="515"/>
      <c r="ADK165" s="515"/>
      <c r="ADL165" s="515"/>
      <c r="ADM165" s="515"/>
      <c r="ADN165" s="515"/>
      <c r="ADO165" s="515"/>
      <c r="ADP165" s="515"/>
      <c r="ADQ165" s="515"/>
      <c r="ADR165" s="515"/>
      <c r="ADS165" s="515"/>
      <c r="ADT165" s="515"/>
      <c r="ADU165" s="515"/>
      <c r="ADV165" s="515"/>
      <c r="ADW165" s="515"/>
      <c r="ADX165" s="515"/>
      <c r="ADY165" s="515"/>
      <c r="ADZ165" s="515"/>
      <c r="AEA165" s="515"/>
      <c r="AEB165" s="515"/>
      <c r="AEC165" s="515"/>
      <c r="AED165" s="515"/>
      <c r="AEE165" s="515"/>
      <c r="AEF165" s="515"/>
      <c r="AEG165" s="515"/>
      <c r="AEH165" s="515"/>
      <c r="AEI165" s="515"/>
      <c r="AEJ165" s="515"/>
      <c r="AEK165" s="515"/>
      <c r="AEL165" s="515"/>
      <c r="AEM165" s="515"/>
      <c r="AEN165" s="515"/>
      <c r="AEO165" s="515"/>
      <c r="AEP165" s="515"/>
      <c r="AEQ165" s="515"/>
      <c r="AER165" s="515"/>
      <c r="AES165" s="515"/>
      <c r="AET165" s="515"/>
      <c r="AEU165" s="515"/>
      <c r="AEV165" s="515"/>
      <c r="AEW165" s="515"/>
      <c r="AEX165" s="515"/>
      <c r="AEY165" s="515"/>
      <c r="AEZ165" s="515"/>
      <c r="AFA165" s="515"/>
      <c r="AFB165" s="515"/>
      <c r="AFC165" s="515"/>
      <c r="AFD165" s="515"/>
      <c r="AFE165" s="515"/>
      <c r="AFF165" s="515"/>
      <c r="AFG165" s="515"/>
      <c r="AFH165" s="515"/>
      <c r="AFI165" s="515"/>
      <c r="AFJ165" s="515"/>
      <c r="AFK165" s="515"/>
      <c r="AFL165" s="515"/>
      <c r="AFM165" s="515"/>
      <c r="AFN165" s="515"/>
      <c r="AFO165" s="515"/>
      <c r="AFP165" s="515"/>
      <c r="AFQ165" s="515"/>
      <c r="AFR165" s="515"/>
      <c r="AFS165" s="515"/>
      <c r="AFT165" s="515"/>
      <c r="AFU165" s="515"/>
      <c r="AFV165" s="515"/>
      <c r="AFW165" s="515"/>
      <c r="AFX165" s="515"/>
      <c r="AFY165" s="515"/>
      <c r="AFZ165" s="515"/>
      <c r="AGA165" s="515"/>
      <c r="AGB165" s="515"/>
      <c r="AGC165" s="515"/>
      <c r="AGD165" s="515"/>
      <c r="AGE165" s="515"/>
      <c r="AGF165" s="515"/>
      <c r="AGG165" s="515"/>
      <c r="AGH165" s="515"/>
      <c r="AGI165" s="515"/>
      <c r="AGJ165" s="515"/>
      <c r="AGK165" s="515"/>
      <c r="AGL165" s="515"/>
      <c r="AGM165" s="515"/>
      <c r="AGN165" s="515"/>
      <c r="AGO165" s="515"/>
      <c r="AGP165" s="515"/>
      <c r="AGQ165" s="515"/>
      <c r="AGR165" s="515"/>
      <c r="AGS165" s="515"/>
      <c r="AGT165" s="515"/>
      <c r="AGU165" s="515"/>
      <c r="AGV165" s="515"/>
      <c r="AGW165" s="515"/>
      <c r="AGX165" s="515"/>
      <c r="AGY165" s="515"/>
      <c r="AGZ165" s="515"/>
      <c r="AHA165" s="515"/>
      <c r="AHB165" s="515"/>
      <c r="AHC165" s="515"/>
      <c r="AHD165" s="515"/>
      <c r="AHE165" s="515"/>
      <c r="AHF165" s="515"/>
      <c r="AHG165" s="515"/>
      <c r="AHH165" s="515"/>
      <c r="AHI165" s="515"/>
      <c r="AHJ165" s="515"/>
      <c r="AHK165" s="515"/>
      <c r="AHL165" s="515"/>
      <c r="AHM165" s="515"/>
      <c r="AHN165" s="515"/>
      <c r="AHO165" s="515"/>
      <c r="AHP165" s="515"/>
      <c r="AHQ165" s="515"/>
      <c r="AHR165" s="515"/>
      <c r="AHS165" s="515"/>
      <c r="AHT165" s="515"/>
      <c r="AHU165" s="515"/>
      <c r="AHV165" s="515"/>
      <c r="AHW165" s="515"/>
      <c r="AHX165" s="515"/>
      <c r="AHY165" s="515"/>
      <c r="AHZ165" s="515"/>
      <c r="AIA165" s="515"/>
      <c r="AIB165" s="515"/>
      <c r="AIC165" s="515"/>
      <c r="AID165" s="515"/>
      <c r="AIE165" s="515"/>
      <c r="AIF165" s="515"/>
      <c r="AIG165" s="515"/>
      <c r="AIH165" s="515"/>
      <c r="AII165" s="515"/>
      <c r="AIJ165" s="515"/>
      <c r="AIK165" s="515"/>
      <c r="AIL165" s="515"/>
      <c r="AIM165" s="515"/>
      <c r="AIN165" s="515"/>
      <c r="AIO165" s="515"/>
      <c r="AIP165" s="515"/>
      <c r="AIQ165" s="515"/>
      <c r="AIR165" s="515"/>
      <c r="AIS165" s="515"/>
      <c r="AIT165" s="515"/>
      <c r="AIU165" s="515"/>
      <c r="AIV165" s="515"/>
      <c r="AIW165" s="515"/>
      <c r="AIX165" s="515"/>
      <c r="AIY165" s="515"/>
      <c r="AIZ165" s="515"/>
      <c r="AJA165" s="515"/>
      <c r="AJB165" s="515"/>
      <c r="AJC165" s="515"/>
      <c r="AJD165" s="515"/>
      <c r="AJE165" s="515"/>
      <c r="AJF165" s="515"/>
      <c r="AJG165" s="515"/>
      <c r="AJH165" s="515"/>
      <c r="AJI165" s="515"/>
      <c r="AJJ165" s="515"/>
      <c r="AJK165" s="515"/>
      <c r="AJL165" s="515"/>
      <c r="AJM165" s="515"/>
      <c r="AJN165" s="515"/>
      <c r="AJO165" s="515"/>
      <c r="AJP165" s="515"/>
      <c r="AJQ165" s="515"/>
      <c r="AJR165" s="515"/>
      <c r="AJS165" s="515"/>
      <c r="AJT165" s="515"/>
      <c r="AJU165" s="515"/>
      <c r="AJV165" s="515"/>
      <c r="AJW165" s="515"/>
      <c r="AJX165" s="515"/>
      <c r="AJY165" s="515"/>
      <c r="AJZ165" s="515"/>
      <c r="AKA165" s="515"/>
      <c r="AKB165" s="515"/>
      <c r="AKC165" s="515"/>
      <c r="AKD165" s="515"/>
      <c r="AKE165" s="515"/>
      <c r="AKF165" s="515"/>
      <c r="AKG165" s="515"/>
      <c r="AKH165" s="515"/>
      <c r="AKI165" s="515"/>
      <c r="AKJ165" s="515"/>
      <c r="AKK165" s="515"/>
      <c r="AKL165" s="515"/>
      <c r="AKM165" s="515"/>
      <c r="AKN165" s="515"/>
      <c r="AKO165" s="515"/>
      <c r="AKP165" s="515"/>
      <c r="AKQ165" s="515"/>
      <c r="AKR165" s="515"/>
      <c r="AKS165" s="515"/>
      <c r="AKT165" s="515"/>
      <c r="AKU165" s="515"/>
      <c r="AKV165" s="515"/>
      <c r="AKW165" s="515"/>
      <c r="AKX165" s="515"/>
      <c r="AKY165" s="515"/>
      <c r="AKZ165" s="515"/>
      <c r="ALA165" s="515"/>
      <c r="ALB165" s="515"/>
      <c r="ALC165" s="515"/>
      <c r="ALD165" s="515"/>
      <c r="ALE165" s="515"/>
      <c r="ALF165" s="515"/>
      <c r="ALG165" s="515"/>
      <c r="ALH165" s="515"/>
      <c r="ALI165" s="515"/>
      <c r="ALJ165" s="515"/>
      <c r="ALK165" s="515"/>
      <c r="ALL165" s="515"/>
      <c r="ALM165" s="515"/>
      <c r="ALN165" s="515"/>
    </row>
    <row r="166" spans="1:1002" s="516" customFormat="1" x14ac:dyDescent="0.3">
      <c r="A166" s="553" t="s">
        <v>282</v>
      </c>
      <c r="B166" s="484">
        <v>612891.22</v>
      </c>
      <c r="C166" s="484">
        <v>612891.22</v>
      </c>
      <c r="D166" s="515"/>
      <c r="E166" s="515"/>
      <c r="F166" s="515"/>
      <c r="G166" s="515"/>
      <c r="H166" s="515"/>
      <c r="I166" s="515"/>
      <c r="J166" s="515"/>
      <c r="K166" s="515"/>
      <c r="L166" s="515"/>
      <c r="M166" s="515"/>
      <c r="N166" s="515"/>
      <c r="O166" s="515"/>
      <c r="P166" s="515"/>
      <c r="Q166" s="515"/>
      <c r="R166" s="515"/>
      <c r="S166" s="515"/>
      <c r="T166" s="515"/>
      <c r="U166" s="515"/>
      <c r="V166" s="515"/>
      <c r="W166" s="515"/>
      <c r="X166" s="515"/>
      <c r="Y166" s="515"/>
      <c r="Z166" s="515"/>
      <c r="AA166" s="515"/>
      <c r="AB166" s="515"/>
      <c r="AC166" s="515"/>
      <c r="AD166" s="515"/>
      <c r="AE166" s="515"/>
      <c r="AF166" s="515"/>
      <c r="AG166" s="515"/>
      <c r="AH166" s="515"/>
      <c r="AI166" s="515"/>
      <c r="AJ166" s="515"/>
      <c r="AK166" s="515"/>
      <c r="AL166" s="515"/>
      <c r="AM166" s="515"/>
      <c r="AN166" s="515"/>
      <c r="AO166" s="515"/>
      <c r="AP166" s="515"/>
      <c r="AQ166" s="515"/>
      <c r="AR166" s="515"/>
      <c r="AS166" s="515"/>
      <c r="AT166" s="515"/>
      <c r="AU166" s="515"/>
      <c r="AV166" s="515"/>
      <c r="AW166" s="515"/>
      <c r="AX166" s="515"/>
      <c r="AY166" s="515"/>
      <c r="AZ166" s="515"/>
      <c r="BA166" s="515"/>
      <c r="BB166" s="515"/>
      <c r="BC166" s="515"/>
      <c r="BD166" s="515"/>
      <c r="BE166" s="515"/>
      <c r="BF166" s="515"/>
      <c r="BG166" s="515"/>
      <c r="BH166" s="515"/>
      <c r="BI166" s="515"/>
      <c r="BJ166" s="515"/>
      <c r="BK166" s="515"/>
      <c r="BL166" s="515"/>
      <c r="BM166" s="515"/>
      <c r="BN166" s="515"/>
      <c r="BO166" s="515"/>
      <c r="BP166" s="515"/>
      <c r="BQ166" s="515"/>
      <c r="BR166" s="515"/>
      <c r="BS166" s="515"/>
      <c r="BT166" s="515"/>
      <c r="BU166" s="515"/>
      <c r="BV166" s="515"/>
      <c r="BW166" s="515"/>
      <c r="BX166" s="515"/>
      <c r="BY166" s="515"/>
      <c r="BZ166" s="515"/>
      <c r="CA166" s="515"/>
      <c r="CB166" s="515"/>
      <c r="CC166" s="515"/>
      <c r="CD166" s="515"/>
      <c r="CE166" s="515"/>
      <c r="CF166" s="515"/>
      <c r="CG166" s="515"/>
      <c r="CH166" s="515"/>
      <c r="CI166" s="515"/>
      <c r="CJ166" s="515"/>
      <c r="CK166" s="515"/>
      <c r="CL166" s="515"/>
      <c r="CM166" s="515"/>
      <c r="CN166" s="515"/>
      <c r="CO166" s="515"/>
      <c r="CP166" s="515"/>
      <c r="CQ166" s="515"/>
      <c r="CR166" s="515"/>
      <c r="CS166" s="515"/>
      <c r="CT166" s="515"/>
      <c r="CU166" s="515"/>
      <c r="CV166" s="515"/>
      <c r="CW166" s="515"/>
      <c r="CX166" s="515"/>
      <c r="CY166" s="515"/>
      <c r="CZ166" s="515"/>
      <c r="DA166" s="515"/>
      <c r="DB166" s="515"/>
      <c r="DC166" s="515"/>
      <c r="DD166" s="515"/>
      <c r="DE166" s="515"/>
      <c r="DF166" s="515"/>
      <c r="DG166" s="515"/>
      <c r="DH166" s="515"/>
      <c r="DI166" s="515"/>
      <c r="DJ166" s="515"/>
      <c r="DK166" s="515"/>
      <c r="DL166" s="515"/>
      <c r="DM166" s="515"/>
      <c r="DN166" s="515"/>
      <c r="DO166" s="515"/>
      <c r="DP166" s="515"/>
      <c r="DQ166" s="515"/>
      <c r="DR166" s="515"/>
      <c r="DS166" s="515"/>
      <c r="DT166" s="515"/>
      <c r="DU166" s="515"/>
      <c r="DV166" s="515"/>
      <c r="DW166" s="515"/>
      <c r="DX166" s="515"/>
      <c r="DY166" s="515"/>
      <c r="DZ166" s="515"/>
      <c r="EA166" s="515"/>
      <c r="EB166" s="515"/>
      <c r="EC166" s="515"/>
      <c r="ED166" s="515"/>
      <c r="EE166" s="515"/>
      <c r="EF166" s="515"/>
      <c r="EG166" s="515"/>
      <c r="EH166" s="515"/>
      <c r="EI166" s="515"/>
      <c r="EJ166" s="515"/>
      <c r="EK166" s="515"/>
      <c r="EL166" s="515"/>
      <c r="EM166" s="515"/>
      <c r="EN166" s="515"/>
      <c r="EO166" s="515"/>
      <c r="EP166" s="515"/>
      <c r="EQ166" s="515"/>
      <c r="ER166" s="515"/>
      <c r="ES166" s="515"/>
      <c r="ET166" s="515"/>
      <c r="EU166" s="515"/>
      <c r="EV166" s="515"/>
      <c r="EW166" s="515"/>
      <c r="EX166" s="515"/>
      <c r="EY166" s="515"/>
      <c r="EZ166" s="515"/>
      <c r="FA166" s="515"/>
      <c r="FB166" s="515"/>
      <c r="FC166" s="515"/>
      <c r="FD166" s="515"/>
      <c r="FE166" s="515"/>
      <c r="FF166" s="515"/>
      <c r="FG166" s="515"/>
      <c r="FH166" s="515"/>
      <c r="FI166" s="515"/>
      <c r="FJ166" s="515"/>
      <c r="FK166" s="515"/>
      <c r="FL166" s="515"/>
      <c r="FM166" s="515"/>
      <c r="FN166" s="515"/>
      <c r="FO166" s="515"/>
      <c r="FP166" s="515"/>
      <c r="FQ166" s="515"/>
      <c r="FR166" s="515"/>
      <c r="FS166" s="515"/>
      <c r="FT166" s="515"/>
      <c r="FU166" s="515"/>
      <c r="FV166" s="515"/>
      <c r="FW166" s="515"/>
      <c r="FX166" s="515"/>
      <c r="FY166" s="515"/>
      <c r="FZ166" s="515"/>
      <c r="GA166" s="515"/>
      <c r="GB166" s="515"/>
      <c r="GC166" s="515"/>
      <c r="GD166" s="515"/>
      <c r="GE166" s="515"/>
      <c r="GF166" s="515"/>
      <c r="GG166" s="515"/>
      <c r="GH166" s="515"/>
      <c r="GI166" s="515"/>
      <c r="GJ166" s="515"/>
      <c r="GK166" s="515"/>
      <c r="GL166" s="515"/>
      <c r="GM166" s="515"/>
      <c r="GN166" s="515"/>
      <c r="GO166" s="515"/>
      <c r="GP166" s="515"/>
      <c r="GQ166" s="515"/>
      <c r="GR166" s="515"/>
      <c r="GS166" s="515"/>
      <c r="GT166" s="515"/>
      <c r="GU166" s="515"/>
      <c r="GV166" s="515"/>
      <c r="GW166" s="515"/>
      <c r="GX166" s="515"/>
      <c r="GY166" s="515"/>
      <c r="GZ166" s="515"/>
      <c r="HA166" s="515"/>
      <c r="HB166" s="515"/>
      <c r="HC166" s="515"/>
      <c r="HD166" s="515"/>
      <c r="HE166" s="515"/>
      <c r="HF166" s="515"/>
      <c r="HG166" s="515"/>
      <c r="HH166" s="515"/>
      <c r="HI166" s="515"/>
      <c r="HJ166" s="515"/>
      <c r="HK166" s="515"/>
      <c r="HL166" s="515"/>
      <c r="HM166" s="515"/>
      <c r="HN166" s="515"/>
      <c r="HO166" s="515"/>
      <c r="HP166" s="515"/>
      <c r="HQ166" s="515"/>
      <c r="HR166" s="515"/>
      <c r="HS166" s="515"/>
      <c r="HT166" s="515"/>
      <c r="HU166" s="515"/>
      <c r="HV166" s="515"/>
      <c r="HW166" s="515"/>
      <c r="HX166" s="515"/>
      <c r="HY166" s="515"/>
      <c r="HZ166" s="515"/>
      <c r="IA166" s="515"/>
      <c r="IB166" s="515"/>
      <c r="IC166" s="515"/>
      <c r="ID166" s="515"/>
      <c r="IE166" s="515"/>
      <c r="IF166" s="515"/>
      <c r="IG166" s="515"/>
      <c r="IH166" s="515"/>
      <c r="II166" s="515"/>
      <c r="IJ166" s="515"/>
      <c r="IK166" s="515"/>
      <c r="IL166" s="515"/>
      <c r="IM166" s="515"/>
      <c r="IN166" s="515"/>
      <c r="IO166" s="515"/>
      <c r="IP166" s="515"/>
      <c r="IQ166" s="515"/>
      <c r="IR166" s="515"/>
      <c r="IS166" s="515"/>
      <c r="IT166" s="515"/>
      <c r="IU166" s="515"/>
      <c r="IV166" s="515"/>
      <c r="IW166" s="515"/>
      <c r="IX166" s="515"/>
      <c r="IY166" s="515"/>
      <c r="IZ166" s="515"/>
      <c r="JA166" s="515"/>
      <c r="JB166" s="515"/>
      <c r="JC166" s="515"/>
      <c r="JD166" s="515"/>
      <c r="JE166" s="515"/>
      <c r="JF166" s="515"/>
      <c r="JG166" s="515"/>
      <c r="JH166" s="515"/>
      <c r="JI166" s="515"/>
      <c r="JJ166" s="515"/>
      <c r="JK166" s="515"/>
      <c r="JL166" s="515"/>
      <c r="JM166" s="515"/>
      <c r="JN166" s="515"/>
      <c r="JO166" s="515"/>
      <c r="JP166" s="515"/>
      <c r="JQ166" s="515"/>
      <c r="JR166" s="515"/>
      <c r="JS166" s="515"/>
      <c r="JT166" s="515"/>
      <c r="JU166" s="515"/>
      <c r="JV166" s="515"/>
      <c r="JW166" s="515"/>
      <c r="JX166" s="515"/>
      <c r="JY166" s="515"/>
      <c r="JZ166" s="515"/>
      <c r="KA166" s="515"/>
      <c r="KB166" s="515"/>
      <c r="KC166" s="515"/>
      <c r="KD166" s="515"/>
      <c r="KE166" s="515"/>
      <c r="KF166" s="515"/>
      <c r="KG166" s="515"/>
      <c r="KH166" s="515"/>
      <c r="KI166" s="515"/>
      <c r="KJ166" s="515"/>
      <c r="KK166" s="515"/>
      <c r="KL166" s="515"/>
      <c r="KM166" s="515"/>
      <c r="KN166" s="515"/>
      <c r="KO166" s="515"/>
      <c r="KP166" s="515"/>
      <c r="KQ166" s="515"/>
      <c r="KR166" s="515"/>
      <c r="KS166" s="515"/>
      <c r="KT166" s="515"/>
      <c r="KU166" s="515"/>
      <c r="KV166" s="515"/>
      <c r="KW166" s="515"/>
      <c r="KX166" s="515"/>
      <c r="KY166" s="515"/>
      <c r="KZ166" s="515"/>
      <c r="LA166" s="515"/>
      <c r="LB166" s="515"/>
      <c r="LC166" s="515"/>
      <c r="LD166" s="515"/>
      <c r="LE166" s="515"/>
      <c r="LF166" s="515"/>
      <c r="LG166" s="515"/>
      <c r="LH166" s="515"/>
      <c r="LI166" s="515"/>
      <c r="LJ166" s="515"/>
      <c r="LK166" s="515"/>
      <c r="LL166" s="515"/>
      <c r="LM166" s="515"/>
      <c r="LN166" s="515"/>
      <c r="LO166" s="515"/>
      <c r="LP166" s="515"/>
      <c r="LQ166" s="515"/>
      <c r="LR166" s="515"/>
      <c r="LS166" s="515"/>
      <c r="LT166" s="515"/>
      <c r="LU166" s="515"/>
      <c r="LV166" s="515"/>
      <c r="LW166" s="515"/>
      <c r="LX166" s="515"/>
      <c r="LY166" s="515"/>
      <c r="LZ166" s="515"/>
      <c r="MA166" s="515"/>
      <c r="MB166" s="515"/>
      <c r="MC166" s="515"/>
      <c r="MD166" s="515"/>
      <c r="ME166" s="515"/>
      <c r="MF166" s="515"/>
      <c r="MG166" s="515"/>
      <c r="MH166" s="515"/>
      <c r="MI166" s="515"/>
      <c r="MJ166" s="515"/>
      <c r="MK166" s="515"/>
      <c r="ML166" s="515"/>
      <c r="MM166" s="515"/>
      <c r="MN166" s="515"/>
      <c r="MO166" s="515"/>
      <c r="MP166" s="515"/>
      <c r="MQ166" s="515"/>
      <c r="MR166" s="515"/>
      <c r="MS166" s="515"/>
      <c r="MT166" s="515"/>
      <c r="MU166" s="515"/>
      <c r="MV166" s="515"/>
      <c r="MW166" s="515"/>
      <c r="MX166" s="515"/>
      <c r="MY166" s="515"/>
      <c r="MZ166" s="515"/>
      <c r="NA166" s="515"/>
      <c r="NB166" s="515"/>
      <c r="NC166" s="515"/>
      <c r="ND166" s="515"/>
      <c r="NE166" s="515"/>
      <c r="NF166" s="515"/>
      <c r="NG166" s="515"/>
      <c r="NH166" s="515"/>
      <c r="NI166" s="515"/>
      <c r="NJ166" s="515"/>
      <c r="NK166" s="515"/>
      <c r="NL166" s="515"/>
      <c r="NM166" s="515"/>
      <c r="NN166" s="515"/>
      <c r="NO166" s="515"/>
      <c r="NP166" s="515"/>
      <c r="NQ166" s="515"/>
      <c r="NR166" s="515"/>
      <c r="NS166" s="515"/>
      <c r="NT166" s="515"/>
      <c r="NU166" s="515"/>
      <c r="NV166" s="515"/>
      <c r="NW166" s="515"/>
      <c r="NX166" s="515"/>
      <c r="NY166" s="515"/>
      <c r="NZ166" s="515"/>
      <c r="OA166" s="515"/>
      <c r="OB166" s="515"/>
      <c r="OC166" s="515"/>
      <c r="OD166" s="515"/>
      <c r="OE166" s="515"/>
      <c r="OF166" s="515"/>
      <c r="OG166" s="515"/>
      <c r="OH166" s="515"/>
      <c r="OI166" s="515"/>
      <c r="OJ166" s="515"/>
      <c r="OK166" s="515"/>
      <c r="OL166" s="515"/>
      <c r="OM166" s="515"/>
      <c r="ON166" s="515"/>
      <c r="OO166" s="515"/>
      <c r="OP166" s="515"/>
      <c r="OQ166" s="515"/>
      <c r="OR166" s="515"/>
      <c r="OS166" s="515"/>
      <c r="OT166" s="515"/>
      <c r="OU166" s="515"/>
      <c r="OV166" s="515"/>
      <c r="OW166" s="515"/>
      <c r="OX166" s="515"/>
      <c r="OY166" s="515"/>
      <c r="OZ166" s="515"/>
      <c r="PA166" s="515"/>
      <c r="PB166" s="515"/>
      <c r="PC166" s="515"/>
      <c r="PD166" s="515"/>
      <c r="PE166" s="515"/>
      <c r="PF166" s="515"/>
      <c r="PG166" s="515"/>
      <c r="PH166" s="515"/>
      <c r="PI166" s="515"/>
      <c r="PJ166" s="515"/>
      <c r="PK166" s="515"/>
      <c r="PL166" s="515"/>
      <c r="PM166" s="515"/>
      <c r="PN166" s="515"/>
      <c r="PO166" s="515"/>
      <c r="PP166" s="515"/>
      <c r="PQ166" s="515"/>
      <c r="PR166" s="515"/>
      <c r="PS166" s="515"/>
      <c r="PT166" s="515"/>
      <c r="PU166" s="515"/>
      <c r="PV166" s="515"/>
      <c r="PW166" s="515"/>
      <c r="PX166" s="515"/>
      <c r="PY166" s="515"/>
      <c r="PZ166" s="515"/>
      <c r="QA166" s="515"/>
      <c r="QB166" s="515"/>
      <c r="QC166" s="515"/>
      <c r="QD166" s="515"/>
      <c r="QE166" s="515"/>
      <c r="QF166" s="515"/>
      <c r="QG166" s="515"/>
      <c r="QH166" s="515"/>
      <c r="QI166" s="515"/>
      <c r="QJ166" s="515"/>
      <c r="QK166" s="515"/>
      <c r="QL166" s="515"/>
      <c r="QM166" s="515"/>
      <c r="QN166" s="515"/>
      <c r="QO166" s="515"/>
      <c r="QP166" s="515"/>
      <c r="QQ166" s="515"/>
      <c r="QR166" s="515"/>
      <c r="QS166" s="515"/>
      <c r="QT166" s="515"/>
      <c r="QU166" s="515"/>
      <c r="QV166" s="515"/>
      <c r="QW166" s="515"/>
      <c r="QX166" s="515"/>
      <c r="QY166" s="515"/>
      <c r="QZ166" s="515"/>
      <c r="RA166" s="515"/>
      <c r="RB166" s="515"/>
      <c r="RC166" s="515"/>
      <c r="RD166" s="515"/>
      <c r="RE166" s="515"/>
      <c r="RF166" s="515"/>
      <c r="RG166" s="515"/>
      <c r="RH166" s="515"/>
      <c r="RI166" s="515"/>
      <c r="RJ166" s="515"/>
      <c r="RK166" s="515"/>
      <c r="RL166" s="515"/>
      <c r="RM166" s="515"/>
      <c r="RN166" s="515"/>
      <c r="RO166" s="515"/>
      <c r="RP166" s="515"/>
      <c r="RQ166" s="515"/>
      <c r="RR166" s="515"/>
      <c r="RS166" s="515"/>
      <c r="RT166" s="515"/>
      <c r="RU166" s="515"/>
      <c r="RV166" s="515"/>
      <c r="RW166" s="515"/>
      <c r="RX166" s="515"/>
      <c r="RY166" s="515"/>
      <c r="RZ166" s="515"/>
      <c r="SA166" s="515"/>
      <c r="SB166" s="515"/>
      <c r="SC166" s="515"/>
      <c r="SD166" s="515"/>
      <c r="SE166" s="515"/>
      <c r="SF166" s="515"/>
      <c r="SG166" s="515"/>
      <c r="SH166" s="515"/>
      <c r="SI166" s="515"/>
      <c r="SJ166" s="515"/>
      <c r="SK166" s="515"/>
      <c r="SL166" s="515"/>
      <c r="SM166" s="515"/>
      <c r="SN166" s="515"/>
      <c r="SO166" s="515"/>
      <c r="SP166" s="515"/>
      <c r="SQ166" s="515"/>
      <c r="SR166" s="515"/>
      <c r="SS166" s="515"/>
      <c r="ST166" s="515"/>
      <c r="SU166" s="515"/>
      <c r="SV166" s="515"/>
      <c r="SW166" s="515"/>
      <c r="SX166" s="515"/>
      <c r="SY166" s="515"/>
      <c r="SZ166" s="515"/>
      <c r="TA166" s="515"/>
      <c r="TB166" s="515"/>
      <c r="TC166" s="515"/>
      <c r="TD166" s="515"/>
      <c r="TE166" s="515"/>
      <c r="TF166" s="515"/>
      <c r="TG166" s="515"/>
      <c r="TH166" s="515"/>
      <c r="TI166" s="515"/>
      <c r="TJ166" s="515"/>
      <c r="TK166" s="515"/>
      <c r="TL166" s="515"/>
      <c r="TM166" s="515"/>
      <c r="TN166" s="515"/>
      <c r="TO166" s="515"/>
      <c r="TP166" s="515"/>
      <c r="TQ166" s="515"/>
      <c r="TR166" s="515"/>
      <c r="TS166" s="515"/>
      <c r="TT166" s="515"/>
      <c r="TU166" s="515"/>
      <c r="TV166" s="515"/>
      <c r="TW166" s="515"/>
      <c r="TX166" s="515"/>
      <c r="TY166" s="515"/>
      <c r="TZ166" s="515"/>
      <c r="UA166" s="515"/>
      <c r="UB166" s="515"/>
      <c r="UC166" s="515"/>
      <c r="UD166" s="515"/>
      <c r="UE166" s="515"/>
      <c r="UF166" s="515"/>
      <c r="UG166" s="515"/>
      <c r="UH166" s="515"/>
      <c r="UI166" s="515"/>
      <c r="UJ166" s="515"/>
      <c r="UK166" s="515"/>
      <c r="UL166" s="515"/>
      <c r="UM166" s="515"/>
      <c r="UN166" s="515"/>
      <c r="UO166" s="515"/>
      <c r="UP166" s="515"/>
      <c r="UQ166" s="515"/>
      <c r="UR166" s="515"/>
      <c r="US166" s="515"/>
      <c r="UT166" s="515"/>
      <c r="UU166" s="515"/>
      <c r="UV166" s="515"/>
      <c r="UW166" s="515"/>
      <c r="UX166" s="515"/>
      <c r="UY166" s="515"/>
      <c r="UZ166" s="515"/>
      <c r="VA166" s="515"/>
      <c r="VB166" s="515"/>
      <c r="VC166" s="515"/>
      <c r="VD166" s="515"/>
      <c r="VE166" s="515"/>
      <c r="VF166" s="515"/>
      <c r="VG166" s="515"/>
      <c r="VH166" s="515"/>
      <c r="VI166" s="515"/>
      <c r="VJ166" s="515"/>
      <c r="VK166" s="515"/>
      <c r="VL166" s="515"/>
      <c r="VM166" s="515"/>
      <c r="VN166" s="515"/>
      <c r="VO166" s="515"/>
      <c r="VP166" s="515"/>
      <c r="VQ166" s="515"/>
      <c r="VR166" s="515"/>
      <c r="VS166" s="515"/>
      <c r="VT166" s="515"/>
      <c r="VU166" s="515"/>
      <c r="VV166" s="515"/>
      <c r="VW166" s="515"/>
      <c r="VX166" s="515"/>
      <c r="VY166" s="515"/>
      <c r="VZ166" s="515"/>
      <c r="WA166" s="515"/>
      <c r="WB166" s="515"/>
      <c r="WC166" s="515"/>
      <c r="WD166" s="515"/>
      <c r="WE166" s="515"/>
      <c r="WF166" s="515"/>
      <c r="WG166" s="515"/>
      <c r="WH166" s="515"/>
      <c r="WI166" s="515"/>
      <c r="WJ166" s="515"/>
      <c r="WK166" s="515"/>
      <c r="WL166" s="515"/>
      <c r="WM166" s="515"/>
      <c r="WN166" s="515"/>
      <c r="WO166" s="515"/>
      <c r="WP166" s="515"/>
      <c r="WQ166" s="515"/>
      <c r="WR166" s="515"/>
      <c r="WS166" s="515"/>
      <c r="WT166" s="515"/>
      <c r="WU166" s="515"/>
      <c r="WV166" s="515"/>
      <c r="WW166" s="515"/>
      <c r="WX166" s="515"/>
      <c r="WY166" s="515"/>
      <c r="WZ166" s="515"/>
      <c r="XA166" s="515"/>
      <c r="XB166" s="515"/>
      <c r="XC166" s="515"/>
      <c r="XD166" s="515"/>
      <c r="XE166" s="515"/>
      <c r="XF166" s="515"/>
      <c r="XG166" s="515"/>
      <c r="XH166" s="515"/>
      <c r="XI166" s="515"/>
      <c r="XJ166" s="515"/>
      <c r="XK166" s="515"/>
      <c r="XL166" s="515"/>
      <c r="XM166" s="515"/>
      <c r="XN166" s="515"/>
      <c r="XO166" s="515"/>
      <c r="XP166" s="515"/>
      <c r="XQ166" s="515"/>
      <c r="XR166" s="515"/>
      <c r="XS166" s="515"/>
      <c r="XT166" s="515"/>
      <c r="XU166" s="515"/>
      <c r="XV166" s="515"/>
      <c r="XW166" s="515"/>
      <c r="XX166" s="515"/>
      <c r="XY166" s="515"/>
      <c r="XZ166" s="515"/>
      <c r="YA166" s="515"/>
      <c r="YB166" s="515"/>
      <c r="YC166" s="515"/>
      <c r="YD166" s="515"/>
      <c r="YE166" s="515"/>
      <c r="YF166" s="515"/>
      <c r="YG166" s="515"/>
      <c r="YH166" s="515"/>
      <c r="YI166" s="515"/>
      <c r="YJ166" s="515"/>
      <c r="YK166" s="515"/>
      <c r="YL166" s="515"/>
      <c r="YM166" s="515"/>
      <c r="YN166" s="515"/>
      <c r="YO166" s="515"/>
      <c r="YP166" s="515"/>
      <c r="YQ166" s="515"/>
      <c r="YR166" s="515"/>
      <c r="YS166" s="515"/>
      <c r="YT166" s="515"/>
      <c r="YU166" s="515"/>
      <c r="YV166" s="515"/>
      <c r="YW166" s="515"/>
      <c r="YX166" s="515"/>
      <c r="YY166" s="515"/>
      <c r="YZ166" s="515"/>
      <c r="ZA166" s="515"/>
      <c r="ZB166" s="515"/>
      <c r="ZC166" s="515"/>
      <c r="ZD166" s="515"/>
      <c r="ZE166" s="515"/>
      <c r="ZF166" s="515"/>
      <c r="ZG166" s="515"/>
      <c r="ZH166" s="515"/>
      <c r="ZI166" s="515"/>
      <c r="ZJ166" s="515"/>
      <c r="ZK166" s="515"/>
      <c r="ZL166" s="515"/>
      <c r="ZM166" s="515"/>
      <c r="ZN166" s="515"/>
      <c r="ZO166" s="515"/>
      <c r="ZP166" s="515"/>
      <c r="ZQ166" s="515"/>
      <c r="ZR166" s="515"/>
      <c r="ZS166" s="515"/>
      <c r="ZT166" s="515"/>
      <c r="ZU166" s="515"/>
      <c r="ZV166" s="515"/>
      <c r="ZW166" s="515"/>
      <c r="ZX166" s="515"/>
      <c r="ZY166" s="515"/>
      <c r="ZZ166" s="515"/>
      <c r="AAA166" s="515"/>
      <c r="AAB166" s="515"/>
      <c r="AAC166" s="515"/>
      <c r="AAD166" s="515"/>
      <c r="AAE166" s="515"/>
      <c r="AAF166" s="515"/>
      <c r="AAG166" s="515"/>
      <c r="AAH166" s="515"/>
      <c r="AAI166" s="515"/>
      <c r="AAJ166" s="515"/>
      <c r="AAK166" s="515"/>
      <c r="AAL166" s="515"/>
      <c r="AAM166" s="515"/>
      <c r="AAN166" s="515"/>
      <c r="AAO166" s="515"/>
      <c r="AAP166" s="515"/>
      <c r="AAQ166" s="515"/>
      <c r="AAR166" s="515"/>
      <c r="AAS166" s="515"/>
      <c r="AAT166" s="515"/>
      <c r="AAU166" s="515"/>
      <c r="AAV166" s="515"/>
      <c r="AAW166" s="515"/>
      <c r="AAX166" s="515"/>
      <c r="AAY166" s="515"/>
      <c r="AAZ166" s="515"/>
      <c r="ABA166" s="515"/>
      <c r="ABB166" s="515"/>
      <c r="ABC166" s="515"/>
      <c r="ABD166" s="515"/>
      <c r="ABE166" s="515"/>
      <c r="ABF166" s="515"/>
      <c r="ABG166" s="515"/>
      <c r="ABH166" s="515"/>
      <c r="ABI166" s="515"/>
      <c r="ABJ166" s="515"/>
      <c r="ABK166" s="515"/>
      <c r="ABL166" s="515"/>
      <c r="ABM166" s="515"/>
      <c r="ABN166" s="515"/>
      <c r="ABO166" s="515"/>
      <c r="ABP166" s="515"/>
      <c r="ABQ166" s="515"/>
      <c r="ABR166" s="515"/>
      <c r="ABS166" s="515"/>
      <c r="ABT166" s="515"/>
      <c r="ABU166" s="515"/>
      <c r="ABV166" s="515"/>
      <c r="ABW166" s="515"/>
      <c r="ABX166" s="515"/>
      <c r="ABY166" s="515"/>
      <c r="ABZ166" s="515"/>
      <c r="ACA166" s="515"/>
      <c r="ACB166" s="515"/>
      <c r="ACC166" s="515"/>
      <c r="ACD166" s="515"/>
      <c r="ACE166" s="515"/>
      <c r="ACF166" s="515"/>
      <c r="ACG166" s="515"/>
      <c r="ACH166" s="515"/>
      <c r="ACI166" s="515"/>
      <c r="ACJ166" s="515"/>
      <c r="ACK166" s="515"/>
      <c r="ACL166" s="515"/>
      <c r="ACM166" s="515"/>
      <c r="ACN166" s="515"/>
      <c r="ACO166" s="515"/>
      <c r="ACP166" s="515"/>
      <c r="ACQ166" s="515"/>
      <c r="ACR166" s="515"/>
      <c r="ACS166" s="515"/>
      <c r="ACT166" s="515"/>
      <c r="ACU166" s="515"/>
      <c r="ACV166" s="515"/>
      <c r="ACW166" s="515"/>
      <c r="ACX166" s="515"/>
      <c r="ACY166" s="515"/>
      <c r="ACZ166" s="515"/>
      <c r="ADA166" s="515"/>
      <c r="ADB166" s="515"/>
      <c r="ADC166" s="515"/>
      <c r="ADD166" s="515"/>
      <c r="ADE166" s="515"/>
      <c r="ADF166" s="515"/>
      <c r="ADG166" s="515"/>
      <c r="ADH166" s="515"/>
      <c r="ADI166" s="515"/>
      <c r="ADJ166" s="515"/>
      <c r="ADK166" s="515"/>
      <c r="ADL166" s="515"/>
      <c r="ADM166" s="515"/>
      <c r="ADN166" s="515"/>
      <c r="ADO166" s="515"/>
      <c r="ADP166" s="515"/>
      <c r="ADQ166" s="515"/>
      <c r="ADR166" s="515"/>
      <c r="ADS166" s="515"/>
      <c r="ADT166" s="515"/>
      <c r="ADU166" s="515"/>
      <c r="ADV166" s="515"/>
      <c r="ADW166" s="515"/>
      <c r="ADX166" s="515"/>
      <c r="ADY166" s="515"/>
      <c r="ADZ166" s="515"/>
      <c r="AEA166" s="515"/>
      <c r="AEB166" s="515"/>
      <c r="AEC166" s="515"/>
      <c r="AED166" s="515"/>
      <c r="AEE166" s="515"/>
      <c r="AEF166" s="515"/>
      <c r="AEG166" s="515"/>
      <c r="AEH166" s="515"/>
      <c r="AEI166" s="515"/>
      <c r="AEJ166" s="515"/>
      <c r="AEK166" s="515"/>
      <c r="AEL166" s="515"/>
      <c r="AEM166" s="515"/>
      <c r="AEN166" s="515"/>
      <c r="AEO166" s="515"/>
      <c r="AEP166" s="515"/>
      <c r="AEQ166" s="515"/>
      <c r="AER166" s="515"/>
      <c r="AES166" s="515"/>
      <c r="AET166" s="515"/>
      <c r="AEU166" s="515"/>
      <c r="AEV166" s="515"/>
      <c r="AEW166" s="515"/>
      <c r="AEX166" s="515"/>
      <c r="AEY166" s="515"/>
      <c r="AEZ166" s="515"/>
      <c r="AFA166" s="515"/>
      <c r="AFB166" s="515"/>
      <c r="AFC166" s="515"/>
      <c r="AFD166" s="515"/>
      <c r="AFE166" s="515"/>
      <c r="AFF166" s="515"/>
      <c r="AFG166" s="515"/>
      <c r="AFH166" s="515"/>
      <c r="AFI166" s="515"/>
      <c r="AFJ166" s="515"/>
      <c r="AFK166" s="515"/>
      <c r="AFL166" s="515"/>
      <c r="AFM166" s="515"/>
      <c r="AFN166" s="515"/>
      <c r="AFO166" s="515"/>
      <c r="AFP166" s="515"/>
      <c r="AFQ166" s="515"/>
      <c r="AFR166" s="515"/>
      <c r="AFS166" s="515"/>
      <c r="AFT166" s="515"/>
      <c r="AFU166" s="515"/>
      <c r="AFV166" s="515"/>
      <c r="AFW166" s="515"/>
      <c r="AFX166" s="515"/>
      <c r="AFY166" s="515"/>
      <c r="AFZ166" s="515"/>
      <c r="AGA166" s="515"/>
      <c r="AGB166" s="515"/>
      <c r="AGC166" s="515"/>
      <c r="AGD166" s="515"/>
      <c r="AGE166" s="515"/>
      <c r="AGF166" s="515"/>
      <c r="AGG166" s="515"/>
      <c r="AGH166" s="515"/>
      <c r="AGI166" s="515"/>
      <c r="AGJ166" s="515"/>
      <c r="AGK166" s="515"/>
      <c r="AGL166" s="515"/>
      <c r="AGM166" s="515"/>
      <c r="AGN166" s="515"/>
      <c r="AGO166" s="515"/>
      <c r="AGP166" s="515"/>
      <c r="AGQ166" s="515"/>
      <c r="AGR166" s="515"/>
      <c r="AGS166" s="515"/>
      <c r="AGT166" s="515"/>
      <c r="AGU166" s="515"/>
      <c r="AGV166" s="515"/>
      <c r="AGW166" s="515"/>
      <c r="AGX166" s="515"/>
      <c r="AGY166" s="515"/>
      <c r="AGZ166" s="515"/>
      <c r="AHA166" s="515"/>
      <c r="AHB166" s="515"/>
      <c r="AHC166" s="515"/>
      <c r="AHD166" s="515"/>
      <c r="AHE166" s="515"/>
      <c r="AHF166" s="515"/>
      <c r="AHG166" s="515"/>
      <c r="AHH166" s="515"/>
      <c r="AHI166" s="515"/>
      <c r="AHJ166" s="515"/>
      <c r="AHK166" s="515"/>
      <c r="AHL166" s="515"/>
      <c r="AHM166" s="515"/>
      <c r="AHN166" s="515"/>
      <c r="AHO166" s="515"/>
      <c r="AHP166" s="515"/>
      <c r="AHQ166" s="515"/>
      <c r="AHR166" s="515"/>
      <c r="AHS166" s="515"/>
      <c r="AHT166" s="515"/>
      <c r="AHU166" s="515"/>
      <c r="AHV166" s="515"/>
      <c r="AHW166" s="515"/>
      <c r="AHX166" s="515"/>
      <c r="AHY166" s="515"/>
      <c r="AHZ166" s="515"/>
      <c r="AIA166" s="515"/>
      <c r="AIB166" s="515"/>
      <c r="AIC166" s="515"/>
      <c r="AID166" s="515"/>
      <c r="AIE166" s="515"/>
      <c r="AIF166" s="515"/>
      <c r="AIG166" s="515"/>
      <c r="AIH166" s="515"/>
      <c r="AII166" s="515"/>
      <c r="AIJ166" s="515"/>
      <c r="AIK166" s="515"/>
      <c r="AIL166" s="515"/>
      <c r="AIM166" s="515"/>
      <c r="AIN166" s="515"/>
      <c r="AIO166" s="515"/>
      <c r="AIP166" s="515"/>
      <c r="AIQ166" s="515"/>
      <c r="AIR166" s="515"/>
      <c r="AIS166" s="515"/>
      <c r="AIT166" s="515"/>
      <c r="AIU166" s="515"/>
      <c r="AIV166" s="515"/>
      <c r="AIW166" s="515"/>
      <c r="AIX166" s="515"/>
      <c r="AIY166" s="515"/>
      <c r="AIZ166" s="515"/>
      <c r="AJA166" s="515"/>
      <c r="AJB166" s="515"/>
      <c r="AJC166" s="515"/>
      <c r="AJD166" s="515"/>
      <c r="AJE166" s="515"/>
      <c r="AJF166" s="515"/>
      <c r="AJG166" s="515"/>
      <c r="AJH166" s="515"/>
      <c r="AJI166" s="515"/>
      <c r="AJJ166" s="515"/>
      <c r="AJK166" s="515"/>
      <c r="AJL166" s="515"/>
      <c r="AJM166" s="515"/>
      <c r="AJN166" s="515"/>
      <c r="AJO166" s="515"/>
      <c r="AJP166" s="515"/>
      <c r="AJQ166" s="515"/>
      <c r="AJR166" s="515"/>
      <c r="AJS166" s="515"/>
      <c r="AJT166" s="515"/>
      <c r="AJU166" s="515"/>
      <c r="AJV166" s="515"/>
      <c r="AJW166" s="515"/>
      <c r="AJX166" s="515"/>
      <c r="AJY166" s="515"/>
      <c r="AJZ166" s="515"/>
      <c r="AKA166" s="515"/>
      <c r="AKB166" s="515"/>
      <c r="AKC166" s="515"/>
      <c r="AKD166" s="515"/>
      <c r="AKE166" s="515"/>
      <c r="AKF166" s="515"/>
      <c r="AKG166" s="515"/>
      <c r="AKH166" s="515"/>
      <c r="AKI166" s="515"/>
      <c r="AKJ166" s="515"/>
      <c r="AKK166" s="515"/>
      <c r="AKL166" s="515"/>
      <c r="AKM166" s="515"/>
      <c r="AKN166" s="515"/>
      <c r="AKO166" s="515"/>
      <c r="AKP166" s="515"/>
      <c r="AKQ166" s="515"/>
      <c r="AKR166" s="515"/>
      <c r="AKS166" s="515"/>
      <c r="AKT166" s="515"/>
      <c r="AKU166" s="515"/>
      <c r="AKV166" s="515"/>
      <c r="AKW166" s="515"/>
      <c r="AKX166" s="515"/>
      <c r="AKY166" s="515"/>
      <c r="AKZ166" s="515"/>
      <c r="ALA166" s="515"/>
      <c r="ALB166" s="515"/>
      <c r="ALC166" s="515"/>
      <c r="ALD166" s="515"/>
      <c r="ALE166" s="515"/>
      <c r="ALF166" s="515"/>
      <c r="ALG166" s="515"/>
      <c r="ALH166" s="515"/>
      <c r="ALI166" s="515"/>
      <c r="ALJ166" s="515"/>
      <c r="ALK166" s="515"/>
      <c r="ALL166" s="515"/>
      <c r="ALM166" s="515"/>
      <c r="ALN166" s="515"/>
    </row>
    <row r="167" spans="1:1002" s="516" customFormat="1" x14ac:dyDescent="0.3">
      <c r="A167" s="553" t="s">
        <v>283</v>
      </c>
      <c r="B167" s="484">
        <v>2252391.2400000002</v>
      </c>
      <c r="C167" s="484">
        <v>2252391.2400000002</v>
      </c>
      <c r="D167" s="515"/>
      <c r="E167" s="515" t="s">
        <v>8</v>
      </c>
      <c r="F167" s="515"/>
      <c r="G167" s="515"/>
      <c r="H167" s="515"/>
      <c r="I167" s="515"/>
      <c r="J167" s="515"/>
      <c r="K167" s="515"/>
      <c r="L167" s="515"/>
      <c r="M167" s="515"/>
      <c r="N167" s="515"/>
      <c r="O167" s="515"/>
      <c r="P167" s="515"/>
      <c r="Q167" s="515"/>
      <c r="R167" s="515"/>
      <c r="S167" s="515"/>
      <c r="T167" s="515"/>
      <c r="U167" s="515"/>
      <c r="V167" s="515"/>
      <c r="W167" s="515"/>
      <c r="X167" s="515"/>
      <c r="Y167" s="515"/>
      <c r="Z167" s="515"/>
      <c r="AA167" s="515"/>
      <c r="AB167" s="515"/>
      <c r="AC167" s="515"/>
      <c r="AD167" s="515"/>
      <c r="AE167" s="515"/>
      <c r="AF167" s="515"/>
      <c r="AG167" s="515"/>
      <c r="AH167" s="515"/>
      <c r="AI167" s="515"/>
      <c r="AJ167" s="515"/>
      <c r="AK167" s="515"/>
      <c r="AL167" s="515"/>
      <c r="AM167" s="515"/>
      <c r="AN167" s="515"/>
      <c r="AO167" s="515"/>
      <c r="AP167" s="515"/>
      <c r="AQ167" s="515"/>
      <c r="AR167" s="515"/>
      <c r="AS167" s="515"/>
      <c r="AT167" s="515"/>
      <c r="AU167" s="515"/>
      <c r="AV167" s="515"/>
      <c r="AW167" s="515"/>
      <c r="AX167" s="515"/>
      <c r="AY167" s="515"/>
      <c r="AZ167" s="515"/>
      <c r="BA167" s="515"/>
      <c r="BB167" s="515"/>
      <c r="BC167" s="515"/>
      <c r="BD167" s="515"/>
      <c r="BE167" s="515"/>
      <c r="BF167" s="515"/>
      <c r="BG167" s="515"/>
      <c r="BH167" s="515"/>
      <c r="BI167" s="515"/>
      <c r="BJ167" s="515"/>
      <c r="BK167" s="515"/>
      <c r="BL167" s="515"/>
      <c r="BM167" s="515"/>
      <c r="BN167" s="515"/>
      <c r="BO167" s="515"/>
      <c r="BP167" s="515"/>
      <c r="BQ167" s="515"/>
      <c r="BR167" s="515"/>
      <c r="BS167" s="515"/>
      <c r="BT167" s="515"/>
      <c r="BU167" s="515"/>
      <c r="BV167" s="515"/>
      <c r="BW167" s="515"/>
      <c r="BX167" s="515"/>
      <c r="BY167" s="515"/>
      <c r="BZ167" s="515"/>
      <c r="CA167" s="515"/>
      <c r="CB167" s="515"/>
      <c r="CC167" s="515"/>
      <c r="CD167" s="515"/>
      <c r="CE167" s="515"/>
      <c r="CF167" s="515"/>
      <c r="CG167" s="515"/>
      <c r="CH167" s="515"/>
      <c r="CI167" s="515"/>
      <c r="CJ167" s="515"/>
      <c r="CK167" s="515"/>
      <c r="CL167" s="515"/>
      <c r="CM167" s="515"/>
      <c r="CN167" s="515"/>
      <c r="CO167" s="515"/>
      <c r="CP167" s="515"/>
      <c r="CQ167" s="515"/>
      <c r="CR167" s="515"/>
      <c r="CS167" s="515"/>
      <c r="CT167" s="515"/>
      <c r="CU167" s="515"/>
      <c r="CV167" s="515"/>
      <c r="CW167" s="515"/>
      <c r="CX167" s="515"/>
      <c r="CY167" s="515"/>
      <c r="CZ167" s="515"/>
      <c r="DA167" s="515"/>
      <c r="DB167" s="515"/>
      <c r="DC167" s="515"/>
      <c r="DD167" s="515"/>
      <c r="DE167" s="515"/>
      <c r="DF167" s="515"/>
      <c r="DG167" s="515"/>
      <c r="DH167" s="515"/>
      <c r="DI167" s="515"/>
      <c r="DJ167" s="515"/>
      <c r="DK167" s="515"/>
      <c r="DL167" s="515"/>
      <c r="DM167" s="515"/>
      <c r="DN167" s="515"/>
      <c r="DO167" s="515"/>
      <c r="DP167" s="515"/>
      <c r="DQ167" s="515"/>
      <c r="DR167" s="515"/>
      <c r="DS167" s="515"/>
      <c r="DT167" s="515"/>
      <c r="DU167" s="515"/>
      <c r="DV167" s="515"/>
      <c r="DW167" s="515"/>
      <c r="DX167" s="515"/>
      <c r="DY167" s="515"/>
      <c r="DZ167" s="515"/>
      <c r="EA167" s="515"/>
      <c r="EB167" s="515"/>
      <c r="EC167" s="515"/>
      <c r="ED167" s="515"/>
      <c r="EE167" s="515"/>
      <c r="EF167" s="515"/>
      <c r="EG167" s="515"/>
      <c r="EH167" s="515"/>
      <c r="EI167" s="515"/>
      <c r="EJ167" s="515"/>
      <c r="EK167" s="515"/>
      <c r="EL167" s="515"/>
      <c r="EM167" s="515"/>
      <c r="EN167" s="515"/>
      <c r="EO167" s="515"/>
      <c r="EP167" s="515"/>
      <c r="EQ167" s="515"/>
      <c r="ER167" s="515"/>
      <c r="ES167" s="515"/>
      <c r="ET167" s="515"/>
      <c r="EU167" s="515"/>
      <c r="EV167" s="515"/>
      <c r="EW167" s="515"/>
      <c r="EX167" s="515"/>
      <c r="EY167" s="515"/>
      <c r="EZ167" s="515"/>
      <c r="FA167" s="515"/>
      <c r="FB167" s="515"/>
      <c r="FC167" s="515"/>
      <c r="FD167" s="515"/>
      <c r="FE167" s="515"/>
      <c r="FF167" s="515"/>
      <c r="FG167" s="515"/>
      <c r="FH167" s="515"/>
      <c r="FI167" s="515"/>
      <c r="FJ167" s="515"/>
      <c r="FK167" s="515"/>
      <c r="FL167" s="515"/>
      <c r="FM167" s="515"/>
      <c r="FN167" s="515"/>
      <c r="FO167" s="515"/>
      <c r="FP167" s="515"/>
      <c r="FQ167" s="515"/>
      <c r="FR167" s="515"/>
      <c r="FS167" s="515"/>
      <c r="FT167" s="515"/>
      <c r="FU167" s="515"/>
      <c r="FV167" s="515"/>
      <c r="FW167" s="515"/>
      <c r="FX167" s="515"/>
      <c r="FY167" s="515"/>
      <c r="FZ167" s="515"/>
      <c r="GA167" s="515"/>
      <c r="GB167" s="515"/>
      <c r="GC167" s="515"/>
      <c r="GD167" s="515"/>
      <c r="GE167" s="515"/>
      <c r="GF167" s="515"/>
      <c r="GG167" s="515"/>
      <c r="GH167" s="515"/>
      <c r="GI167" s="515"/>
      <c r="GJ167" s="515"/>
      <c r="GK167" s="515"/>
      <c r="GL167" s="515"/>
      <c r="GM167" s="515"/>
      <c r="GN167" s="515"/>
      <c r="GO167" s="515"/>
      <c r="GP167" s="515"/>
      <c r="GQ167" s="515"/>
      <c r="GR167" s="515"/>
      <c r="GS167" s="515"/>
      <c r="GT167" s="515"/>
      <c r="GU167" s="515"/>
      <c r="GV167" s="515"/>
      <c r="GW167" s="515"/>
      <c r="GX167" s="515"/>
      <c r="GY167" s="515"/>
      <c r="GZ167" s="515"/>
      <c r="HA167" s="515"/>
      <c r="HB167" s="515"/>
      <c r="HC167" s="515"/>
      <c r="HD167" s="515"/>
      <c r="HE167" s="515"/>
      <c r="HF167" s="515"/>
      <c r="HG167" s="515"/>
      <c r="HH167" s="515"/>
      <c r="HI167" s="515"/>
      <c r="HJ167" s="515"/>
      <c r="HK167" s="515"/>
      <c r="HL167" s="515"/>
      <c r="HM167" s="515"/>
      <c r="HN167" s="515"/>
      <c r="HO167" s="515"/>
      <c r="HP167" s="515"/>
      <c r="HQ167" s="515"/>
      <c r="HR167" s="515"/>
      <c r="HS167" s="515"/>
      <c r="HT167" s="515"/>
      <c r="HU167" s="515"/>
      <c r="HV167" s="515"/>
      <c r="HW167" s="515"/>
      <c r="HX167" s="515"/>
      <c r="HY167" s="515"/>
      <c r="HZ167" s="515"/>
      <c r="IA167" s="515"/>
      <c r="IB167" s="515"/>
      <c r="IC167" s="515"/>
      <c r="ID167" s="515"/>
      <c r="IE167" s="515"/>
      <c r="IF167" s="515"/>
      <c r="IG167" s="515"/>
      <c r="IH167" s="515"/>
      <c r="II167" s="515"/>
      <c r="IJ167" s="515"/>
      <c r="IK167" s="515"/>
      <c r="IL167" s="515"/>
      <c r="IM167" s="515"/>
      <c r="IN167" s="515"/>
      <c r="IO167" s="515"/>
      <c r="IP167" s="515"/>
      <c r="IQ167" s="515"/>
      <c r="IR167" s="515"/>
      <c r="IS167" s="515"/>
      <c r="IT167" s="515"/>
      <c r="IU167" s="515"/>
      <c r="IV167" s="515"/>
      <c r="IW167" s="515"/>
      <c r="IX167" s="515"/>
      <c r="IY167" s="515"/>
      <c r="IZ167" s="515"/>
      <c r="JA167" s="515"/>
      <c r="JB167" s="515"/>
      <c r="JC167" s="515"/>
      <c r="JD167" s="515"/>
      <c r="JE167" s="515"/>
      <c r="JF167" s="515"/>
      <c r="JG167" s="515"/>
      <c r="JH167" s="515"/>
      <c r="JI167" s="515"/>
      <c r="JJ167" s="515"/>
      <c r="JK167" s="515"/>
      <c r="JL167" s="515"/>
      <c r="JM167" s="515"/>
      <c r="JN167" s="515"/>
      <c r="JO167" s="515"/>
      <c r="JP167" s="515"/>
      <c r="JQ167" s="515"/>
      <c r="JR167" s="515"/>
      <c r="JS167" s="515"/>
      <c r="JT167" s="515"/>
      <c r="JU167" s="515"/>
      <c r="JV167" s="515"/>
      <c r="JW167" s="515"/>
      <c r="JX167" s="515"/>
      <c r="JY167" s="515"/>
      <c r="JZ167" s="515"/>
      <c r="KA167" s="515"/>
      <c r="KB167" s="515"/>
      <c r="KC167" s="515"/>
      <c r="KD167" s="515"/>
      <c r="KE167" s="515"/>
      <c r="KF167" s="515"/>
      <c r="KG167" s="515"/>
      <c r="KH167" s="515"/>
      <c r="KI167" s="515"/>
      <c r="KJ167" s="515"/>
      <c r="KK167" s="515"/>
      <c r="KL167" s="515"/>
      <c r="KM167" s="515"/>
      <c r="KN167" s="515"/>
      <c r="KO167" s="515"/>
      <c r="KP167" s="515"/>
      <c r="KQ167" s="515"/>
      <c r="KR167" s="515"/>
      <c r="KS167" s="515"/>
      <c r="KT167" s="515"/>
      <c r="KU167" s="515"/>
      <c r="KV167" s="515"/>
      <c r="KW167" s="515"/>
      <c r="KX167" s="515"/>
      <c r="KY167" s="515"/>
      <c r="KZ167" s="515"/>
      <c r="LA167" s="515"/>
      <c r="LB167" s="515"/>
      <c r="LC167" s="515"/>
      <c r="LD167" s="515"/>
      <c r="LE167" s="515"/>
      <c r="LF167" s="515"/>
      <c r="LG167" s="515"/>
      <c r="LH167" s="515"/>
      <c r="LI167" s="515"/>
      <c r="LJ167" s="515"/>
      <c r="LK167" s="515"/>
      <c r="LL167" s="515"/>
      <c r="LM167" s="515"/>
      <c r="LN167" s="515"/>
      <c r="LO167" s="515"/>
      <c r="LP167" s="515"/>
      <c r="LQ167" s="515"/>
      <c r="LR167" s="515"/>
      <c r="LS167" s="515"/>
      <c r="LT167" s="515"/>
      <c r="LU167" s="515"/>
      <c r="LV167" s="515"/>
      <c r="LW167" s="515"/>
      <c r="LX167" s="515"/>
      <c r="LY167" s="515"/>
      <c r="LZ167" s="515"/>
      <c r="MA167" s="515"/>
      <c r="MB167" s="515"/>
      <c r="MC167" s="515"/>
      <c r="MD167" s="515"/>
      <c r="ME167" s="515"/>
      <c r="MF167" s="515"/>
      <c r="MG167" s="515"/>
      <c r="MH167" s="515"/>
      <c r="MI167" s="515"/>
      <c r="MJ167" s="515"/>
      <c r="MK167" s="515"/>
      <c r="ML167" s="515"/>
      <c r="MM167" s="515"/>
      <c r="MN167" s="515"/>
      <c r="MO167" s="515"/>
      <c r="MP167" s="515"/>
      <c r="MQ167" s="515"/>
      <c r="MR167" s="515"/>
      <c r="MS167" s="515"/>
      <c r="MT167" s="515"/>
      <c r="MU167" s="515"/>
      <c r="MV167" s="515"/>
      <c r="MW167" s="515"/>
      <c r="MX167" s="515"/>
      <c r="MY167" s="515"/>
      <c r="MZ167" s="515"/>
      <c r="NA167" s="515"/>
      <c r="NB167" s="515"/>
      <c r="NC167" s="515"/>
      <c r="ND167" s="515"/>
      <c r="NE167" s="515"/>
      <c r="NF167" s="515"/>
      <c r="NG167" s="515"/>
      <c r="NH167" s="515"/>
      <c r="NI167" s="515"/>
      <c r="NJ167" s="515"/>
      <c r="NK167" s="515"/>
      <c r="NL167" s="515"/>
      <c r="NM167" s="515"/>
      <c r="NN167" s="515"/>
      <c r="NO167" s="515"/>
      <c r="NP167" s="515"/>
      <c r="NQ167" s="515"/>
      <c r="NR167" s="515"/>
      <c r="NS167" s="515"/>
      <c r="NT167" s="515"/>
      <c r="NU167" s="515"/>
      <c r="NV167" s="515"/>
      <c r="NW167" s="515"/>
      <c r="NX167" s="515"/>
      <c r="NY167" s="515"/>
      <c r="NZ167" s="515"/>
      <c r="OA167" s="515"/>
      <c r="OB167" s="515"/>
      <c r="OC167" s="515"/>
      <c r="OD167" s="515"/>
      <c r="OE167" s="515"/>
      <c r="OF167" s="515"/>
      <c r="OG167" s="515"/>
      <c r="OH167" s="515"/>
      <c r="OI167" s="515"/>
      <c r="OJ167" s="515"/>
      <c r="OK167" s="515"/>
      <c r="OL167" s="515"/>
      <c r="OM167" s="515"/>
      <c r="ON167" s="515"/>
      <c r="OO167" s="515"/>
      <c r="OP167" s="515"/>
      <c r="OQ167" s="515"/>
      <c r="OR167" s="515"/>
      <c r="OS167" s="515"/>
      <c r="OT167" s="515"/>
      <c r="OU167" s="515"/>
      <c r="OV167" s="515"/>
      <c r="OW167" s="515"/>
      <c r="OX167" s="515"/>
      <c r="OY167" s="515"/>
      <c r="OZ167" s="515"/>
      <c r="PA167" s="515"/>
      <c r="PB167" s="515"/>
      <c r="PC167" s="515"/>
      <c r="PD167" s="515"/>
      <c r="PE167" s="515"/>
      <c r="PF167" s="515"/>
      <c r="PG167" s="515"/>
      <c r="PH167" s="515"/>
      <c r="PI167" s="515"/>
      <c r="PJ167" s="515"/>
      <c r="PK167" s="515"/>
      <c r="PL167" s="515"/>
      <c r="PM167" s="515"/>
      <c r="PN167" s="515"/>
      <c r="PO167" s="515"/>
      <c r="PP167" s="515"/>
      <c r="PQ167" s="515"/>
      <c r="PR167" s="515"/>
      <c r="PS167" s="515"/>
      <c r="PT167" s="515"/>
      <c r="PU167" s="515"/>
      <c r="PV167" s="515"/>
      <c r="PW167" s="515"/>
      <c r="PX167" s="515"/>
      <c r="PY167" s="515"/>
      <c r="PZ167" s="515"/>
      <c r="QA167" s="515"/>
      <c r="QB167" s="515"/>
      <c r="QC167" s="515"/>
      <c r="QD167" s="515"/>
      <c r="QE167" s="515"/>
      <c r="QF167" s="515"/>
      <c r="QG167" s="515"/>
      <c r="QH167" s="515"/>
      <c r="QI167" s="515"/>
      <c r="QJ167" s="515"/>
      <c r="QK167" s="515"/>
      <c r="QL167" s="515"/>
      <c r="QM167" s="515"/>
      <c r="QN167" s="515"/>
      <c r="QO167" s="515"/>
      <c r="QP167" s="515"/>
      <c r="QQ167" s="515"/>
      <c r="QR167" s="515"/>
      <c r="QS167" s="515"/>
      <c r="QT167" s="515"/>
      <c r="QU167" s="515"/>
      <c r="QV167" s="515"/>
      <c r="QW167" s="515"/>
      <c r="QX167" s="515"/>
      <c r="QY167" s="515"/>
      <c r="QZ167" s="515"/>
      <c r="RA167" s="515"/>
      <c r="RB167" s="515"/>
      <c r="RC167" s="515"/>
      <c r="RD167" s="515"/>
      <c r="RE167" s="515"/>
      <c r="RF167" s="515"/>
      <c r="RG167" s="515"/>
      <c r="RH167" s="515"/>
      <c r="RI167" s="515"/>
      <c r="RJ167" s="515"/>
      <c r="RK167" s="515"/>
      <c r="RL167" s="515"/>
      <c r="RM167" s="515"/>
      <c r="RN167" s="515"/>
      <c r="RO167" s="515"/>
      <c r="RP167" s="515"/>
      <c r="RQ167" s="515"/>
      <c r="RR167" s="515"/>
      <c r="RS167" s="515"/>
      <c r="RT167" s="515"/>
      <c r="RU167" s="515"/>
      <c r="RV167" s="515"/>
      <c r="RW167" s="515"/>
      <c r="RX167" s="515"/>
      <c r="RY167" s="515"/>
      <c r="RZ167" s="515"/>
      <c r="SA167" s="515"/>
      <c r="SB167" s="515"/>
      <c r="SC167" s="515"/>
      <c r="SD167" s="515"/>
      <c r="SE167" s="515"/>
      <c r="SF167" s="515"/>
      <c r="SG167" s="515"/>
      <c r="SH167" s="515"/>
      <c r="SI167" s="515"/>
      <c r="SJ167" s="515"/>
      <c r="SK167" s="515"/>
      <c r="SL167" s="515"/>
      <c r="SM167" s="515"/>
      <c r="SN167" s="515"/>
      <c r="SO167" s="515"/>
      <c r="SP167" s="515"/>
      <c r="SQ167" s="515"/>
      <c r="SR167" s="515"/>
      <c r="SS167" s="515"/>
      <c r="ST167" s="515"/>
      <c r="SU167" s="515"/>
      <c r="SV167" s="515"/>
      <c r="SW167" s="515"/>
      <c r="SX167" s="515"/>
      <c r="SY167" s="515"/>
      <c r="SZ167" s="515"/>
      <c r="TA167" s="515"/>
      <c r="TB167" s="515"/>
      <c r="TC167" s="515"/>
      <c r="TD167" s="515"/>
      <c r="TE167" s="515"/>
      <c r="TF167" s="515"/>
      <c r="TG167" s="515"/>
      <c r="TH167" s="515"/>
      <c r="TI167" s="515"/>
      <c r="TJ167" s="515"/>
      <c r="TK167" s="515"/>
      <c r="TL167" s="515"/>
      <c r="TM167" s="515"/>
      <c r="TN167" s="515"/>
      <c r="TO167" s="515"/>
      <c r="TP167" s="515"/>
      <c r="TQ167" s="515"/>
      <c r="TR167" s="515"/>
      <c r="TS167" s="515"/>
      <c r="TT167" s="515"/>
      <c r="TU167" s="515"/>
      <c r="TV167" s="515"/>
      <c r="TW167" s="515"/>
      <c r="TX167" s="515"/>
      <c r="TY167" s="515"/>
      <c r="TZ167" s="515"/>
      <c r="UA167" s="515"/>
      <c r="UB167" s="515"/>
      <c r="UC167" s="515"/>
      <c r="UD167" s="515"/>
      <c r="UE167" s="515"/>
      <c r="UF167" s="515"/>
      <c r="UG167" s="515"/>
      <c r="UH167" s="515"/>
      <c r="UI167" s="515"/>
      <c r="UJ167" s="515"/>
      <c r="UK167" s="515"/>
      <c r="UL167" s="515"/>
      <c r="UM167" s="515"/>
      <c r="UN167" s="515"/>
      <c r="UO167" s="515"/>
      <c r="UP167" s="515"/>
      <c r="UQ167" s="515"/>
      <c r="UR167" s="515"/>
      <c r="US167" s="515"/>
      <c r="UT167" s="515"/>
      <c r="UU167" s="515"/>
      <c r="UV167" s="515"/>
      <c r="UW167" s="515"/>
      <c r="UX167" s="515"/>
      <c r="UY167" s="515"/>
      <c r="UZ167" s="515"/>
      <c r="VA167" s="515"/>
      <c r="VB167" s="515"/>
      <c r="VC167" s="515"/>
      <c r="VD167" s="515"/>
      <c r="VE167" s="515"/>
      <c r="VF167" s="515"/>
      <c r="VG167" s="515"/>
      <c r="VH167" s="515"/>
      <c r="VI167" s="515"/>
      <c r="VJ167" s="515"/>
      <c r="VK167" s="515"/>
      <c r="VL167" s="515"/>
      <c r="VM167" s="515"/>
      <c r="VN167" s="515"/>
      <c r="VO167" s="515"/>
      <c r="VP167" s="515"/>
      <c r="VQ167" s="515"/>
      <c r="VR167" s="515"/>
      <c r="VS167" s="515"/>
      <c r="VT167" s="515"/>
      <c r="VU167" s="515"/>
      <c r="VV167" s="515"/>
      <c r="VW167" s="515"/>
      <c r="VX167" s="515"/>
      <c r="VY167" s="515"/>
      <c r="VZ167" s="515"/>
      <c r="WA167" s="515"/>
      <c r="WB167" s="515"/>
      <c r="WC167" s="515"/>
      <c r="WD167" s="515"/>
      <c r="WE167" s="515"/>
      <c r="WF167" s="515"/>
      <c r="WG167" s="515"/>
      <c r="WH167" s="515"/>
      <c r="WI167" s="515"/>
      <c r="WJ167" s="515"/>
      <c r="WK167" s="515"/>
      <c r="WL167" s="515"/>
      <c r="WM167" s="515"/>
      <c r="WN167" s="515"/>
      <c r="WO167" s="515"/>
      <c r="WP167" s="515"/>
      <c r="WQ167" s="515"/>
      <c r="WR167" s="515"/>
      <c r="WS167" s="515"/>
      <c r="WT167" s="515"/>
      <c r="WU167" s="515"/>
      <c r="WV167" s="515"/>
      <c r="WW167" s="515"/>
      <c r="WX167" s="515"/>
      <c r="WY167" s="515"/>
      <c r="WZ167" s="515"/>
      <c r="XA167" s="515"/>
      <c r="XB167" s="515"/>
      <c r="XC167" s="515"/>
      <c r="XD167" s="515"/>
      <c r="XE167" s="515"/>
      <c r="XF167" s="515"/>
      <c r="XG167" s="515"/>
      <c r="XH167" s="515"/>
      <c r="XI167" s="515"/>
      <c r="XJ167" s="515"/>
      <c r="XK167" s="515"/>
      <c r="XL167" s="515"/>
      <c r="XM167" s="515"/>
      <c r="XN167" s="515"/>
      <c r="XO167" s="515"/>
      <c r="XP167" s="515"/>
      <c r="XQ167" s="515"/>
      <c r="XR167" s="515"/>
      <c r="XS167" s="515"/>
      <c r="XT167" s="515"/>
      <c r="XU167" s="515"/>
      <c r="XV167" s="515"/>
      <c r="XW167" s="515"/>
      <c r="XX167" s="515"/>
      <c r="XY167" s="515"/>
      <c r="XZ167" s="515"/>
      <c r="YA167" s="515"/>
      <c r="YB167" s="515"/>
      <c r="YC167" s="515"/>
      <c r="YD167" s="515"/>
      <c r="YE167" s="515"/>
      <c r="YF167" s="515"/>
      <c r="YG167" s="515"/>
      <c r="YH167" s="515"/>
      <c r="YI167" s="515"/>
      <c r="YJ167" s="515"/>
      <c r="YK167" s="515"/>
      <c r="YL167" s="515"/>
      <c r="YM167" s="515"/>
      <c r="YN167" s="515"/>
      <c r="YO167" s="515"/>
      <c r="YP167" s="515"/>
      <c r="YQ167" s="515"/>
      <c r="YR167" s="515"/>
      <c r="YS167" s="515"/>
      <c r="YT167" s="515"/>
      <c r="YU167" s="515"/>
      <c r="YV167" s="515"/>
      <c r="YW167" s="515"/>
      <c r="YX167" s="515"/>
      <c r="YY167" s="515"/>
      <c r="YZ167" s="515"/>
      <c r="ZA167" s="515"/>
      <c r="ZB167" s="515"/>
      <c r="ZC167" s="515"/>
      <c r="ZD167" s="515"/>
      <c r="ZE167" s="515"/>
      <c r="ZF167" s="515"/>
      <c r="ZG167" s="515"/>
      <c r="ZH167" s="515"/>
      <c r="ZI167" s="515"/>
      <c r="ZJ167" s="515"/>
      <c r="ZK167" s="515"/>
      <c r="ZL167" s="515"/>
      <c r="ZM167" s="515"/>
      <c r="ZN167" s="515"/>
      <c r="ZO167" s="515"/>
      <c r="ZP167" s="515"/>
      <c r="ZQ167" s="515"/>
      <c r="ZR167" s="515"/>
      <c r="ZS167" s="515"/>
      <c r="ZT167" s="515"/>
      <c r="ZU167" s="515"/>
      <c r="ZV167" s="515"/>
      <c r="ZW167" s="515"/>
      <c r="ZX167" s="515"/>
      <c r="ZY167" s="515"/>
      <c r="ZZ167" s="515"/>
      <c r="AAA167" s="515"/>
      <c r="AAB167" s="515"/>
      <c r="AAC167" s="515"/>
      <c r="AAD167" s="515"/>
      <c r="AAE167" s="515"/>
      <c r="AAF167" s="515"/>
      <c r="AAG167" s="515"/>
      <c r="AAH167" s="515"/>
      <c r="AAI167" s="515"/>
      <c r="AAJ167" s="515"/>
      <c r="AAK167" s="515"/>
      <c r="AAL167" s="515"/>
      <c r="AAM167" s="515"/>
      <c r="AAN167" s="515"/>
      <c r="AAO167" s="515"/>
      <c r="AAP167" s="515"/>
      <c r="AAQ167" s="515"/>
      <c r="AAR167" s="515"/>
      <c r="AAS167" s="515"/>
      <c r="AAT167" s="515"/>
      <c r="AAU167" s="515"/>
      <c r="AAV167" s="515"/>
      <c r="AAW167" s="515"/>
      <c r="AAX167" s="515"/>
      <c r="AAY167" s="515"/>
      <c r="AAZ167" s="515"/>
      <c r="ABA167" s="515"/>
      <c r="ABB167" s="515"/>
      <c r="ABC167" s="515"/>
      <c r="ABD167" s="515"/>
      <c r="ABE167" s="515"/>
      <c r="ABF167" s="515"/>
      <c r="ABG167" s="515"/>
      <c r="ABH167" s="515"/>
      <c r="ABI167" s="515"/>
      <c r="ABJ167" s="515"/>
      <c r="ABK167" s="515"/>
      <c r="ABL167" s="515"/>
      <c r="ABM167" s="515"/>
      <c r="ABN167" s="515"/>
      <c r="ABO167" s="515"/>
      <c r="ABP167" s="515"/>
      <c r="ABQ167" s="515"/>
      <c r="ABR167" s="515"/>
      <c r="ABS167" s="515"/>
      <c r="ABT167" s="515"/>
      <c r="ABU167" s="515"/>
      <c r="ABV167" s="515"/>
      <c r="ABW167" s="515"/>
      <c r="ABX167" s="515"/>
      <c r="ABY167" s="515"/>
      <c r="ABZ167" s="515"/>
      <c r="ACA167" s="515"/>
      <c r="ACB167" s="515"/>
      <c r="ACC167" s="515"/>
      <c r="ACD167" s="515"/>
      <c r="ACE167" s="515"/>
      <c r="ACF167" s="515"/>
      <c r="ACG167" s="515"/>
      <c r="ACH167" s="515"/>
      <c r="ACI167" s="515"/>
      <c r="ACJ167" s="515"/>
      <c r="ACK167" s="515"/>
      <c r="ACL167" s="515"/>
      <c r="ACM167" s="515"/>
      <c r="ACN167" s="515"/>
      <c r="ACO167" s="515"/>
      <c r="ACP167" s="515"/>
      <c r="ACQ167" s="515"/>
      <c r="ACR167" s="515"/>
      <c r="ACS167" s="515"/>
      <c r="ACT167" s="515"/>
      <c r="ACU167" s="515"/>
      <c r="ACV167" s="515"/>
      <c r="ACW167" s="515"/>
      <c r="ACX167" s="515"/>
      <c r="ACY167" s="515"/>
      <c r="ACZ167" s="515"/>
      <c r="ADA167" s="515"/>
      <c r="ADB167" s="515"/>
      <c r="ADC167" s="515"/>
      <c r="ADD167" s="515"/>
      <c r="ADE167" s="515"/>
      <c r="ADF167" s="515"/>
      <c r="ADG167" s="515"/>
      <c r="ADH167" s="515"/>
      <c r="ADI167" s="515"/>
      <c r="ADJ167" s="515"/>
      <c r="ADK167" s="515"/>
      <c r="ADL167" s="515"/>
      <c r="ADM167" s="515"/>
      <c r="ADN167" s="515"/>
      <c r="ADO167" s="515"/>
      <c r="ADP167" s="515"/>
      <c r="ADQ167" s="515"/>
      <c r="ADR167" s="515"/>
      <c r="ADS167" s="515"/>
      <c r="ADT167" s="515"/>
      <c r="ADU167" s="515"/>
      <c r="ADV167" s="515"/>
      <c r="ADW167" s="515"/>
      <c r="ADX167" s="515"/>
      <c r="ADY167" s="515"/>
      <c r="ADZ167" s="515"/>
      <c r="AEA167" s="515"/>
      <c r="AEB167" s="515"/>
      <c r="AEC167" s="515"/>
      <c r="AED167" s="515"/>
      <c r="AEE167" s="515"/>
      <c r="AEF167" s="515"/>
      <c r="AEG167" s="515"/>
      <c r="AEH167" s="515"/>
      <c r="AEI167" s="515"/>
      <c r="AEJ167" s="515"/>
      <c r="AEK167" s="515"/>
      <c r="AEL167" s="515"/>
      <c r="AEM167" s="515"/>
      <c r="AEN167" s="515"/>
      <c r="AEO167" s="515"/>
      <c r="AEP167" s="515"/>
      <c r="AEQ167" s="515"/>
      <c r="AER167" s="515"/>
      <c r="AES167" s="515"/>
      <c r="AET167" s="515"/>
      <c r="AEU167" s="515"/>
      <c r="AEV167" s="515"/>
      <c r="AEW167" s="515"/>
      <c r="AEX167" s="515"/>
      <c r="AEY167" s="515"/>
      <c r="AEZ167" s="515"/>
      <c r="AFA167" s="515"/>
      <c r="AFB167" s="515"/>
      <c r="AFC167" s="515"/>
      <c r="AFD167" s="515"/>
      <c r="AFE167" s="515"/>
      <c r="AFF167" s="515"/>
      <c r="AFG167" s="515"/>
      <c r="AFH167" s="515"/>
      <c r="AFI167" s="515"/>
      <c r="AFJ167" s="515"/>
      <c r="AFK167" s="515"/>
      <c r="AFL167" s="515"/>
      <c r="AFM167" s="515"/>
      <c r="AFN167" s="515"/>
      <c r="AFO167" s="515"/>
      <c r="AFP167" s="515"/>
      <c r="AFQ167" s="515"/>
      <c r="AFR167" s="515"/>
      <c r="AFS167" s="515"/>
      <c r="AFT167" s="515"/>
      <c r="AFU167" s="515"/>
      <c r="AFV167" s="515"/>
      <c r="AFW167" s="515"/>
      <c r="AFX167" s="515"/>
      <c r="AFY167" s="515"/>
      <c r="AFZ167" s="515"/>
      <c r="AGA167" s="515"/>
      <c r="AGB167" s="515"/>
      <c r="AGC167" s="515"/>
      <c r="AGD167" s="515"/>
      <c r="AGE167" s="515"/>
      <c r="AGF167" s="515"/>
      <c r="AGG167" s="515"/>
      <c r="AGH167" s="515"/>
      <c r="AGI167" s="515"/>
      <c r="AGJ167" s="515"/>
      <c r="AGK167" s="515"/>
      <c r="AGL167" s="515"/>
      <c r="AGM167" s="515"/>
      <c r="AGN167" s="515"/>
      <c r="AGO167" s="515"/>
      <c r="AGP167" s="515"/>
      <c r="AGQ167" s="515"/>
      <c r="AGR167" s="515"/>
      <c r="AGS167" s="515"/>
      <c r="AGT167" s="515"/>
      <c r="AGU167" s="515"/>
      <c r="AGV167" s="515"/>
      <c r="AGW167" s="515"/>
      <c r="AGX167" s="515"/>
      <c r="AGY167" s="515"/>
      <c r="AGZ167" s="515"/>
      <c r="AHA167" s="515"/>
      <c r="AHB167" s="515"/>
      <c r="AHC167" s="515"/>
      <c r="AHD167" s="515"/>
      <c r="AHE167" s="515"/>
      <c r="AHF167" s="515"/>
      <c r="AHG167" s="515"/>
      <c r="AHH167" s="515"/>
      <c r="AHI167" s="515"/>
      <c r="AHJ167" s="515"/>
      <c r="AHK167" s="515"/>
      <c r="AHL167" s="515"/>
      <c r="AHM167" s="515"/>
      <c r="AHN167" s="515"/>
      <c r="AHO167" s="515"/>
      <c r="AHP167" s="515"/>
      <c r="AHQ167" s="515"/>
      <c r="AHR167" s="515"/>
      <c r="AHS167" s="515"/>
      <c r="AHT167" s="515"/>
      <c r="AHU167" s="515"/>
      <c r="AHV167" s="515"/>
      <c r="AHW167" s="515"/>
      <c r="AHX167" s="515"/>
      <c r="AHY167" s="515"/>
      <c r="AHZ167" s="515"/>
      <c r="AIA167" s="515"/>
      <c r="AIB167" s="515"/>
      <c r="AIC167" s="515"/>
      <c r="AID167" s="515"/>
      <c r="AIE167" s="515"/>
      <c r="AIF167" s="515"/>
      <c r="AIG167" s="515"/>
      <c r="AIH167" s="515"/>
      <c r="AII167" s="515"/>
      <c r="AIJ167" s="515"/>
      <c r="AIK167" s="515"/>
      <c r="AIL167" s="515"/>
      <c r="AIM167" s="515"/>
      <c r="AIN167" s="515"/>
      <c r="AIO167" s="515"/>
      <c r="AIP167" s="515"/>
      <c r="AIQ167" s="515"/>
      <c r="AIR167" s="515"/>
      <c r="AIS167" s="515"/>
      <c r="AIT167" s="515"/>
      <c r="AIU167" s="515"/>
      <c r="AIV167" s="515"/>
      <c r="AIW167" s="515"/>
      <c r="AIX167" s="515"/>
      <c r="AIY167" s="515"/>
      <c r="AIZ167" s="515"/>
      <c r="AJA167" s="515"/>
      <c r="AJB167" s="515"/>
      <c r="AJC167" s="515"/>
      <c r="AJD167" s="515"/>
      <c r="AJE167" s="515"/>
      <c r="AJF167" s="515"/>
      <c r="AJG167" s="515"/>
      <c r="AJH167" s="515"/>
      <c r="AJI167" s="515"/>
      <c r="AJJ167" s="515"/>
      <c r="AJK167" s="515"/>
      <c r="AJL167" s="515"/>
      <c r="AJM167" s="515"/>
      <c r="AJN167" s="515"/>
      <c r="AJO167" s="515"/>
      <c r="AJP167" s="515"/>
      <c r="AJQ167" s="515"/>
      <c r="AJR167" s="515"/>
      <c r="AJS167" s="515"/>
      <c r="AJT167" s="515"/>
      <c r="AJU167" s="515"/>
      <c r="AJV167" s="515"/>
      <c r="AJW167" s="515"/>
      <c r="AJX167" s="515"/>
      <c r="AJY167" s="515"/>
      <c r="AJZ167" s="515"/>
      <c r="AKA167" s="515"/>
      <c r="AKB167" s="515"/>
      <c r="AKC167" s="515"/>
      <c r="AKD167" s="515"/>
      <c r="AKE167" s="515"/>
      <c r="AKF167" s="515"/>
      <c r="AKG167" s="515"/>
      <c r="AKH167" s="515"/>
      <c r="AKI167" s="515"/>
      <c r="AKJ167" s="515"/>
      <c r="AKK167" s="515"/>
      <c r="AKL167" s="515"/>
      <c r="AKM167" s="515"/>
      <c r="AKN167" s="515"/>
      <c r="AKO167" s="515"/>
      <c r="AKP167" s="515"/>
      <c r="AKQ167" s="515"/>
      <c r="AKR167" s="515"/>
      <c r="AKS167" s="515"/>
      <c r="AKT167" s="515"/>
      <c r="AKU167" s="515"/>
      <c r="AKV167" s="515"/>
      <c r="AKW167" s="515"/>
      <c r="AKX167" s="515"/>
      <c r="AKY167" s="515"/>
      <c r="AKZ167" s="515"/>
      <c r="ALA167" s="515"/>
      <c r="ALB167" s="515"/>
      <c r="ALC167" s="515"/>
      <c r="ALD167" s="515"/>
      <c r="ALE167" s="515"/>
      <c r="ALF167" s="515"/>
      <c r="ALG167" s="515"/>
      <c r="ALH167" s="515"/>
      <c r="ALI167" s="515"/>
      <c r="ALJ167" s="515"/>
      <c r="ALK167" s="515"/>
      <c r="ALL167" s="515"/>
      <c r="ALM167" s="515"/>
      <c r="ALN167" s="515"/>
    </row>
    <row r="168" spans="1:1002" s="516" customFormat="1" x14ac:dyDescent="0.3">
      <c r="A168" s="555" t="s">
        <v>208</v>
      </c>
      <c r="B168" s="505">
        <f>SUM(B159:B167)</f>
        <v>21732574.869999997</v>
      </c>
      <c r="C168" s="505">
        <f>SUM(C159:C167)</f>
        <v>8104012.2699999996</v>
      </c>
      <c r="D168" s="556"/>
      <c r="E168" s="62" t="s">
        <v>8</v>
      </c>
      <c r="F168" s="515"/>
      <c r="G168" s="515"/>
      <c r="H168" s="515"/>
      <c r="I168" s="515"/>
      <c r="J168" s="515"/>
      <c r="K168" s="515"/>
      <c r="L168" s="515"/>
      <c r="M168" s="515"/>
      <c r="N168" s="515"/>
      <c r="O168" s="515"/>
      <c r="P168" s="515"/>
      <c r="Q168" s="515"/>
      <c r="R168" s="515"/>
      <c r="S168" s="515"/>
      <c r="T168" s="515"/>
      <c r="U168" s="515"/>
      <c r="V168" s="515"/>
      <c r="W168" s="515"/>
      <c r="X168" s="515"/>
      <c r="Y168" s="515"/>
      <c r="Z168" s="515"/>
      <c r="AA168" s="515"/>
      <c r="AB168" s="515"/>
      <c r="AC168" s="515"/>
      <c r="AD168" s="515"/>
      <c r="AE168" s="515"/>
      <c r="AF168" s="515"/>
      <c r="AG168" s="515"/>
      <c r="AH168" s="515"/>
      <c r="AI168" s="515"/>
      <c r="AJ168" s="515"/>
      <c r="AK168" s="515"/>
      <c r="AL168" s="515"/>
      <c r="AM168" s="515"/>
      <c r="AN168" s="515"/>
      <c r="AO168" s="515"/>
      <c r="AP168" s="515"/>
      <c r="AQ168" s="515"/>
      <c r="AR168" s="515"/>
      <c r="AS168" s="515"/>
      <c r="AT168" s="515"/>
      <c r="AU168" s="515"/>
      <c r="AV168" s="515"/>
      <c r="AW168" s="515"/>
      <c r="AX168" s="515"/>
      <c r="AY168" s="515"/>
      <c r="AZ168" s="515"/>
      <c r="BA168" s="515"/>
      <c r="BB168" s="515"/>
      <c r="BC168" s="515"/>
      <c r="BD168" s="515"/>
      <c r="BE168" s="515"/>
      <c r="BF168" s="515"/>
      <c r="BG168" s="515"/>
      <c r="BH168" s="515"/>
      <c r="BI168" s="515"/>
      <c r="BJ168" s="515"/>
      <c r="BK168" s="515"/>
      <c r="BL168" s="515"/>
      <c r="BM168" s="515"/>
      <c r="BN168" s="515"/>
      <c r="BO168" s="515"/>
      <c r="BP168" s="515"/>
      <c r="BQ168" s="515"/>
      <c r="BR168" s="515"/>
      <c r="BS168" s="515"/>
      <c r="BT168" s="515"/>
      <c r="BU168" s="515"/>
      <c r="BV168" s="515"/>
      <c r="BW168" s="515"/>
      <c r="BX168" s="515"/>
      <c r="BY168" s="515"/>
      <c r="BZ168" s="515"/>
      <c r="CA168" s="515"/>
      <c r="CB168" s="515"/>
      <c r="CC168" s="515"/>
      <c r="CD168" s="515"/>
      <c r="CE168" s="515"/>
      <c r="CF168" s="515"/>
      <c r="CG168" s="515"/>
      <c r="CH168" s="515"/>
      <c r="CI168" s="515"/>
      <c r="CJ168" s="515"/>
      <c r="CK168" s="515"/>
      <c r="CL168" s="515"/>
      <c r="CM168" s="515"/>
      <c r="CN168" s="515"/>
      <c r="CO168" s="515"/>
      <c r="CP168" s="515"/>
      <c r="CQ168" s="515"/>
      <c r="CR168" s="515"/>
      <c r="CS168" s="515"/>
      <c r="CT168" s="515"/>
      <c r="CU168" s="515"/>
      <c r="CV168" s="515"/>
      <c r="CW168" s="515"/>
      <c r="CX168" s="515"/>
      <c r="CY168" s="515"/>
      <c r="CZ168" s="515"/>
      <c r="DA168" s="515"/>
      <c r="DB168" s="515"/>
      <c r="DC168" s="515"/>
      <c r="DD168" s="515"/>
      <c r="DE168" s="515"/>
      <c r="DF168" s="515"/>
      <c r="DG168" s="515"/>
      <c r="DH168" s="515"/>
      <c r="DI168" s="515"/>
      <c r="DJ168" s="515"/>
      <c r="DK168" s="515"/>
      <c r="DL168" s="515"/>
      <c r="DM168" s="515"/>
      <c r="DN168" s="515"/>
      <c r="DO168" s="515"/>
      <c r="DP168" s="515"/>
      <c r="DQ168" s="515"/>
      <c r="DR168" s="515"/>
      <c r="DS168" s="515"/>
      <c r="DT168" s="515"/>
      <c r="DU168" s="515"/>
      <c r="DV168" s="515"/>
      <c r="DW168" s="515"/>
      <c r="DX168" s="515"/>
      <c r="DY168" s="515"/>
      <c r="DZ168" s="515"/>
      <c r="EA168" s="515"/>
      <c r="EB168" s="515"/>
      <c r="EC168" s="515"/>
      <c r="ED168" s="515"/>
      <c r="EE168" s="515"/>
      <c r="EF168" s="515"/>
      <c r="EG168" s="515"/>
      <c r="EH168" s="515"/>
      <c r="EI168" s="515"/>
      <c r="EJ168" s="515"/>
      <c r="EK168" s="515"/>
      <c r="EL168" s="515"/>
      <c r="EM168" s="515"/>
      <c r="EN168" s="515"/>
      <c r="EO168" s="515"/>
      <c r="EP168" s="515"/>
      <c r="EQ168" s="515"/>
      <c r="ER168" s="515"/>
      <c r="ES168" s="515"/>
      <c r="ET168" s="515"/>
      <c r="EU168" s="515"/>
      <c r="EV168" s="515"/>
      <c r="EW168" s="515"/>
      <c r="EX168" s="515"/>
      <c r="EY168" s="515"/>
      <c r="EZ168" s="515"/>
      <c r="FA168" s="515"/>
      <c r="FB168" s="515"/>
      <c r="FC168" s="515"/>
      <c r="FD168" s="515"/>
      <c r="FE168" s="515"/>
      <c r="FF168" s="515"/>
      <c r="FG168" s="515"/>
      <c r="FH168" s="515"/>
      <c r="FI168" s="515"/>
      <c r="FJ168" s="515"/>
      <c r="FK168" s="515"/>
      <c r="FL168" s="515"/>
      <c r="FM168" s="515"/>
      <c r="FN168" s="515"/>
      <c r="FO168" s="515"/>
      <c r="FP168" s="515"/>
      <c r="FQ168" s="515"/>
      <c r="FR168" s="515"/>
      <c r="FS168" s="515"/>
      <c r="FT168" s="515"/>
      <c r="FU168" s="515"/>
      <c r="FV168" s="515"/>
      <c r="FW168" s="515"/>
      <c r="FX168" s="515"/>
      <c r="FY168" s="515"/>
      <c r="FZ168" s="515"/>
      <c r="GA168" s="515"/>
      <c r="GB168" s="515"/>
      <c r="GC168" s="515"/>
      <c r="GD168" s="515"/>
      <c r="GE168" s="515"/>
      <c r="GF168" s="515"/>
      <c r="GG168" s="515"/>
      <c r="GH168" s="515"/>
      <c r="GI168" s="515"/>
      <c r="GJ168" s="515"/>
      <c r="GK168" s="515"/>
      <c r="GL168" s="515"/>
      <c r="GM168" s="515"/>
      <c r="GN168" s="515"/>
      <c r="GO168" s="515"/>
      <c r="GP168" s="515"/>
      <c r="GQ168" s="515"/>
      <c r="GR168" s="515"/>
      <c r="GS168" s="515"/>
      <c r="GT168" s="515"/>
      <c r="GU168" s="515"/>
      <c r="GV168" s="515"/>
      <c r="GW168" s="515"/>
      <c r="GX168" s="515"/>
      <c r="GY168" s="515"/>
      <c r="GZ168" s="515"/>
      <c r="HA168" s="515"/>
      <c r="HB168" s="515"/>
      <c r="HC168" s="515"/>
      <c r="HD168" s="515"/>
      <c r="HE168" s="515"/>
      <c r="HF168" s="515"/>
      <c r="HG168" s="515"/>
      <c r="HH168" s="515"/>
      <c r="HI168" s="515"/>
      <c r="HJ168" s="515"/>
      <c r="HK168" s="515"/>
      <c r="HL168" s="515"/>
      <c r="HM168" s="515"/>
      <c r="HN168" s="515"/>
      <c r="HO168" s="515"/>
      <c r="HP168" s="515"/>
      <c r="HQ168" s="515"/>
      <c r="HR168" s="515"/>
      <c r="HS168" s="515"/>
      <c r="HT168" s="515"/>
      <c r="HU168" s="515"/>
      <c r="HV168" s="515"/>
      <c r="HW168" s="515"/>
      <c r="HX168" s="515"/>
      <c r="HY168" s="515"/>
      <c r="HZ168" s="515"/>
      <c r="IA168" s="515"/>
      <c r="IB168" s="515"/>
      <c r="IC168" s="515"/>
      <c r="ID168" s="515"/>
      <c r="IE168" s="515"/>
      <c r="IF168" s="515"/>
      <c r="IG168" s="515"/>
      <c r="IH168" s="515"/>
      <c r="II168" s="515"/>
      <c r="IJ168" s="515"/>
      <c r="IK168" s="515"/>
      <c r="IL168" s="515"/>
      <c r="IM168" s="515"/>
      <c r="IN168" s="515"/>
      <c r="IO168" s="515"/>
      <c r="IP168" s="515"/>
      <c r="IQ168" s="515"/>
      <c r="IR168" s="515"/>
      <c r="IS168" s="515"/>
      <c r="IT168" s="515"/>
      <c r="IU168" s="515"/>
      <c r="IV168" s="515"/>
      <c r="IW168" s="515"/>
      <c r="IX168" s="515"/>
      <c r="IY168" s="515"/>
      <c r="IZ168" s="515"/>
      <c r="JA168" s="515"/>
      <c r="JB168" s="515"/>
      <c r="JC168" s="515"/>
      <c r="JD168" s="515"/>
      <c r="JE168" s="515"/>
      <c r="JF168" s="515"/>
      <c r="JG168" s="515"/>
      <c r="JH168" s="515"/>
      <c r="JI168" s="515"/>
      <c r="JJ168" s="515"/>
      <c r="JK168" s="515"/>
      <c r="JL168" s="515"/>
      <c r="JM168" s="515"/>
      <c r="JN168" s="515"/>
      <c r="JO168" s="515"/>
      <c r="JP168" s="515"/>
      <c r="JQ168" s="515"/>
      <c r="JR168" s="515"/>
      <c r="JS168" s="515"/>
      <c r="JT168" s="515"/>
      <c r="JU168" s="515"/>
      <c r="JV168" s="515"/>
      <c r="JW168" s="515"/>
      <c r="JX168" s="515"/>
      <c r="JY168" s="515"/>
      <c r="JZ168" s="515"/>
      <c r="KA168" s="515"/>
      <c r="KB168" s="515"/>
      <c r="KC168" s="515"/>
      <c r="KD168" s="515"/>
      <c r="KE168" s="515"/>
      <c r="KF168" s="515"/>
      <c r="KG168" s="515"/>
      <c r="KH168" s="515"/>
      <c r="KI168" s="515"/>
      <c r="KJ168" s="515"/>
      <c r="KK168" s="515"/>
      <c r="KL168" s="515"/>
      <c r="KM168" s="515"/>
      <c r="KN168" s="515"/>
      <c r="KO168" s="515"/>
      <c r="KP168" s="515"/>
      <c r="KQ168" s="515"/>
      <c r="KR168" s="515"/>
      <c r="KS168" s="515"/>
      <c r="KT168" s="515"/>
      <c r="KU168" s="515"/>
      <c r="KV168" s="515"/>
      <c r="KW168" s="515"/>
      <c r="KX168" s="515"/>
      <c r="KY168" s="515"/>
      <c r="KZ168" s="515"/>
      <c r="LA168" s="515"/>
      <c r="LB168" s="515"/>
      <c r="LC168" s="515"/>
      <c r="LD168" s="515"/>
      <c r="LE168" s="515"/>
      <c r="LF168" s="515"/>
      <c r="LG168" s="515"/>
      <c r="LH168" s="515"/>
      <c r="LI168" s="515"/>
      <c r="LJ168" s="515"/>
      <c r="LK168" s="515"/>
      <c r="LL168" s="515"/>
      <c r="LM168" s="515"/>
      <c r="LN168" s="515"/>
      <c r="LO168" s="515"/>
      <c r="LP168" s="515"/>
      <c r="LQ168" s="515"/>
      <c r="LR168" s="515"/>
      <c r="LS168" s="515"/>
      <c r="LT168" s="515"/>
      <c r="LU168" s="515"/>
      <c r="LV168" s="515"/>
      <c r="LW168" s="515"/>
      <c r="LX168" s="515"/>
      <c r="LY168" s="515"/>
      <c r="LZ168" s="515"/>
      <c r="MA168" s="515"/>
      <c r="MB168" s="515"/>
      <c r="MC168" s="515"/>
      <c r="MD168" s="515"/>
      <c r="ME168" s="515"/>
      <c r="MF168" s="515"/>
      <c r="MG168" s="515"/>
      <c r="MH168" s="515"/>
      <c r="MI168" s="515"/>
      <c r="MJ168" s="515"/>
      <c r="MK168" s="515"/>
      <c r="ML168" s="515"/>
      <c r="MM168" s="515"/>
      <c r="MN168" s="515"/>
      <c r="MO168" s="515"/>
      <c r="MP168" s="515"/>
      <c r="MQ168" s="515"/>
      <c r="MR168" s="515"/>
      <c r="MS168" s="515"/>
      <c r="MT168" s="515"/>
      <c r="MU168" s="515"/>
      <c r="MV168" s="515"/>
      <c r="MW168" s="515"/>
      <c r="MX168" s="515"/>
      <c r="MY168" s="515"/>
      <c r="MZ168" s="515"/>
      <c r="NA168" s="515"/>
      <c r="NB168" s="515"/>
      <c r="NC168" s="515"/>
      <c r="ND168" s="515"/>
      <c r="NE168" s="515"/>
      <c r="NF168" s="515"/>
      <c r="NG168" s="515"/>
      <c r="NH168" s="515"/>
      <c r="NI168" s="515"/>
      <c r="NJ168" s="515"/>
      <c r="NK168" s="515"/>
      <c r="NL168" s="515"/>
      <c r="NM168" s="515"/>
      <c r="NN168" s="515"/>
      <c r="NO168" s="515"/>
      <c r="NP168" s="515"/>
      <c r="NQ168" s="515"/>
      <c r="NR168" s="515"/>
      <c r="NS168" s="515"/>
      <c r="NT168" s="515"/>
      <c r="NU168" s="515"/>
      <c r="NV168" s="515"/>
      <c r="NW168" s="515"/>
      <c r="NX168" s="515"/>
      <c r="NY168" s="515"/>
      <c r="NZ168" s="515"/>
      <c r="OA168" s="515"/>
      <c r="OB168" s="515"/>
      <c r="OC168" s="515"/>
      <c r="OD168" s="515"/>
      <c r="OE168" s="515"/>
      <c r="OF168" s="515"/>
      <c r="OG168" s="515"/>
      <c r="OH168" s="515"/>
      <c r="OI168" s="515"/>
      <c r="OJ168" s="515"/>
      <c r="OK168" s="515"/>
      <c r="OL168" s="515"/>
      <c r="OM168" s="515"/>
      <c r="ON168" s="515"/>
      <c r="OO168" s="515"/>
      <c r="OP168" s="515"/>
      <c r="OQ168" s="515"/>
      <c r="OR168" s="515"/>
      <c r="OS168" s="515"/>
      <c r="OT168" s="515"/>
      <c r="OU168" s="515"/>
      <c r="OV168" s="515"/>
      <c r="OW168" s="515"/>
      <c r="OX168" s="515"/>
      <c r="OY168" s="515"/>
      <c r="OZ168" s="515"/>
      <c r="PA168" s="515"/>
      <c r="PB168" s="515"/>
      <c r="PC168" s="515"/>
      <c r="PD168" s="515"/>
      <c r="PE168" s="515"/>
      <c r="PF168" s="515"/>
      <c r="PG168" s="515"/>
      <c r="PH168" s="515"/>
      <c r="PI168" s="515"/>
      <c r="PJ168" s="515"/>
      <c r="PK168" s="515"/>
      <c r="PL168" s="515"/>
      <c r="PM168" s="515"/>
      <c r="PN168" s="515"/>
      <c r="PO168" s="515"/>
      <c r="PP168" s="515"/>
      <c r="PQ168" s="515"/>
      <c r="PR168" s="515"/>
      <c r="PS168" s="515"/>
      <c r="PT168" s="515"/>
      <c r="PU168" s="515"/>
      <c r="PV168" s="515"/>
      <c r="PW168" s="515"/>
      <c r="PX168" s="515"/>
      <c r="PY168" s="515"/>
      <c r="PZ168" s="515"/>
      <c r="QA168" s="515"/>
      <c r="QB168" s="515"/>
      <c r="QC168" s="515"/>
      <c r="QD168" s="515"/>
      <c r="QE168" s="515"/>
      <c r="QF168" s="515"/>
      <c r="QG168" s="515"/>
      <c r="QH168" s="515"/>
      <c r="QI168" s="515"/>
      <c r="QJ168" s="515"/>
      <c r="QK168" s="515"/>
      <c r="QL168" s="515"/>
      <c r="QM168" s="515"/>
      <c r="QN168" s="515"/>
      <c r="QO168" s="515"/>
      <c r="QP168" s="515"/>
      <c r="QQ168" s="515"/>
      <c r="QR168" s="515"/>
      <c r="QS168" s="515"/>
      <c r="QT168" s="515"/>
      <c r="QU168" s="515"/>
      <c r="QV168" s="515"/>
      <c r="QW168" s="515"/>
      <c r="QX168" s="515"/>
      <c r="QY168" s="515"/>
      <c r="QZ168" s="515"/>
      <c r="RA168" s="515"/>
      <c r="RB168" s="515"/>
      <c r="RC168" s="515"/>
      <c r="RD168" s="515"/>
      <c r="RE168" s="515"/>
      <c r="RF168" s="515"/>
      <c r="RG168" s="515"/>
      <c r="RH168" s="515"/>
      <c r="RI168" s="515"/>
      <c r="RJ168" s="515"/>
      <c r="RK168" s="515"/>
      <c r="RL168" s="515"/>
      <c r="RM168" s="515"/>
      <c r="RN168" s="515"/>
      <c r="RO168" s="515"/>
      <c r="RP168" s="515"/>
      <c r="RQ168" s="515"/>
      <c r="RR168" s="515"/>
      <c r="RS168" s="515"/>
      <c r="RT168" s="515"/>
      <c r="RU168" s="515"/>
      <c r="RV168" s="515"/>
      <c r="RW168" s="515"/>
      <c r="RX168" s="515"/>
      <c r="RY168" s="515"/>
      <c r="RZ168" s="515"/>
      <c r="SA168" s="515"/>
      <c r="SB168" s="515"/>
      <c r="SC168" s="515"/>
      <c r="SD168" s="515"/>
      <c r="SE168" s="515"/>
      <c r="SF168" s="515"/>
      <c r="SG168" s="515"/>
      <c r="SH168" s="515"/>
      <c r="SI168" s="515"/>
      <c r="SJ168" s="515"/>
      <c r="SK168" s="515"/>
      <c r="SL168" s="515"/>
      <c r="SM168" s="515"/>
      <c r="SN168" s="515"/>
      <c r="SO168" s="515"/>
      <c r="SP168" s="515"/>
      <c r="SQ168" s="515"/>
      <c r="SR168" s="515"/>
      <c r="SS168" s="515"/>
      <c r="ST168" s="515"/>
      <c r="SU168" s="515"/>
      <c r="SV168" s="515"/>
      <c r="SW168" s="515"/>
      <c r="SX168" s="515"/>
      <c r="SY168" s="515"/>
      <c r="SZ168" s="515"/>
      <c r="TA168" s="515"/>
      <c r="TB168" s="515"/>
      <c r="TC168" s="515"/>
      <c r="TD168" s="515"/>
      <c r="TE168" s="515"/>
      <c r="TF168" s="515"/>
      <c r="TG168" s="515"/>
      <c r="TH168" s="515"/>
      <c r="TI168" s="515"/>
      <c r="TJ168" s="515"/>
      <c r="TK168" s="515"/>
      <c r="TL168" s="515"/>
      <c r="TM168" s="515"/>
      <c r="TN168" s="515"/>
      <c r="TO168" s="515"/>
      <c r="TP168" s="515"/>
      <c r="TQ168" s="515"/>
      <c r="TR168" s="515"/>
      <c r="TS168" s="515"/>
      <c r="TT168" s="515"/>
      <c r="TU168" s="515"/>
      <c r="TV168" s="515"/>
      <c r="TW168" s="515"/>
      <c r="TX168" s="515"/>
      <c r="TY168" s="515"/>
      <c r="TZ168" s="515"/>
      <c r="UA168" s="515"/>
      <c r="UB168" s="515"/>
      <c r="UC168" s="515"/>
      <c r="UD168" s="515"/>
      <c r="UE168" s="515"/>
      <c r="UF168" s="515"/>
      <c r="UG168" s="515"/>
      <c r="UH168" s="515"/>
      <c r="UI168" s="515"/>
      <c r="UJ168" s="515"/>
      <c r="UK168" s="515"/>
      <c r="UL168" s="515"/>
      <c r="UM168" s="515"/>
      <c r="UN168" s="515"/>
      <c r="UO168" s="515"/>
      <c r="UP168" s="515"/>
      <c r="UQ168" s="515"/>
      <c r="UR168" s="515"/>
      <c r="US168" s="515"/>
      <c r="UT168" s="515"/>
      <c r="UU168" s="515"/>
      <c r="UV168" s="515"/>
      <c r="UW168" s="515"/>
      <c r="UX168" s="515"/>
      <c r="UY168" s="515"/>
      <c r="UZ168" s="515"/>
      <c r="VA168" s="515"/>
      <c r="VB168" s="515"/>
      <c r="VC168" s="515"/>
      <c r="VD168" s="515"/>
      <c r="VE168" s="515"/>
      <c r="VF168" s="515"/>
      <c r="VG168" s="515"/>
      <c r="VH168" s="515"/>
      <c r="VI168" s="515"/>
      <c r="VJ168" s="515"/>
      <c r="VK168" s="515"/>
      <c r="VL168" s="515"/>
      <c r="VM168" s="515"/>
      <c r="VN168" s="515"/>
      <c r="VO168" s="515"/>
      <c r="VP168" s="515"/>
      <c r="VQ168" s="515"/>
      <c r="VR168" s="515"/>
      <c r="VS168" s="515"/>
      <c r="VT168" s="515"/>
      <c r="VU168" s="515"/>
      <c r="VV168" s="515"/>
      <c r="VW168" s="515"/>
      <c r="VX168" s="515"/>
      <c r="VY168" s="515"/>
      <c r="VZ168" s="515"/>
      <c r="WA168" s="515"/>
      <c r="WB168" s="515"/>
      <c r="WC168" s="515"/>
      <c r="WD168" s="515"/>
      <c r="WE168" s="515"/>
      <c r="WF168" s="515"/>
      <c r="WG168" s="515"/>
      <c r="WH168" s="515"/>
      <c r="WI168" s="515"/>
      <c r="WJ168" s="515"/>
      <c r="WK168" s="515"/>
      <c r="WL168" s="515"/>
      <c r="WM168" s="515"/>
      <c r="WN168" s="515"/>
      <c r="WO168" s="515"/>
      <c r="WP168" s="515"/>
      <c r="WQ168" s="515"/>
      <c r="WR168" s="515"/>
      <c r="WS168" s="515"/>
      <c r="WT168" s="515"/>
      <c r="WU168" s="515"/>
      <c r="WV168" s="515"/>
      <c r="WW168" s="515"/>
      <c r="WX168" s="515"/>
      <c r="WY168" s="515"/>
      <c r="WZ168" s="515"/>
      <c r="XA168" s="515"/>
      <c r="XB168" s="515"/>
      <c r="XC168" s="515"/>
      <c r="XD168" s="515"/>
      <c r="XE168" s="515"/>
      <c r="XF168" s="515"/>
      <c r="XG168" s="515"/>
      <c r="XH168" s="515"/>
      <c r="XI168" s="515"/>
      <c r="XJ168" s="515"/>
      <c r="XK168" s="515"/>
      <c r="XL168" s="515"/>
      <c r="XM168" s="515"/>
      <c r="XN168" s="515"/>
      <c r="XO168" s="515"/>
      <c r="XP168" s="515"/>
      <c r="XQ168" s="515"/>
      <c r="XR168" s="515"/>
      <c r="XS168" s="515"/>
      <c r="XT168" s="515"/>
      <c r="XU168" s="515"/>
      <c r="XV168" s="515"/>
      <c r="XW168" s="515"/>
      <c r="XX168" s="515"/>
      <c r="XY168" s="515"/>
      <c r="XZ168" s="515"/>
      <c r="YA168" s="515"/>
      <c r="YB168" s="515"/>
      <c r="YC168" s="515"/>
      <c r="YD168" s="515"/>
      <c r="YE168" s="515"/>
      <c r="YF168" s="515"/>
      <c r="YG168" s="515"/>
      <c r="YH168" s="515"/>
      <c r="YI168" s="515"/>
      <c r="YJ168" s="515"/>
      <c r="YK168" s="515"/>
      <c r="YL168" s="515"/>
      <c r="YM168" s="515"/>
      <c r="YN168" s="515"/>
      <c r="YO168" s="515"/>
      <c r="YP168" s="515"/>
      <c r="YQ168" s="515"/>
      <c r="YR168" s="515"/>
      <c r="YS168" s="515"/>
      <c r="YT168" s="515"/>
      <c r="YU168" s="515"/>
      <c r="YV168" s="515"/>
      <c r="YW168" s="515"/>
      <c r="YX168" s="515"/>
      <c r="YY168" s="515"/>
      <c r="YZ168" s="515"/>
      <c r="ZA168" s="515"/>
      <c r="ZB168" s="515"/>
      <c r="ZC168" s="515"/>
      <c r="ZD168" s="515"/>
      <c r="ZE168" s="515"/>
      <c r="ZF168" s="515"/>
      <c r="ZG168" s="515"/>
      <c r="ZH168" s="515"/>
      <c r="ZI168" s="515"/>
      <c r="ZJ168" s="515"/>
      <c r="ZK168" s="515"/>
      <c r="ZL168" s="515"/>
      <c r="ZM168" s="515"/>
      <c r="ZN168" s="515"/>
      <c r="ZO168" s="515"/>
      <c r="ZP168" s="515"/>
      <c r="ZQ168" s="515"/>
      <c r="ZR168" s="515"/>
      <c r="ZS168" s="515"/>
      <c r="ZT168" s="515"/>
      <c r="ZU168" s="515"/>
      <c r="ZV168" s="515"/>
      <c r="ZW168" s="515"/>
      <c r="ZX168" s="515"/>
      <c r="ZY168" s="515"/>
      <c r="ZZ168" s="515"/>
      <c r="AAA168" s="515"/>
      <c r="AAB168" s="515"/>
      <c r="AAC168" s="515"/>
      <c r="AAD168" s="515"/>
      <c r="AAE168" s="515"/>
      <c r="AAF168" s="515"/>
      <c r="AAG168" s="515"/>
      <c r="AAH168" s="515"/>
      <c r="AAI168" s="515"/>
      <c r="AAJ168" s="515"/>
      <c r="AAK168" s="515"/>
      <c r="AAL168" s="515"/>
      <c r="AAM168" s="515"/>
      <c r="AAN168" s="515"/>
      <c r="AAO168" s="515"/>
      <c r="AAP168" s="515"/>
      <c r="AAQ168" s="515"/>
      <c r="AAR168" s="515"/>
      <c r="AAS168" s="515"/>
      <c r="AAT168" s="515"/>
      <c r="AAU168" s="515"/>
      <c r="AAV168" s="515"/>
      <c r="AAW168" s="515"/>
      <c r="AAX168" s="515"/>
      <c r="AAY168" s="515"/>
      <c r="AAZ168" s="515"/>
      <c r="ABA168" s="515"/>
      <c r="ABB168" s="515"/>
      <c r="ABC168" s="515"/>
      <c r="ABD168" s="515"/>
      <c r="ABE168" s="515"/>
      <c r="ABF168" s="515"/>
      <c r="ABG168" s="515"/>
      <c r="ABH168" s="515"/>
      <c r="ABI168" s="515"/>
      <c r="ABJ168" s="515"/>
      <c r="ABK168" s="515"/>
      <c r="ABL168" s="515"/>
      <c r="ABM168" s="515"/>
      <c r="ABN168" s="515"/>
      <c r="ABO168" s="515"/>
      <c r="ABP168" s="515"/>
      <c r="ABQ168" s="515"/>
      <c r="ABR168" s="515"/>
      <c r="ABS168" s="515"/>
      <c r="ABT168" s="515"/>
      <c r="ABU168" s="515"/>
      <c r="ABV168" s="515"/>
      <c r="ABW168" s="515"/>
      <c r="ABX168" s="515"/>
      <c r="ABY168" s="515"/>
      <c r="ABZ168" s="515"/>
      <c r="ACA168" s="515"/>
      <c r="ACB168" s="515"/>
      <c r="ACC168" s="515"/>
      <c r="ACD168" s="515"/>
      <c r="ACE168" s="515"/>
      <c r="ACF168" s="515"/>
      <c r="ACG168" s="515"/>
      <c r="ACH168" s="515"/>
      <c r="ACI168" s="515"/>
      <c r="ACJ168" s="515"/>
      <c r="ACK168" s="515"/>
      <c r="ACL168" s="515"/>
      <c r="ACM168" s="515"/>
      <c r="ACN168" s="515"/>
      <c r="ACO168" s="515"/>
      <c r="ACP168" s="515"/>
      <c r="ACQ168" s="515"/>
      <c r="ACR168" s="515"/>
      <c r="ACS168" s="515"/>
      <c r="ACT168" s="515"/>
      <c r="ACU168" s="515"/>
      <c r="ACV168" s="515"/>
      <c r="ACW168" s="515"/>
      <c r="ACX168" s="515"/>
      <c r="ACY168" s="515"/>
      <c r="ACZ168" s="515"/>
      <c r="ADA168" s="515"/>
      <c r="ADB168" s="515"/>
      <c r="ADC168" s="515"/>
      <c r="ADD168" s="515"/>
      <c r="ADE168" s="515"/>
      <c r="ADF168" s="515"/>
      <c r="ADG168" s="515"/>
      <c r="ADH168" s="515"/>
      <c r="ADI168" s="515"/>
      <c r="ADJ168" s="515"/>
      <c r="ADK168" s="515"/>
      <c r="ADL168" s="515"/>
      <c r="ADM168" s="515"/>
      <c r="ADN168" s="515"/>
      <c r="ADO168" s="515"/>
      <c r="ADP168" s="515"/>
      <c r="ADQ168" s="515"/>
      <c r="ADR168" s="515"/>
      <c r="ADS168" s="515"/>
      <c r="ADT168" s="515"/>
      <c r="ADU168" s="515"/>
      <c r="ADV168" s="515"/>
      <c r="ADW168" s="515"/>
      <c r="ADX168" s="515"/>
      <c r="ADY168" s="515"/>
      <c r="ADZ168" s="515"/>
      <c r="AEA168" s="515"/>
      <c r="AEB168" s="515"/>
      <c r="AEC168" s="515"/>
      <c r="AED168" s="515"/>
      <c r="AEE168" s="515"/>
      <c r="AEF168" s="515"/>
      <c r="AEG168" s="515"/>
      <c r="AEH168" s="515"/>
      <c r="AEI168" s="515"/>
      <c r="AEJ168" s="515"/>
      <c r="AEK168" s="515"/>
      <c r="AEL168" s="515"/>
      <c r="AEM168" s="515"/>
      <c r="AEN168" s="515"/>
      <c r="AEO168" s="515"/>
      <c r="AEP168" s="515"/>
      <c r="AEQ168" s="515"/>
      <c r="AER168" s="515"/>
      <c r="AES168" s="515"/>
      <c r="AET168" s="515"/>
      <c r="AEU168" s="515"/>
      <c r="AEV168" s="515"/>
      <c r="AEW168" s="515"/>
      <c r="AEX168" s="515"/>
      <c r="AEY168" s="515"/>
      <c r="AEZ168" s="515"/>
      <c r="AFA168" s="515"/>
      <c r="AFB168" s="515"/>
      <c r="AFC168" s="515"/>
      <c r="AFD168" s="515"/>
      <c r="AFE168" s="515"/>
      <c r="AFF168" s="515"/>
      <c r="AFG168" s="515"/>
      <c r="AFH168" s="515"/>
      <c r="AFI168" s="515"/>
      <c r="AFJ168" s="515"/>
      <c r="AFK168" s="515"/>
      <c r="AFL168" s="515"/>
      <c r="AFM168" s="515"/>
      <c r="AFN168" s="515"/>
      <c r="AFO168" s="515"/>
      <c r="AFP168" s="515"/>
      <c r="AFQ168" s="515"/>
      <c r="AFR168" s="515"/>
      <c r="AFS168" s="515"/>
      <c r="AFT168" s="515"/>
      <c r="AFU168" s="515"/>
      <c r="AFV168" s="515"/>
      <c r="AFW168" s="515"/>
      <c r="AFX168" s="515"/>
      <c r="AFY168" s="515"/>
      <c r="AFZ168" s="515"/>
      <c r="AGA168" s="515"/>
      <c r="AGB168" s="515"/>
      <c r="AGC168" s="515"/>
      <c r="AGD168" s="515"/>
      <c r="AGE168" s="515"/>
      <c r="AGF168" s="515"/>
      <c r="AGG168" s="515"/>
      <c r="AGH168" s="515"/>
      <c r="AGI168" s="515"/>
      <c r="AGJ168" s="515"/>
      <c r="AGK168" s="515"/>
      <c r="AGL168" s="515"/>
      <c r="AGM168" s="515"/>
      <c r="AGN168" s="515"/>
      <c r="AGO168" s="515"/>
      <c r="AGP168" s="515"/>
      <c r="AGQ168" s="515"/>
      <c r="AGR168" s="515"/>
      <c r="AGS168" s="515"/>
      <c r="AGT168" s="515"/>
      <c r="AGU168" s="515"/>
      <c r="AGV168" s="515"/>
      <c r="AGW168" s="515"/>
      <c r="AGX168" s="515"/>
      <c r="AGY168" s="515"/>
      <c r="AGZ168" s="515"/>
      <c r="AHA168" s="515"/>
      <c r="AHB168" s="515"/>
      <c r="AHC168" s="515"/>
      <c r="AHD168" s="515"/>
      <c r="AHE168" s="515"/>
      <c r="AHF168" s="515"/>
      <c r="AHG168" s="515"/>
      <c r="AHH168" s="515"/>
      <c r="AHI168" s="515"/>
      <c r="AHJ168" s="515"/>
      <c r="AHK168" s="515"/>
      <c r="AHL168" s="515"/>
      <c r="AHM168" s="515"/>
      <c r="AHN168" s="515"/>
      <c r="AHO168" s="515"/>
      <c r="AHP168" s="515"/>
      <c r="AHQ168" s="515"/>
      <c r="AHR168" s="515"/>
      <c r="AHS168" s="515"/>
      <c r="AHT168" s="515"/>
      <c r="AHU168" s="515"/>
      <c r="AHV168" s="515"/>
      <c r="AHW168" s="515"/>
      <c r="AHX168" s="515"/>
      <c r="AHY168" s="515"/>
      <c r="AHZ168" s="515"/>
      <c r="AIA168" s="515"/>
      <c r="AIB168" s="515"/>
      <c r="AIC168" s="515"/>
      <c r="AID168" s="515"/>
      <c r="AIE168" s="515"/>
      <c r="AIF168" s="515"/>
      <c r="AIG168" s="515"/>
      <c r="AIH168" s="515"/>
      <c r="AII168" s="515"/>
      <c r="AIJ168" s="515"/>
      <c r="AIK168" s="515"/>
      <c r="AIL168" s="515"/>
      <c r="AIM168" s="515"/>
      <c r="AIN168" s="515"/>
      <c r="AIO168" s="515"/>
      <c r="AIP168" s="515"/>
      <c r="AIQ168" s="515"/>
      <c r="AIR168" s="515"/>
      <c r="AIS168" s="515"/>
      <c r="AIT168" s="515"/>
      <c r="AIU168" s="515"/>
      <c r="AIV168" s="515"/>
      <c r="AIW168" s="515"/>
      <c r="AIX168" s="515"/>
      <c r="AIY168" s="515"/>
      <c r="AIZ168" s="515"/>
      <c r="AJA168" s="515"/>
      <c r="AJB168" s="515"/>
      <c r="AJC168" s="515"/>
      <c r="AJD168" s="515"/>
      <c r="AJE168" s="515"/>
      <c r="AJF168" s="515"/>
      <c r="AJG168" s="515"/>
      <c r="AJH168" s="515"/>
      <c r="AJI168" s="515"/>
      <c r="AJJ168" s="515"/>
      <c r="AJK168" s="515"/>
      <c r="AJL168" s="515"/>
      <c r="AJM168" s="515"/>
      <c r="AJN168" s="515"/>
      <c r="AJO168" s="515"/>
      <c r="AJP168" s="515"/>
      <c r="AJQ168" s="515"/>
      <c r="AJR168" s="515"/>
      <c r="AJS168" s="515"/>
      <c r="AJT168" s="515"/>
      <c r="AJU168" s="515"/>
      <c r="AJV168" s="515"/>
      <c r="AJW168" s="515"/>
      <c r="AJX168" s="515"/>
      <c r="AJY168" s="515"/>
      <c r="AJZ168" s="515"/>
      <c r="AKA168" s="515"/>
      <c r="AKB168" s="515"/>
      <c r="AKC168" s="515"/>
      <c r="AKD168" s="515"/>
      <c r="AKE168" s="515"/>
      <c r="AKF168" s="515"/>
      <c r="AKG168" s="515"/>
      <c r="AKH168" s="515"/>
      <c r="AKI168" s="515"/>
      <c r="AKJ168" s="515"/>
      <c r="AKK168" s="515"/>
      <c r="AKL168" s="515"/>
      <c r="AKM168" s="515"/>
      <c r="AKN168" s="515"/>
      <c r="AKO168" s="515"/>
      <c r="AKP168" s="515"/>
      <c r="AKQ168" s="515"/>
      <c r="AKR168" s="515"/>
      <c r="AKS168" s="515"/>
      <c r="AKT168" s="515"/>
      <c r="AKU168" s="515"/>
      <c r="AKV168" s="515"/>
      <c r="AKW168" s="515"/>
      <c r="AKX168" s="515"/>
      <c r="AKY168" s="515"/>
      <c r="AKZ168" s="515"/>
      <c r="ALA168" s="515"/>
      <c r="ALB168" s="515"/>
      <c r="ALC168" s="515"/>
      <c r="ALD168" s="515"/>
      <c r="ALE168" s="515"/>
      <c r="ALF168" s="515"/>
      <c r="ALG168" s="515"/>
      <c r="ALH168" s="515"/>
      <c r="ALI168" s="515"/>
      <c r="ALJ168" s="515"/>
      <c r="ALK168" s="515"/>
      <c r="ALL168" s="515"/>
      <c r="ALM168" s="515"/>
      <c r="ALN168" s="515"/>
    </row>
    <row r="169" spans="1:1002" s="516" customFormat="1" x14ac:dyDescent="0.3">
      <c r="A169" s="557" t="s">
        <v>284</v>
      </c>
      <c r="B169" s="527">
        <v>50164464.640000001</v>
      </c>
      <c r="C169" s="484">
        <v>61761281.32</v>
      </c>
      <c r="D169" s="515"/>
      <c r="E169" s="556"/>
      <c r="F169" s="515"/>
      <c r="G169" s="515"/>
      <c r="H169" s="515"/>
      <c r="I169" s="515"/>
      <c r="J169" s="515"/>
      <c r="K169" s="515"/>
      <c r="L169" s="515"/>
      <c r="M169" s="515"/>
      <c r="N169" s="515"/>
      <c r="O169" s="515"/>
      <c r="P169" s="515"/>
      <c r="Q169" s="515"/>
      <c r="R169" s="515"/>
      <c r="S169" s="515"/>
      <c r="T169" s="515"/>
      <c r="U169" s="515"/>
      <c r="V169" s="515"/>
      <c r="W169" s="515"/>
      <c r="X169" s="515"/>
      <c r="Y169" s="515"/>
      <c r="Z169" s="515"/>
      <c r="AA169" s="515"/>
      <c r="AB169" s="515"/>
      <c r="AC169" s="515"/>
      <c r="AD169" s="515"/>
      <c r="AE169" s="515"/>
      <c r="AF169" s="515"/>
      <c r="AG169" s="515"/>
      <c r="AH169" s="515"/>
      <c r="AI169" s="515"/>
      <c r="AJ169" s="515"/>
      <c r="AK169" s="515"/>
      <c r="AL169" s="515"/>
      <c r="AM169" s="515"/>
      <c r="AN169" s="515"/>
      <c r="AO169" s="515"/>
      <c r="AP169" s="515"/>
      <c r="AQ169" s="515"/>
      <c r="AR169" s="515"/>
      <c r="AS169" s="515"/>
      <c r="AT169" s="515"/>
      <c r="AU169" s="515"/>
      <c r="AV169" s="515"/>
      <c r="AW169" s="515"/>
      <c r="AX169" s="515"/>
      <c r="AY169" s="515"/>
      <c r="AZ169" s="515"/>
      <c r="BA169" s="515"/>
      <c r="BB169" s="515"/>
      <c r="BC169" s="515"/>
      <c r="BD169" s="515"/>
      <c r="BE169" s="515"/>
      <c r="BF169" s="515"/>
      <c r="BG169" s="515"/>
      <c r="BH169" s="515"/>
      <c r="BI169" s="515"/>
      <c r="BJ169" s="515"/>
      <c r="BK169" s="515"/>
      <c r="BL169" s="515"/>
      <c r="BM169" s="515"/>
      <c r="BN169" s="515"/>
      <c r="BO169" s="515"/>
      <c r="BP169" s="515"/>
      <c r="BQ169" s="515"/>
      <c r="BR169" s="515"/>
      <c r="BS169" s="515"/>
      <c r="BT169" s="515"/>
      <c r="BU169" s="515"/>
      <c r="BV169" s="515"/>
      <c r="BW169" s="515"/>
      <c r="BX169" s="515"/>
      <c r="BY169" s="515"/>
      <c r="BZ169" s="515"/>
      <c r="CA169" s="515"/>
      <c r="CB169" s="515"/>
      <c r="CC169" s="515"/>
      <c r="CD169" s="515"/>
      <c r="CE169" s="515"/>
      <c r="CF169" s="515"/>
      <c r="CG169" s="515"/>
      <c r="CH169" s="515"/>
      <c r="CI169" s="515"/>
      <c r="CJ169" s="515"/>
      <c r="CK169" s="515"/>
      <c r="CL169" s="515"/>
      <c r="CM169" s="515"/>
      <c r="CN169" s="515"/>
      <c r="CO169" s="515"/>
      <c r="CP169" s="515"/>
      <c r="CQ169" s="515"/>
      <c r="CR169" s="515"/>
      <c r="CS169" s="515"/>
      <c r="CT169" s="515"/>
      <c r="CU169" s="515"/>
      <c r="CV169" s="515"/>
      <c r="CW169" s="515"/>
      <c r="CX169" s="515"/>
      <c r="CY169" s="515"/>
      <c r="CZ169" s="515"/>
      <c r="DA169" s="515"/>
      <c r="DB169" s="515"/>
      <c r="DC169" s="515"/>
      <c r="DD169" s="515"/>
      <c r="DE169" s="515"/>
      <c r="DF169" s="515"/>
      <c r="DG169" s="515"/>
      <c r="DH169" s="515"/>
      <c r="DI169" s="515"/>
      <c r="DJ169" s="515"/>
      <c r="DK169" s="515"/>
      <c r="DL169" s="515"/>
      <c r="DM169" s="515"/>
      <c r="DN169" s="515"/>
      <c r="DO169" s="515"/>
      <c r="DP169" s="515"/>
      <c r="DQ169" s="515"/>
      <c r="DR169" s="515"/>
      <c r="DS169" s="515"/>
      <c r="DT169" s="515"/>
      <c r="DU169" s="515"/>
      <c r="DV169" s="515"/>
      <c r="DW169" s="515"/>
      <c r="DX169" s="515"/>
      <c r="DY169" s="515"/>
      <c r="DZ169" s="515"/>
      <c r="EA169" s="515"/>
      <c r="EB169" s="515"/>
      <c r="EC169" s="515"/>
      <c r="ED169" s="515"/>
      <c r="EE169" s="515"/>
      <c r="EF169" s="515"/>
      <c r="EG169" s="515"/>
      <c r="EH169" s="515"/>
      <c r="EI169" s="515"/>
      <c r="EJ169" s="515"/>
      <c r="EK169" s="515"/>
      <c r="EL169" s="515"/>
      <c r="EM169" s="515"/>
      <c r="EN169" s="515"/>
      <c r="EO169" s="515"/>
      <c r="EP169" s="515"/>
      <c r="EQ169" s="515"/>
      <c r="ER169" s="515"/>
      <c r="ES169" s="515"/>
      <c r="ET169" s="515"/>
      <c r="EU169" s="515"/>
      <c r="EV169" s="515"/>
      <c r="EW169" s="515"/>
      <c r="EX169" s="515"/>
      <c r="EY169" s="515"/>
      <c r="EZ169" s="515"/>
      <c r="FA169" s="515"/>
      <c r="FB169" s="515"/>
      <c r="FC169" s="515"/>
      <c r="FD169" s="515"/>
      <c r="FE169" s="515"/>
      <c r="FF169" s="515"/>
      <c r="FG169" s="515"/>
      <c r="FH169" s="515"/>
      <c r="FI169" s="515"/>
      <c r="FJ169" s="515"/>
      <c r="FK169" s="515"/>
      <c r="FL169" s="515"/>
      <c r="FM169" s="515"/>
      <c r="FN169" s="515"/>
      <c r="FO169" s="515"/>
      <c r="FP169" s="515"/>
      <c r="FQ169" s="515"/>
      <c r="FR169" s="515"/>
      <c r="FS169" s="515"/>
      <c r="FT169" s="515"/>
      <c r="FU169" s="515"/>
      <c r="FV169" s="515"/>
      <c r="FW169" s="515"/>
      <c r="FX169" s="515"/>
      <c r="FY169" s="515"/>
      <c r="FZ169" s="515"/>
      <c r="GA169" s="515"/>
      <c r="GB169" s="515"/>
      <c r="GC169" s="515"/>
      <c r="GD169" s="515"/>
      <c r="GE169" s="515"/>
      <c r="GF169" s="515"/>
      <c r="GG169" s="515"/>
      <c r="GH169" s="515"/>
      <c r="GI169" s="515"/>
      <c r="GJ169" s="515"/>
      <c r="GK169" s="515"/>
      <c r="GL169" s="515"/>
      <c r="GM169" s="515"/>
      <c r="GN169" s="515"/>
      <c r="GO169" s="515"/>
      <c r="GP169" s="515"/>
      <c r="GQ169" s="515"/>
      <c r="GR169" s="515"/>
      <c r="GS169" s="515"/>
      <c r="GT169" s="515"/>
      <c r="GU169" s="515"/>
      <c r="GV169" s="515"/>
      <c r="GW169" s="515"/>
      <c r="GX169" s="515"/>
      <c r="GY169" s="515"/>
      <c r="GZ169" s="515"/>
      <c r="HA169" s="515"/>
      <c r="HB169" s="515"/>
      <c r="HC169" s="515"/>
      <c r="HD169" s="515"/>
      <c r="HE169" s="515"/>
      <c r="HF169" s="515"/>
      <c r="HG169" s="515"/>
      <c r="HH169" s="515"/>
      <c r="HI169" s="515"/>
      <c r="HJ169" s="515"/>
      <c r="HK169" s="515"/>
      <c r="HL169" s="515"/>
      <c r="HM169" s="515"/>
      <c r="HN169" s="515"/>
      <c r="HO169" s="515"/>
      <c r="HP169" s="515"/>
      <c r="HQ169" s="515"/>
      <c r="HR169" s="515"/>
      <c r="HS169" s="515"/>
      <c r="HT169" s="515"/>
      <c r="HU169" s="515"/>
      <c r="HV169" s="515"/>
      <c r="HW169" s="515"/>
      <c r="HX169" s="515"/>
      <c r="HY169" s="515"/>
      <c r="HZ169" s="515"/>
      <c r="IA169" s="515"/>
      <c r="IB169" s="515"/>
      <c r="IC169" s="515"/>
      <c r="ID169" s="515"/>
      <c r="IE169" s="515"/>
      <c r="IF169" s="515"/>
      <c r="IG169" s="515"/>
      <c r="IH169" s="515"/>
      <c r="II169" s="515"/>
      <c r="IJ169" s="515"/>
      <c r="IK169" s="515"/>
      <c r="IL169" s="515"/>
      <c r="IM169" s="515"/>
      <c r="IN169" s="515"/>
      <c r="IO169" s="515"/>
      <c r="IP169" s="515"/>
      <c r="IQ169" s="515"/>
      <c r="IR169" s="515"/>
      <c r="IS169" s="515"/>
      <c r="IT169" s="515"/>
      <c r="IU169" s="515"/>
      <c r="IV169" s="515"/>
      <c r="IW169" s="515"/>
      <c r="IX169" s="515"/>
      <c r="IY169" s="515"/>
      <c r="IZ169" s="515"/>
      <c r="JA169" s="515"/>
      <c r="JB169" s="515"/>
      <c r="JC169" s="515"/>
      <c r="JD169" s="515"/>
      <c r="JE169" s="515"/>
      <c r="JF169" s="515"/>
      <c r="JG169" s="515"/>
      <c r="JH169" s="515"/>
      <c r="JI169" s="515"/>
      <c r="JJ169" s="515"/>
      <c r="JK169" s="515"/>
      <c r="JL169" s="515"/>
      <c r="JM169" s="515"/>
      <c r="JN169" s="515"/>
      <c r="JO169" s="515"/>
      <c r="JP169" s="515"/>
      <c r="JQ169" s="515"/>
      <c r="JR169" s="515"/>
      <c r="JS169" s="515"/>
      <c r="JT169" s="515"/>
      <c r="JU169" s="515"/>
      <c r="JV169" s="515"/>
      <c r="JW169" s="515"/>
      <c r="JX169" s="515"/>
      <c r="JY169" s="515"/>
      <c r="JZ169" s="515"/>
      <c r="KA169" s="515"/>
      <c r="KB169" s="515"/>
      <c r="KC169" s="515"/>
      <c r="KD169" s="515"/>
      <c r="KE169" s="515"/>
      <c r="KF169" s="515"/>
      <c r="KG169" s="515"/>
      <c r="KH169" s="515"/>
      <c r="KI169" s="515"/>
      <c r="KJ169" s="515"/>
      <c r="KK169" s="515"/>
      <c r="KL169" s="515"/>
      <c r="KM169" s="515"/>
      <c r="KN169" s="515"/>
      <c r="KO169" s="515"/>
      <c r="KP169" s="515"/>
      <c r="KQ169" s="515"/>
      <c r="KR169" s="515"/>
      <c r="KS169" s="515"/>
      <c r="KT169" s="515"/>
      <c r="KU169" s="515"/>
      <c r="KV169" s="515"/>
      <c r="KW169" s="515"/>
      <c r="KX169" s="515"/>
      <c r="KY169" s="515"/>
      <c r="KZ169" s="515"/>
      <c r="LA169" s="515"/>
      <c r="LB169" s="515"/>
      <c r="LC169" s="515"/>
      <c r="LD169" s="515"/>
      <c r="LE169" s="515"/>
      <c r="LF169" s="515"/>
      <c r="LG169" s="515"/>
      <c r="LH169" s="515"/>
      <c r="LI169" s="515"/>
      <c r="LJ169" s="515"/>
      <c r="LK169" s="515"/>
      <c r="LL169" s="515"/>
      <c r="LM169" s="515"/>
      <c r="LN169" s="515"/>
      <c r="LO169" s="515"/>
      <c r="LP169" s="515"/>
      <c r="LQ169" s="515"/>
      <c r="LR169" s="515"/>
      <c r="LS169" s="515"/>
      <c r="LT169" s="515"/>
      <c r="LU169" s="515"/>
      <c r="LV169" s="515"/>
      <c r="LW169" s="515"/>
      <c r="LX169" s="515"/>
      <c r="LY169" s="515"/>
      <c r="LZ169" s="515"/>
      <c r="MA169" s="515"/>
      <c r="MB169" s="515"/>
      <c r="MC169" s="515"/>
      <c r="MD169" s="515"/>
      <c r="ME169" s="515"/>
      <c r="MF169" s="515"/>
      <c r="MG169" s="515"/>
      <c r="MH169" s="515"/>
      <c r="MI169" s="515"/>
      <c r="MJ169" s="515"/>
      <c r="MK169" s="515"/>
      <c r="ML169" s="515"/>
      <c r="MM169" s="515"/>
      <c r="MN169" s="515"/>
      <c r="MO169" s="515"/>
      <c r="MP169" s="515"/>
      <c r="MQ169" s="515"/>
      <c r="MR169" s="515"/>
      <c r="MS169" s="515"/>
      <c r="MT169" s="515"/>
      <c r="MU169" s="515"/>
      <c r="MV169" s="515"/>
      <c r="MW169" s="515"/>
      <c r="MX169" s="515"/>
      <c r="MY169" s="515"/>
      <c r="MZ169" s="515"/>
      <c r="NA169" s="515"/>
      <c r="NB169" s="515"/>
      <c r="NC169" s="515"/>
      <c r="ND169" s="515"/>
      <c r="NE169" s="515"/>
      <c r="NF169" s="515"/>
      <c r="NG169" s="515"/>
      <c r="NH169" s="515"/>
      <c r="NI169" s="515"/>
      <c r="NJ169" s="515"/>
      <c r="NK169" s="515"/>
      <c r="NL169" s="515"/>
      <c r="NM169" s="515"/>
      <c r="NN169" s="515"/>
      <c r="NO169" s="515"/>
      <c r="NP169" s="515"/>
      <c r="NQ169" s="515"/>
      <c r="NR169" s="515"/>
      <c r="NS169" s="515"/>
      <c r="NT169" s="515"/>
      <c r="NU169" s="515"/>
      <c r="NV169" s="515"/>
      <c r="NW169" s="515"/>
      <c r="NX169" s="515"/>
      <c r="NY169" s="515"/>
      <c r="NZ169" s="515"/>
      <c r="OA169" s="515"/>
      <c r="OB169" s="515"/>
      <c r="OC169" s="515"/>
      <c r="OD169" s="515"/>
      <c r="OE169" s="515"/>
      <c r="OF169" s="515"/>
      <c r="OG169" s="515"/>
      <c r="OH169" s="515"/>
      <c r="OI169" s="515"/>
      <c r="OJ169" s="515"/>
      <c r="OK169" s="515"/>
      <c r="OL169" s="515"/>
      <c r="OM169" s="515"/>
      <c r="ON169" s="515"/>
      <c r="OO169" s="515"/>
      <c r="OP169" s="515"/>
      <c r="OQ169" s="515"/>
      <c r="OR169" s="515"/>
      <c r="OS169" s="515"/>
      <c r="OT169" s="515"/>
      <c r="OU169" s="515"/>
      <c r="OV169" s="515"/>
      <c r="OW169" s="515"/>
      <c r="OX169" s="515"/>
      <c r="OY169" s="515"/>
      <c r="OZ169" s="515"/>
      <c r="PA169" s="515"/>
      <c r="PB169" s="515"/>
      <c r="PC169" s="515"/>
      <c r="PD169" s="515"/>
      <c r="PE169" s="515"/>
      <c r="PF169" s="515"/>
      <c r="PG169" s="515"/>
      <c r="PH169" s="515"/>
      <c r="PI169" s="515"/>
      <c r="PJ169" s="515"/>
      <c r="PK169" s="515"/>
      <c r="PL169" s="515"/>
      <c r="PM169" s="515"/>
      <c r="PN169" s="515"/>
      <c r="PO169" s="515"/>
      <c r="PP169" s="515"/>
      <c r="PQ169" s="515"/>
      <c r="PR169" s="515"/>
      <c r="PS169" s="515"/>
      <c r="PT169" s="515"/>
      <c r="PU169" s="515"/>
      <c r="PV169" s="515"/>
      <c r="PW169" s="515"/>
      <c r="PX169" s="515"/>
      <c r="PY169" s="515"/>
      <c r="PZ169" s="515"/>
      <c r="QA169" s="515"/>
      <c r="QB169" s="515"/>
      <c r="QC169" s="515"/>
      <c r="QD169" s="515"/>
      <c r="QE169" s="515"/>
      <c r="QF169" s="515"/>
      <c r="QG169" s="515"/>
      <c r="QH169" s="515"/>
      <c r="QI169" s="515"/>
      <c r="QJ169" s="515"/>
      <c r="QK169" s="515"/>
      <c r="QL169" s="515"/>
      <c r="QM169" s="515"/>
      <c r="QN169" s="515"/>
      <c r="QO169" s="515"/>
      <c r="QP169" s="515"/>
      <c r="QQ169" s="515"/>
      <c r="QR169" s="515"/>
      <c r="QS169" s="515"/>
      <c r="QT169" s="515"/>
      <c r="QU169" s="515"/>
      <c r="QV169" s="515"/>
      <c r="QW169" s="515"/>
      <c r="QX169" s="515"/>
      <c r="QY169" s="515"/>
      <c r="QZ169" s="515"/>
      <c r="RA169" s="515"/>
      <c r="RB169" s="515"/>
      <c r="RC169" s="515"/>
      <c r="RD169" s="515"/>
      <c r="RE169" s="515"/>
      <c r="RF169" s="515"/>
      <c r="RG169" s="515"/>
      <c r="RH169" s="515"/>
      <c r="RI169" s="515"/>
      <c r="RJ169" s="515"/>
      <c r="RK169" s="515"/>
      <c r="RL169" s="515"/>
      <c r="RM169" s="515"/>
      <c r="RN169" s="515"/>
      <c r="RO169" s="515"/>
      <c r="RP169" s="515"/>
      <c r="RQ169" s="515"/>
      <c r="RR169" s="515"/>
      <c r="RS169" s="515"/>
      <c r="RT169" s="515"/>
      <c r="RU169" s="515"/>
      <c r="RV169" s="515"/>
      <c r="RW169" s="515"/>
      <c r="RX169" s="515"/>
      <c r="RY169" s="515"/>
      <c r="RZ169" s="515"/>
      <c r="SA169" s="515"/>
      <c r="SB169" s="515"/>
      <c r="SC169" s="515"/>
      <c r="SD169" s="515"/>
      <c r="SE169" s="515"/>
      <c r="SF169" s="515"/>
      <c r="SG169" s="515"/>
      <c r="SH169" s="515"/>
      <c r="SI169" s="515"/>
      <c r="SJ169" s="515"/>
      <c r="SK169" s="515"/>
      <c r="SL169" s="515"/>
      <c r="SM169" s="515"/>
      <c r="SN169" s="515"/>
      <c r="SO169" s="515"/>
      <c r="SP169" s="515"/>
      <c r="SQ169" s="515"/>
      <c r="SR169" s="515"/>
      <c r="SS169" s="515"/>
      <c r="ST169" s="515"/>
      <c r="SU169" s="515"/>
      <c r="SV169" s="515"/>
      <c r="SW169" s="515"/>
      <c r="SX169" s="515"/>
      <c r="SY169" s="515"/>
      <c r="SZ169" s="515"/>
      <c r="TA169" s="515"/>
      <c r="TB169" s="515"/>
      <c r="TC169" s="515"/>
      <c r="TD169" s="515"/>
      <c r="TE169" s="515"/>
      <c r="TF169" s="515"/>
      <c r="TG169" s="515"/>
      <c r="TH169" s="515"/>
      <c r="TI169" s="515"/>
      <c r="TJ169" s="515"/>
      <c r="TK169" s="515"/>
      <c r="TL169" s="515"/>
      <c r="TM169" s="515"/>
      <c r="TN169" s="515"/>
      <c r="TO169" s="515"/>
      <c r="TP169" s="515"/>
      <c r="TQ169" s="515"/>
      <c r="TR169" s="515"/>
      <c r="TS169" s="515"/>
      <c r="TT169" s="515"/>
      <c r="TU169" s="515"/>
      <c r="TV169" s="515"/>
      <c r="TW169" s="515"/>
      <c r="TX169" s="515"/>
      <c r="TY169" s="515"/>
      <c r="TZ169" s="515"/>
      <c r="UA169" s="515"/>
      <c r="UB169" s="515"/>
      <c r="UC169" s="515"/>
      <c r="UD169" s="515"/>
      <c r="UE169" s="515"/>
      <c r="UF169" s="515"/>
      <c r="UG169" s="515"/>
      <c r="UH169" s="515"/>
      <c r="UI169" s="515"/>
      <c r="UJ169" s="515"/>
      <c r="UK169" s="515"/>
      <c r="UL169" s="515"/>
      <c r="UM169" s="515"/>
      <c r="UN169" s="515"/>
      <c r="UO169" s="515"/>
      <c r="UP169" s="515"/>
      <c r="UQ169" s="515"/>
      <c r="UR169" s="515"/>
      <c r="US169" s="515"/>
      <c r="UT169" s="515"/>
      <c r="UU169" s="515"/>
      <c r="UV169" s="515"/>
      <c r="UW169" s="515"/>
      <c r="UX169" s="515"/>
      <c r="UY169" s="515"/>
      <c r="UZ169" s="515"/>
      <c r="VA169" s="515"/>
      <c r="VB169" s="515"/>
      <c r="VC169" s="515"/>
      <c r="VD169" s="515"/>
      <c r="VE169" s="515"/>
      <c r="VF169" s="515"/>
      <c r="VG169" s="515"/>
      <c r="VH169" s="515"/>
      <c r="VI169" s="515"/>
      <c r="VJ169" s="515"/>
      <c r="VK169" s="515"/>
      <c r="VL169" s="515"/>
      <c r="VM169" s="515"/>
      <c r="VN169" s="515"/>
      <c r="VO169" s="515"/>
      <c r="VP169" s="515"/>
      <c r="VQ169" s="515"/>
      <c r="VR169" s="515"/>
      <c r="VS169" s="515"/>
      <c r="VT169" s="515"/>
      <c r="VU169" s="515"/>
      <c r="VV169" s="515"/>
      <c r="VW169" s="515"/>
      <c r="VX169" s="515"/>
      <c r="VY169" s="515"/>
      <c r="VZ169" s="515"/>
      <c r="WA169" s="515"/>
      <c r="WB169" s="515"/>
      <c r="WC169" s="515"/>
      <c r="WD169" s="515"/>
      <c r="WE169" s="515"/>
      <c r="WF169" s="515"/>
      <c r="WG169" s="515"/>
      <c r="WH169" s="515"/>
      <c r="WI169" s="515"/>
      <c r="WJ169" s="515"/>
      <c r="WK169" s="515"/>
      <c r="WL169" s="515"/>
      <c r="WM169" s="515"/>
      <c r="WN169" s="515"/>
      <c r="WO169" s="515"/>
      <c r="WP169" s="515"/>
      <c r="WQ169" s="515"/>
      <c r="WR169" s="515"/>
      <c r="WS169" s="515"/>
      <c r="WT169" s="515"/>
      <c r="WU169" s="515"/>
      <c r="WV169" s="515"/>
      <c r="WW169" s="515"/>
      <c r="WX169" s="515"/>
      <c r="WY169" s="515"/>
      <c r="WZ169" s="515"/>
      <c r="XA169" s="515"/>
      <c r="XB169" s="515"/>
      <c r="XC169" s="515"/>
      <c r="XD169" s="515"/>
      <c r="XE169" s="515"/>
      <c r="XF169" s="515"/>
      <c r="XG169" s="515"/>
      <c r="XH169" s="515"/>
      <c r="XI169" s="515"/>
      <c r="XJ169" s="515"/>
      <c r="XK169" s="515"/>
      <c r="XL169" s="515"/>
      <c r="XM169" s="515"/>
      <c r="XN169" s="515"/>
      <c r="XO169" s="515"/>
      <c r="XP169" s="515"/>
      <c r="XQ169" s="515"/>
      <c r="XR169" s="515"/>
      <c r="XS169" s="515"/>
      <c r="XT169" s="515"/>
      <c r="XU169" s="515"/>
      <c r="XV169" s="515"/>
      <c r="XW169" s="515"/>
      <c r="XX169" s="515"/>
      <c r="XY169" s="515"/>
      <c r="XZ169" s="515"/>
      <c r="YA169" s="515"/>
      <c r="YB169" s="515"/>
      <c r="YC169" s="515"/>
      <c r="YD169" s="515"/>
      <c r="YE169" s="515"/>
      <c r="YF169" s="515"/>
      <c r="YG169" s="515"/>
      <c r="YH169" s="515"/>
      <c r="YI169" s="515"/>
      <c r="YJ169" s="515"/>
      <c r="YK169" s="515"/>
      <c r="YL169" s="515"/>
      <c r="YM169" s="515"/>
      <c r="YN169" s="515"/>
      <c r="YO169" s="515"/>
      <c r="YP169" s="515"/>
      <c r="YQ169" s="515"/>
      <c r="YR169" s="515"/>
      <c r="YS169" s="515"/>
      <c r="YT169" s="515"/>
      <c r="YU169" s="515"/>
      <c r="YV169" s="515"/>
      <c r="YW169" s="515"/>
      <c r="YX169" s="515"/>
      <c r="YY169" s="515"/>
      <c r="YZ169" s="515"/>
      <c r="ZA169" s="515"/>
      <c r="ZB169" s="515"/>
      <c r="ZC169" s="515"/>
      <c r="ZD169" s="515"/>
      <c r="ZE169" s="515"/>
      <c r="ZF169" s="515"/>
      <c r="ZG169" s="515"/>
      <c r="ZH169" s="515"/>
      <c r="ZI169" s="515"/>
      <c r="ZJ169" s="515"/>
      <c r="ZK169" s="515"/>
      <c r="ZL169" s="515"/>
      <c r="ZM169" s="515"/>
      <c r="ZN169" s="515"/>
      <c r="ZO169" s="515"/>
      <c r="ZP169" s="515"/>
      <c r="ZQ169" s="515"/>
      <c r="ZR169" s="515"/>
      <c r="ZS169" s="515"/>
      <c r="ZT169" s="515"/>
      <c r="ZU169" s="515"/>
      <c r="ZV169" s="515"/>
      <c r="ZW169" s="515"/>
      <c r="ZX169" s="515"/>
      <c r="ZY169" s="515"/>
      <c r="ZZ169" s="515"/>
      <c r="AAA169" s="515"/>
      <c r="AAB169" s="515"/>
      <c r="AAC169" s="515"/>
      <c r="AAD169" s="515"/>
      <c r="AAE169" s="515"/>
      <c r="AAF169" s="515"/>
      <c r="AAG169" s="515"/>
      <c r="AAH169" s="515"/>
      <c r="AAI169" s="515"/>
      <c r="AAJ169" s="515"/>
      <c r="AAK169" s="515"/>
      <c r="AAL169" s="515"/>
      <c r="AAM169" s="515"/>
      <c r="AAN169" s="515"/>
      <c r="AAO169" s="515"/>
      <c r="AAP169" s="515"/>
      <c r="AAQ169" s="515"/>
      <c r="AAR169" s="515"/>
      <c r="AAS169" s="515"/>
      <c r="AAT169" s="515"/>
      <c r="AAU169" s="515"/>
      <c r="AAV169" s="515"/>
      <c r="AAW169" s="515"/>
      <c r="AAX169" s="515"/>
      <c r="AAY169" s="515"/>
      <c r="AAZ169" s="515"/>
      <c r="ABA169" s="515"/>
      <c r="ABB169" s="515"/>
      <c r="ABC169" s="515"/>
      <c r="ABD169" s="515"/>
      <c r="ABE169" s="515"/>
      <c r="ABF169" s="515"/>
      <c r="ABG169" s="515"/>
      <c r="ABH169" s="515"/>
      <c r="ABI169" s="515"/>
      <c r="ABJ169" s="515"/>
      <c r="ABK169" s="515"/>
      <c r="ABL169" s="515"/>
      <c r="ABM169" s="515"/>
      <c r="ABN169" s="515"/>
      <c r="ABO169" s="515"/>
      <c r="ABP169" s="515"/>
      <c r="ABQ169" s="515"/>
      <c r="ABR169" s="515"/>
      <c r="ABS169" s="515"/>
      <c r="ABT169" s="515"/>
      <c r="ABU169" s="515"/>
      <c r="ABV169" s="515"/>
      <c r="ABW169" s="515"/>
      <c r="ABX169" s="515"/>
      <c r="ABY169" s="515"/>
      <c r="ABZ169" s="515"/>
      <c r="ACA169" s="515"/>
      <c r="ACB169" s="515"/>
      <c r="ACC169" s="515"/>
      <c r="ACD169" s="515"/>
      <c r="ACE169" s="515"/>
      <c r="ACF169" s="515"/>
      <c r="ACG169" s="515"/>
      <c r="ACH169" s="515"/>
      <c r="ACI169" s="515"/>
      <c r="ACJ169" s="515"/>
      <c r="ACK169" s="515"/>
      <c r="ACL169" s="515"/>
      <c r="ACM169" s="515"/>
      <c r="ACN169" s="515"/>
      <c r="ACO169" s="515"/>
      <c r="ACP169" s="515"/>
      <c r="ACQ169" s="515"/>
      <c r="ACR169" s="515"/>
      <c r="ACS169" s="515"/>
      <c r="ACT169" s="515"/>
      <c r="ACU169" s="515"/>
      <c r="ACV169" s="515"/>
      <c r="ACW169" s="515"/>
      <c r="ACX169" s="515"/>
      <c r="ACY169" s="515"/>
      <c r="ACZ169" s="515"/>
      <c r="ADA169" s="515"/>
      <c r="ADB169" s="515"/>
      <c r="ADC169" s="515"/>
      <c r="ADD169" s="515"/>
      <c r="ADE169" s="515"/>
      <c r="ADF169" s="515"/>
      <c r="ADG169" s="515"/>
      <c r="ADH169" s="515"/>
      <c r="ADI169" s="515"/>
      <c r="ADJ169" s="515"/>
      <c r="ADK169" s="515"/>
      <c r="ADL169" s="515"/>
      <c r="ADM169" s="515"/>
      <c r="ADN169" s="515"/>
      <c r="ADO169" s="515"/>
      <c r="ADP169" s="515"/>
      <c r="ADQ169" s="515"/>
      <c r="ADR169" s="515"/>
      <c r="ADS169" s="515"/>
      <c r="ADT169" s="515"/>
      <c r="ADU169" s="515"/>
      <c r="ADV169" s="515"/>
      <c r="ADW169" s="515"/>
      <c r="ADX169" s="515"/>
      <c r="ADY169" s="515"/>
      <c r="ADZ169" s="515"/>
      <c r="AEA169" s="515"/>
      <c r="AEB169" s="515"/>
      <c r="AEC169" s="515"/>
      <c r="AED169" s="515"/>
      <c r="AEE169" s="515"/>
      <c r="AEF169" s="515"/>
      <c r="AEG169" s="515"/>
      <c r="AEH169" s="515"/>
      <c r="AEI169" s="515"/>
      <c r="AEJ169" s="515"/>
      <c r="AEK169" s="515"/>
      <c r="AEL169" s="515"/>
      <c r="AEM169" s="515"/>
      <c r="AEN169" s="515"/>
      <c r="AEO169" s="515"/>
      <c r="AEP169" s="515"/>
      <c r="AEQ169" s="515"/>
      <c r="AER169" s="515"/>
      <c r="AES169" s="515"/>
      <c r="AET169" s="515"/>
      <c r="AEU169" s="515"/>
      <c r="AEV169" s="515"/>
      <c r="AEW169" s="515"/>
      <c r="AEX169" s="515"/>
      <c r="AEY169" s="515"/>
      <c r="AEZ169" s="515"/>
      <c r="AFA169" s="515"/>
      <c r="AFB169" s="515"/>
      <c r="AFC169" s="515"/>
      <c r="AFD169" s="515"/>
      <c r="AFE169" s="515"/>
      <c r="AFF169" s="515"/>
      <c r="AFG169" s="515"/>
      <c r="AFH169" s="515"/>
      <c r="AFI169" s="515"/>
      <c r="AFJ169" s="515"/>
      <c r="AFK169" s="515"/>
      <c r="AFL169" s="515"/>
      <c r="AFM169" s="515"/>
      <c r="AFN169" s="515"/>
      <c r="AFO169" s="515"/>
      <c r="AFP169" s="515"/>
      <c r="AFQ169" s="515"/>
      <c r="AFR169" s="515"/>
      <c r="AFS169" s="515"/>
      <c r="AFT169" s="515"/>
      <c r="AFU169" s="515"/>
      <c r="AFV169" s="515"/>
      <c r="AFW169" s="515"/>
      <c r="AFX169" s="515"/>
      <c r="AFY169" s="515"/>
      <c r="AFZ169" s="515"/>
      <c r="AGA169" s="515"/>
      <c r="AGB169" s="515"/>
      <c r="AGC169" s="515"/>
      <c r="AGD169" s="515"/>
      <c r="AGE169" s="515"/>
      <c r="AGF169" s="515"/>
      <c r="AGG169" s="515"/>
      <c r="AGH169" s="515"/>
      <c r="AGI169" s="515"/>
      <c r="AGJ169" s="515"/>
      <c r="AGK169" s="515"/>
      <c r="AGL169" s="515"/>
      <c r="AGM169" s="515"/>
      <c r="AGN169" s="515"/>
      <c r="AGO169" s="515"/>
      <c r="AGP169" s="515"/>
      <c r="AGQ169" s="515"/>
      <c r="AGR169" s="515"/>
      <c r="AGS169" s="515"/>
      <c r="AGT169" s="515"/>
      <c r="AGU169" s="515"/>
      <c r="AGV169" s="515"/>
      <c r="AGW169" s="515"/>
      <c r="AGX169" s="515"/>
      <c r="AGY169" s="515"/>
      <c r="AGZ169" s="515"/>
      <c r="AHA169" s="515"/>
      <c r="AHB169" s="515"/>
      <c r="AHC169" s="515"/>
      <c r="AHD169" s="515"/>
      <c r="AHE169" s="515"/>
      <c r="AHF169" s="515"/>
      <c r="AHG169" s="515"/>
      <c r="AHH169" s="515"/>
      <c r="AHI169" s="515"/>
      <c r="AHJ169" s="515"/>
      <c r="AHK169" s="515"/>
      <c r="AHL169" s="515"/>
      <c r="AHM169" s="515"/>
      <c r="AHN169" s="515"/>
      <c r="AHO169" s="515"/>
      <c r="AHP169" s="515"/>
      <c r="AHQ169" s="515"/>
      <c r="AHR169" s="515"/>
      <c r="AHS169" s="515"/>
      <c r="AHT169" s="515"/>
      <c r="AHU169" s="515"/>
      <c r="AHV169" s="515"/>
      <c r="AHW169" s="515"/>
      <c r="AHX169" s="515"/>
      <c r="AHY169" s="515"/>
      <c r="AHZ169" s="515"/>
      <c r="AIA169" s="515"/>
      <c r="AIB169" s="515"/>
      <c r="AIC169" s="515"/>
      <c r="AID169" s="515"/>
      <c r="AIE169" s="515"/>
      <c r="AIF169" s="515"/>
      <c r="AIG169" s="515"/>
      <c r="AIH169" s="515"/>
      <c r="AII169" s="515"/>
      <c r="AIJ169" s="515"/>
      <c r="AIK169" s="515"/>
      <c r="AIL169" s="515"/>
      <c r="AIM169" s="515"/>
      <c r="AIN169" s="515"/>
      <c r="AIO169" s="515"/>
      <c r="AIP169" s="515"/>
      <c r="AIQ169" s="515"/>
      <c r="AIR169" s="515"/>
      <c r="AIS169" s="515"/>
      <c r="AIT169" s="515"/>
      <c r="AIU169" s="515"/>
      <c r="AIV169" s="515"/>
      <c r="AIW169" s="515"/>
      <c r="AIX169" s="515"/>
      <c r="AIY169" s="515"/>
      <c r="AIZ169" s="515"/>
      <c r="AJA169" s="515"/>
      <c r="AJB169" s="515"/>
      <c r="AJC169" s="515"/>
      <c r="AJD169" s="515"/>
      <c r="AJE169" s="515"/>
      <c r="AJF169" s="515"/>
      <c r="AJG169" s="515"/>
      <c r="AJH169" s="515"/>
      <c r="AJI169" s="515"/>
      <c r="AJJ169" s="515"/>
      <c r="AJK169" s="515"/>
      <c r="AJL169" s="515"/>
      <c r="AJM169" s="515"/>
      <c r="AJN169" s="515"/>
      <c r="AJO169" s="515"/>
      <c r="AJP169" s="515"/>
      <c r="AJQ169" s="515"/>
      <c r="AJR169" s="515"/>
      <c r="AJS169" s="515"/>
      <c r="AJT169" s="515"/>
      <c r="AJU169" s="515"/>
      <c r="AJV169" s="515"/>
      <c r="AJW169" s="515"/>
      <c r="AJX169" s="515"/>
      <c r="AJY169" s="515"/>
      <c r="AJZ169" s="515"/>
      <c r="AKA169" s="515"/>
      <c r="AKB169" s="515"/>
      <c r="AKC169" s="515"/>
      <c r="AKD169" s="515"/>
      <c r="AKE169" s="515"/>
      <c r="AKF169" s="515"/>
      <c r="AKG169" s="515"/>
      <c r="AKH169" s="515"/>
      <c r="AKI169" s="515"/>
      <c r="AKJ169" s="515"/>
      <c r="AKK169" s="515"/>
      <c r="AKL169" s="515"/>
      <c r="AKM169" s="515"/>
      <c r="AKN169" s="515"/>
      <c r="AKO169" s="515"/>
      <c r="AKP169" s="515"/>
      <c r="AKQ169" s="515"/>
      <c r="AKR169" s="515"/>
      <c r="AKS169" s="515"/>
      <c r="AKT169" s="515"/>
      <c r="AKU169" s="515"/>
      <c r="AKV169" s="515"/>
      <c r="AKW169" s="515"/>
      <c r="AKX169" s="515"/>
      <c r="AKY169" s="515"/>
      <c r="AKZ169" s="515"/>
      <c r="ALA169" s="515"/>
      <c r="ALB169" s="515"/>
      <c r="ALC169" s="515"/>
      <c r="ALD169" s="515"/>
      <c r="ALE169" s="515"/>
      <c r="ALF169" s="515"/>
      <c r="ALG169" s="515"/>
      <c r="ALH169" s="515"/>
      <c r="ALI169" s="515"/>
      <c r="ALJ169" s="515"/>
      <c r="ALK169" s="515"/>
      <c r="ALL169" s="515"/>
      <c r="ALM169" s="515"/>
      <c r="ALN169" s="515"/>
    </row>
    <row r="170" spans="1:1002" s="516" customFormat="1" x14ac:dyDescent="0.3">
      <c r="A170" s="558" t="s">
        <v>285</v>
      </c>
      <c r="B170" s="527">
        <v>164680282.97</v>
      </c>
      <c r="C170" s="484">
        <v>164680282.97</v>
      </c>
      <c r="D170" s="515"/>
      <c r="E170" s="515"/>
      <c r="F170" s="515"/>
      <c r="G170" s="515"/>
      <c r="H170" s="515"/>
      <c r="I170" s="515"/>
      <c r="J170" s="515"/>
      <c r="K170" s="515"/>
      <c r="L170" s="515"/>
      <c r="M170" s="515"/>
      <c r="N170" s="515"/>
      <c r="O170" s="515"/>
      <c r="P170" s="515"/>
      <c r="Q170" s="515"/>
      <c r="R170" s="515"/>
      <c r="S170" s="515"/>
      <c r="T170" s="515"/>
      <c r="U170" s="515"/>
      <c r="V170" s="515"/>
      <c r="W170" s="515"/>
      <c r="X170" s="515"/>
      <c r="Y170" s="515"/>
      <c r="Z170" s="515"/>
      <c r="AA170" s="515"/>
      <c r="AB170" s="515"/>
      <c r="AC170" s="515"/>
      <c r="AD170" s="515"/>
      <c r="AE170" s="515"/>
      <c r="AF170" s="515"/>
      <c r="AG170" s="515"/>
      <c r="AH170" s="515"/>
      <c r="AI170" s="515"/>
      <c r="AJ170" s="515"/>
      <c r="AK170" s="515"/>
      <c r="AL170" s="515"/>
      <c r="AM170" s="515"/>
      <c r="AN170" s="515"/>
      <c r="AO170" s="515"/>
      <c r="AP170" s="515"/>
      <c r="AQ170" s="515"/>
      <c r="AR170" s="515"/>
      <c r="AS170" s="515"/>
      <c r="AT170" s="515"/>
      <c r="AU170" s="515"/>
      <c r="AV170" s="515"/>
      <c r="AW170" s="515"/>
      <c r="AX170" s="515"/>
      <c r="AY170" s="515"/>
      <c r="AZ170" s="515"/>
      <c r="BA170" s="515"/>
      <c r="BB170" s="515"/>
      <c r="BC170" s="515"/>
      <c r="BD170" s="515"/>
      <c r="BE170" s="515"/>
      <c r="BF170" s="515"/>
      <c r="BG170" s="515"/>
      <c r="BH170" s="515"/>
      <c r="BI170" s="515"/>
      <c r="BJ170" s="515"/>
      <c r="BK170" s="515"/>
      <c r="BL170" s="515"/>
      <c r="BM170" s="515"/>
      <c r="BN170" s="515"/>
      <c r="BO170" s="515"/>
      <c r="BP170" s="515"/>
      <c r="BQ170" s="515"/>
      <c r="BR170" s="515"/>
      <c r="BS170" s="515"/>
      <c r="BT170" s="515"/>
      <c r="BU170" s="515"/>
      <c r="BV170" s="515"/>
      <c r="BW170" s="515"/>
      <c r="BX170" s="515"/>
      <c r="BY170" s="515"/>
      <c r="BZ170" s="515"/>
      <c r="CA170" s="515"/>
      <c r="CB170" s="515"/>
      <c r="CC170" s="515"/>
      <c r="CD170" s="515"/>
      <c r="CE170" s="515"/>
      <c r="CF170" s="515"/>
      <c r="CG170" s="515"/>
      <c r="CH170" s="515"/>
      <c r="CI170" s="515"/>
      <c r="CJ170" s="515"/>
      <c r="CK170" s="515"/>
      <c r="CL170" s="515"/>
      <c r="CM170" s="515"/>
      <c r="CN170" s="515"/>
      <c r="CO170" s="515"/>
      <c r="CP170" s="515"/>
      <c r="CQ170" s="515"/>
      <c r="CR170" s="515"/>
      <c r="CS170" s="515"/>
      <c r="CT170" s="515"/>
      <c r="CU170" s="515"/>
      <c r="CV170" s="515"/>
      <c r="CW170" s="515"/>
      <c r="CX170" s="515"/>
      <c r="CY170" s="515"/>
      <c r="CZ170" s="515"/>
      <c r="DA170" s="515"/>
      <c r="DB170" s="515"/>
      <c r="DC170" s="515"/>
      <c r="DD170" s="515"/>
      <c r="DE170" s="515"/>
      <c r="DF170" s="515"/>
      <c r="DG170" s="515"/>
      <c r="DH170" s="515"/>
      <c r="DI170" s="515"/>
      <c r="DJ170" s="515"/>
      <c r="DK170" s="515"/>
      <c r="DL170" s="515"/>
      <c r="DM170" s="515"/>
      <c r="DN170" s="515"/>
      <c r="DO170" s="515"/>
      <c r="DP170" s="515"/>
      <c r="DQ170" s="515"/>
      <c r="DR170" s="515"/>
      <c r="DS170" s="515"/>
      <c r="DT170" s="515"/>
      <c r="DU170" s="515"/>
      <c r="DV170" s="515"/>
      <c r="DW170" s="515"/>
      <c r="DX170" s="515"/>
      <c r="DY170" s="515"/>
      <c r="DZ170" s="515"/>
      <c r="EA170" s="515"/>
      <c r="EB170" s="515"/>
      <c r="EC170" s="515"/>
      <c r="ED170" s="515"/>
      <c r="EE170" s="515"/>
      <c r="EF170" s="515"/>
      <c r="EG170" s="515"/>
      <c r="EH170" s="515"/>
      <c r="EI170" s="515"/>
      <c r="EJ170" s="515"/>
      <c r="EK170" s="515"/>
      <c r="EL170" s="515"/>
      <c r="EM170" s="515"/>
      <c r="EN170" s="515"/>
      <c r="EO170" s="515"/>
      <c r="EP170" s="515"/>
      <c r="EQ170" s="515"/>
      <c r="ER170" s="515"/>
      <c r="ES170" s="515"/>
      <c r="ET170" s="515"/>
      <c r="EU170" s="515"/>
      <c r="EV170" s="515"/>
      <c r="EW170" s="515"/>
      <c r="EX170" s="515"/>
      <c r="EY170" s="515"/>
      <c r="EZ170" s="515"/>
      <c r="FA170" s="515"/>
      <c r="FB170" s="515"/>
      <c r="FC170" s="515"/>
      <c r="FD170" s="515"/>
      <c r="FE170" s="515"/>
      <c r="FF170" s="515"/>
      <c r="FG170" s="515"/>
      <c r="FH170" s="515"/>
      <c r="FI170" s="515"/>
      <c r="FJ170" s="515"/>
      <c r="FK170" s="515"/>
      <c r="FL170" s="515"/>
      <c r="FM170" s="515"/>
      <c r="FN170" s="515"/>
      <c r="FO170" s="515"/>
      <c r="FP170" s="515"/>
      <c r="FQ170" s="515"/>
      <c r="FR170" s="515"/>
      <c r="FS170" s="515"/>
      <c r="FT170" s="515"/>
      <c r="FU170" s="515"/>
      <c r="FV170" s="515"/>
      <c r="FW170" s="515"/>
      <c r="FX170" s="515"/>
      <c r="FY170" s="515"/>
      <c r="FZ170" s="515"/>
      <c r="GA170" s="515"/>
      <c r="GB170" s="515"/>
      <c r="GC170" s="515"/>
      <c r="GD170" s="515"/>
      <c r="GE170" s="515"/>
      <c r="GF170" s="515"/>
      <c r="GG170" s="515"/>
      <c r="GH170" s="515"/>
      <c r="GI170" s="515"/>
      <c r="GJ170" s="515"/>
      <c r="GK170" s="515"/>
      <c r="GL170" s="515"/>
      <c r="GM170" s="515"/>
      <c r="GN170" s="515"/>
      <c r="GO170" s="515"/>
      <c r="GP170" s="515"/>
      <c r="GQ170" s="515"/>
      <c r="GR170" s="515"/>
      <c r="GS170" s="515"/>
      <c r="GT170" s="515"/>
      <c r="GU170" s="515"/>
      <c r="GV170" s="515"/>
      <c r="GW170" s="515"/>
      <c r="GX170" s="515"/>
      <c r="GY170" s="515"/>
      <c r="GZ170" s="515"/>
      <c r="HA170" s="515"/>
      <c r="HB170" s="515"/>
      <c r="HC170" s="515"/>
      <c r="HD170" s="515"/>
      <c r="HE170" s="515"/>
      <c r="HF170" s="515"/>
      <c r="HG170" s="515"/>
      <c r="HH170" s="515"/>
      <c r="HI170" s="515"/>
      <c r="HJ170" s="515"/>
      <c r="HK170" s="515"/>
      <c r="HL170" s="515"/>
      <c r="HM170" s="515"/>
      <c r="HN170" s="515"/>
      <c r="HO170" s="515"/>
      <c r="HP170" s="515"/>
      <c r="HQ170" s="515"/>
      <c r="HR170" s="515"/>
      <c r="HS170" s="515"/>
      <c r="HT170" s="515"/>
      <c r="HU170" s="515"/>
      <c r="HV170" s="515"/>
      <c r="HW170" s="515"/>
      <c r="HX170" s="515"/>
      <c r="HY170" s="515"/>
      <c r="HZ170" s="515"/>
      <c r="IA170" s="515"/>
      <c r="IB170" s="515"/>
      <c r="IC170" s="515"/>
      <c r="ID170" s="515"/>
      <c r="IE170" s="515"/>
      <c r="IF170" s="515"/>
      <c r="IG170" s="515"/>
      <c r="IH170" s="515"/>
      <c r="II170" s="515"/>
      <c r="IJ170" s="515"/>
      <c r="IK170" s="515"/>
      <c r="IL170" s="515"/>
      <c r="IM170" s="515"/>
      <c r="IN170" s="515"/>
      <c r="IO170" s="515"/>
      <c r="IP170" s="515"/>
      <c r="IQ170" s="515"/>
      <c r="IR170" s="515"/>
      <c r="IS170" s="515"/>
      <c r="IT170" s="515"/>
      <c r="IU170" s="515"/>
      <c r="IV170" s="515"/>
      <c r="IW170" s="515"/>
      <c r="IX170" s="515"/>
      <c r="IY170" s="515"/>
      <c r="IZ170" s="515"/>
      <c r="JA170" s="515"/>
      <c r="JB170" s="515"/>
      <c r="JC170" s="515"/>
      <c r="JD170" s="515"/>
      <c r="JE170" s="515"/>
      <c r="JF170" s="515"/>
      <c r="JG170" s="515"/>
      <c r="JH170" s="515"/>
      <c r="JI170" s="515"/>
      <c r="JJ170" s="515"/>
      <c r="JK170" s="515"/>
      <c r="JL170" s="515"/>
      <c r="JM170" s="515"/>
      <c r="JN170" s="515"/>
      <c r="JO170" s="515"/>
      <c r="JP170" s="515"/>
      <c r="JQ170" s="515"/>
      <c r="JR170" s="515"/>
      <c r="JS170" s="515"/>
      <c r="JT170" s="515"/>
      <c r="JU170" s="515"/>
      <c r="JV170" s="515"/>
      <c r="JW170" s="515"/>
      <c r="JX170" s="515"/>
      <c r="JY170" s="515"/>
      <c r="JZ170" s="515"/>
      <c r="KA170" s="515"/>
      <c r="KB170" s="515"/>
      <c r="KC170" s="515"/>
      <c r="KD170" s="515"/>
      <c r="KE170" s="515"/>
      <c r="KF170" s="515"/>
      <c r="KG170" s="515"/>
      <c r="KH170" s="515"/>
      <c r="KI170" s="515"/>
      <c r="KJ170" s="515"/>
      <c r="KK170" s="515"/>
      <c r="KL170" s="515"/>
      <c r="KM170" s="515"/>
      <c r="KN170" s="515"/>
      <c r="KO170" s="515"/>
      <c r="KP170" s="515"/>
      <c r="KQ170" s="515"/>
      <c r="KR170" s="515"/>
      <c r="KS170" s="515"/>
      <c r="KT170" s="515"/>
      <c r="KU170" s="515"/>
      <c r="KV170" s="515"/>
      <c r="KW170" s="515"/>
      <c r="KX170" s="515"/>
      <c r="KY170" s="515"/>
      <c r="KZ170" s="515"/>
      <c r="LA170" s="515"/>
      <c r="LB170" s="515"/>
      <c r="LC170" s="515"/>
      <c r="LD170" s="515"/>
      <c r="LE170" s="515"/>
      <c r="LF170" s="515"/>
      <c r="LG170" s="515"/>
      <c r="LH170" s="515"/>
      <c r="LI170" s="515"/>
      <c r="LJ170" s="515"/>
      <c r="LK170" s="515"/>
      <c r="LL170" s="515"/>
      <c r="LM170" s="515"/>
      <c r="LN170" s="515"/>
      <c r="LO170" s="515"/>
      <c r="LP170" s="515"/>
      <c r="LQ170" s="515"/>
      <c r="LR170" s="515"/>
      <c r="LS170" s="515"/>
      <c r="LT170" s="515"/>
      <c r="LU170" s="515"/>
      <c r="LV170" s="515"/>
      <c r="LW170" s="515"/>
      <c r="LX170" s="515"/>
      <c r="LY170" s="515"/>
      <c r="LZ170" s="515"/>
      <c r="MA170" s="515"/>
      <c r="MB170" s="515"/>
      <c r="MC170" s="515"/>
      <c r="MD170" s="515"/>
      <c r="ME170" s="515"/>
      <c r="MF170" s="515"/>
      <c r="MG170" s="515"/>
      <c r="MH170" s="515"/>
      <c r="MI170" s="515"/>
      <c r="MJ170" s="515"/>
      <c r="MK170" s="515"/>
      <c r="ML170" s="515"/>
      <c r="MM170" s="515"/>
      <c r="MN170" s="515"/>
      <c r="MO170" s="515"/>
      <c r="MP170" s="515"/>
      <c r="MQ170" s="515"/>
      <c r="MR170" s="515"/>
      <c r="MS170" s="515"/>
      <c r="MT170" s="515"/>
      <c r="MU170" s="515"/>
      <c r="MV170" s="515"/>
      <c r="MW170" s="515"/>
      <c r="MX170" s="515"/>
      <c r="MY170" s="515"/>
      <c r="MZ170" s="515"/>
      <c r="NA170" s="515"/>
      <c r="NB170" s="515"/>
      <c r="NC170" s="515"/>
      <c r="ND170" s="515"/>
      <c r="NE170" s="515"/>
      <c r="NF170" s="515"/>
      <c r="NG170" s="515"/>
      <c r="NH170" s="515"/>
      <c r="NI170" s="515"/>
      <c r="NJ170" s="515"/>
      <c r="NK170" s="515"/>
      <c r="NL170" s="515"/>
      <c r="NM170" s="515"/>
      <c r="NN170" s="515"/>
      <c r="NO170" s="515"/>
      <c r="NP170" s="515"/>
      <c r="NQ170" s="515"/>
      <c r="NR170" s="515"/>
      <c r="NS170" s="515"/>
      <c r="NT170" s="515"/>
      <c r="NU170" s="515"/>
      <c r="NV170" s="515"/>
      <c r="NW170" s="515"/>
      <c r="NX170" s="515"/>
      <c r="NY170" s="515"/>
      <c r="NZ170" s="515"/>
      <c r="OA170" s="515"/>
      <c r="OB170" s="515"/>
      <c r="OC170" s="515"/>
      <c r="OD170" s="515"/>
      <c r="OE170" s="515"/>
      <c r="OF170" s="515"/>
      <c r="OG170" s="515"/>
      <c r="OH170" s="515"/>
      <c r="OI170" s="515"/>
      <c r="OJ170" s="515"/>
      <c r="OK170" s="515"/>
      <c r="OL170" s="515"/>
      <c r="OM170" s="515"/>
      <c r="ON170" s="515"/>
      <c r="OO170" s="515"/>
      <c r="OP170" s="515"/>
      <c r="OQ170" s="515"/>
      <c r="OR170" s="515"/>
      <c r="OS170" s="515"/>
      <c r="OT170" s="515"/>
      <c r="OU170" s="515"/>
      <c r="OV170" s="515"/>
      <c r="OW170" s="515"/>
      <c r="OX170" s="515"/>
      <c r="OY170" s="515"/>
      <c r="OZ170" s="515"/>
      <c r="PA170" s="515"/>
      <c r="PB170" s="515"/>
      <c r="PC170" s="515"/>
      <c r="PD170" s="515"/>
      <c r="PE170" s="515"/>
      <c r="PF170" s="515"/>
      <c r="PG170" s="515"/>
      <c r="PH170" s="515"/>
      <c r="PI170" s="515"/>
      <c r="PJ170" s="515"/>
      <c r="PK170" s="515"/>
      <c r="PL170" s="515"/>
      <c r="PM170" s="515"/>
      <c r="PN170" s="515"/>
      <c r="PO170" s="515"/>
      <c r="PP170" s="515"/>
      <c r="PQ170" s="515"/>
      <c r="PR170" s="515"/>
      <c r="PS170" s="515"/>
      <c r="PT170" s="515"/>
      <c r="PU170" s="515"/>
      <c r="PV170" s="515"/>
      <c r="PW170" s="515"/>
      <c r="PX170" s="515"/>
      <c r="PY170" s="515"/>
      <c r="PZ170" s="515"/>
      <c r="QA170" s="515"/>
      <c r="QB170" s="515"/>
      <c r="QC170" s="515"/>
      <c r="QD170" s="515"/>
      <c r="QE170" s="515"/>
      <c r="QF170" s="515"/>
      <c r="QG170" s="515"/>
      <c r="QH170" s="515"/>
      <c r="QI170" s="515"/>
      <c r="QJ170" s="515"/>
      <c r="QK170" s="515"/>
      <c r="QL170" s="515"/>
      <c r="QM170" s="515"/>
      <c r="QN170" s="515"/>
      <c r="QO170" s="515"/>
      <c r="QP170" s="515"/>
      <c r="QQ170" s="515"/>
      <c r="QR170" s="515"/>
      <c r="QS170" s="515"/>
      <c r="QT170" s="515"/>
      <c r="QU170" s="515"/>
      <c r="QV170" s="515"/>
      <c r="QW170" s="515"/>
      <c r="QX170" s="515"/>
      <c r="QY170" s="515"/>
      <c r="QZ170" s="515"/>
      <c r="RA170" s="515"/>
      <c r="RB170" s="515"/>
      <c r="RC170" s="515"/>
      <c r="RD170" s="515"/>
      <c r="RE170" s="515"/>
      <c r="RF170" s="515"/>
      <c r="RG170" s="515"/>
      <c r="RH170" s="515"/>
      <c r="RI170" s="515"/>
      <c r="RJ170" s="515"/>
      <c r="RK170" s="515"/>
      <c r="RL170" s="515"/>
      <c r="RM170" s="515"/>
      <c r="RN170" s="515"/>
      <c r="RO170" s="515"/>
      <c r="RP170" s="515"/>
      <c r="RQ170" s="515"/>
      <c r="RR170" s="515"/>
      <c r="RS170" s="515"/>
      <c r="RT170" s="515"/>
      <c r="RU170" s="515"/>
      <c r="RV170" s="515"/>
      <c r="RW170" s="515"/>
      <c r="RX170" s="515"/>
      <c r="RY170" s="515"/>
      <c r="RZ170" s="515"/>
      <c r="SA170" s="515"/>
      <c r="SB170" s="515"/>
      <c r="SC170" s="515"/>
      <c r="SD170" s="515"/>
      <c r="SE170" s="515"/>
      <c r="SF170" s="515"/>
      <c r="SG170" s="515"/>
      <c r="SH170" s="515"/>
      <c r="SI170" s="515"/>
      <c r="SJ170" s="515"/>
      <c r="SK170" s="515"/>
      <c r="SL170" s="515"/>
      <c r="SM170" s="515"/>
      <c r="SN170" s="515"/>
      <c r="SO170" s="515"/>
      <c r="SP170" s="515"/>
      <c r="SQ170" s="515"/>
      <c r="SR170" s="515"/>
      <c r="SS170" s="515"/>
      <c r="ST170" s="515"/>
      <c r="SU170" s="515"/>
      <c r="SV170" s="515"/>
      <c r="SW170" s="515"/>
      <c r="SX170" s="515"/>
      <c r="SY170" s="515"/>
      <c r="SZ170" s="515"/>
      <c r="TA170" s="515"/>
      <c r="TB170" s="515"/>
      <c r="TC170" s="515"/>
      <c r="TD170" s="515"/>
      <c r="TE170" s="515"/>
      <c r="TF170" s="515"/>
      <c r="TG170" s="515"/>
      <c r="TH170" s="515"/>
      <c r="TI170" s="515"/>
      <c r="TJ170" s="515"/>
      <c r="TK170" s="515"/>
      <c r="TL170" s="515"/>
      <c r="TM170" s="515"/>
      <c r="TN170" s="515"/>
      <c r="TO170" s="515"/>
      <c r="TP170" s="515"/>
      <c r="TQ170" s="515"/>
      <c r="TR170" s="515"/>
      <c r="TS170" s="515"/>
      <c r="TT170" s="515"/>
      <c r="TU170" s="515"/>
      <c r="TV170" s="515"/>
      <c r="TW170" s="515"/>
      <c r="TX170" s="515"/>
      <c r="TY170" s="515"/>
      <c r="TZ170" s="515"/>
      <c r="UA170" s="515"/>
      <c r="UB170" s="515"/>
      <c r="UC170" s="515"/>
      <c r="UD170" s="515"/>
      <c r="UE170" s="515"/>
      <c r="UF170" s="515"/>
      <c r="UG170" s="515"/>
      <c r="UH170" s="515"/>
      <c r="UI170" s="515"/>
      <c r="UJ170" s="515"/>
      <c r="UK170" s="515"/>
      <c r="UL170" s="515"/>
      <c r="UM170" s="515"/>
      <c r="UN170" s="515"/>
      <c r="UO170" s="515"/>
      <c r="UP170" s="515"/>
      <c r="UQ170" s="515"/>
      <c r="UR170" s="515"/>
      <c r="US170" s="515"/>
      <c r="UT170" s="515"/>
      <c r="UU170" s="515"/>
      <c r="UV170" s="515"/>
      <c r="UW170" s="515"/>
      <c r="UX170" s="515"/>
      <c r="UY170" s="515"/>
      <c r="UZ170" s="515"/>
      <c r="VA170" s="515"/>
      <c r="VB170" s="515"/>
      <c r="VC170" s="515"/>
      <c r="VD170" s="515"/>
      <c r="VE170" s="515"/>
      <c r="VF170" s="515"/>
      <c r="VG170" s="515"/>
      <c r="VH170" s="515"/>
      <c r="VI170" s="515"/>
      <c r="VJ170" s="515"/>
      <c r="VK170" s="515"/>
      <c r="VL170" s="515"/>
      <c r="VM170" s="515"/>
      <c r="VN170" s="515"/>
      <c r="VO170" s="515"/>
      <c r="VP170" s="515"/>
      <c r="VQ170" s="515"/>
      <c r="VR170" s="515"/>
      <c r="VS170" s="515"/>
      <c r="VT170" s="515"/>
      <c r="VU170" s="515"/>
      <c r="VV170" s="515"/>
      <c r="VW170" s="515"/>
      <c r="VX170" s="515"/>
      <c r="VY170" s="515"/>
      <c r="VZ170" s="515"/>
      <c r="WA170" s="515"/>
      <c r="WB170" s="515"/>
      <c r="WC170" s="515"/>
      <c r="WD170" s="515"/>
      <c r="WE170" s="515"/>
      <c r="WF170" s="515"/>
      <c r="WG170" s="515"/>
      <c r="WH170" s="515"/>
      <c r="WI170" s="515"/>
      <c r="WJ170" s="515"/>
      <c r="WK170" s="515"/>
      <c r="WL170" s="515"/>
      <c r="WM170" s="515"/>
      <c r="WN170" s="515"/>
      <c r="WO170" s="515"/>
      <c r="WP170" s="515"/>
      <c r="WQ170" s="515"/>
      <c r="WR170" s="515"/>
      <c r="WS170" s="515"/>
      <c r="WT170" s="515"/>
      <c r="WU170" s="515"/>
      <c r="WV170" s="515"/>
      <c r="WW170" s="515"/>
      <c r="WX170" s="515"/>
      <c r="WY170" s="515"/>
      <c r="WZ170" s="515"/>
      <c r="XA170" s="515"/>
      <c r="XB170" s="515"/>
      <c r="XC170" s="515"/>
      <c r="XD170" s="515"/>
      <c r="XE170" s="515"/>
      <c r="XF170" s="515"/>
      <c r="XG170" s="515"/>
      <c r="XH170" s="515"/>
      <c r="XI170" s="515"/>
      <c r="XJ170" s="515"/>
      <c r="XK170" s="515"/>
      <c r="XL170" s="515"/>
      <c r="XM170" s="515"/>
      <c r="XN170" s="515"/>
      <c r="XO170" s="515"/>
      <c r="XP170" s="515"/>
      <c r="XQ170" s="515"/>
      <c r="XR170" s="515"/>
      <c r="XS170" s="515"/>
      <c r="XT170" s="515"/>
      <c r="XU170" s="515"/>
      <c r="XV170" s="515"/>
      <c r="XW170" s="515"/>
      <c r="XX170" s="515"/>
      <c r="XY170" s="515"/>
      <c r="XZ170" s="515"/>
      <c r="YA170" s="515"/>
      <c r="YB170" s="515"/>
      <c r="YC170" s="515"/>
      <c r="YD170" s="515"/>
      <c r="YE170" s="515"/>
      <c r="YF170" s="515"/>
      <c r="YG170" s="515"/>
      <c r="YH170" s="515"/>
      <c r="YI170" s="515"/>
      <c r="YJ170" s="515"/>
      <c r="YK170" s="515"/>
      <c r="YL170" s="515"/>
      <c r="YM170" s="515"/>
      <c r="YN170" s="515"/>
      <c r="YO170" s="515"/>
      <c r="YP170" s="515"/>
      <c r="YQ170" s="515"/>
      <c r="YR170" s="515"/>
      <c r="YS170" s="515"/>
      <c r="YT170" s="515"/>
      <c r="YU170" s="515"/>
      <c r="YV170" s="515"/>
      <c r="YW170" s="515"/>
      <c r="YX170" s="515"/>
      <c r="YY170" s="515"/>
      <c r="YZ170" s="515"/>
      <c r="ZA170" s="515"/>
      <c r="ZB170" s="515"/>
      <c r="ZC170" s="515"/>
      <c r="ZD170" s="515"/>
      <c r="ZE170" s="515"/>
      <c r="ZF170" s="515"/>
      <c r="ZG170" s="515"/>
      <c r="ZH170" s="515"/>
      <c r="ZI170" s="515"/>
      <c r="ZJ170" s="515"/>
      <c r="ZK170" s="515"/>
      <c r="ZL170" s="515"/>
      <c r="ZM170" s="515"/>
      <c r="ZN170" s="515"/>
      <c r="ZO170" s="515"/>
      <c r="ZP170" s="515"/>
      <c r="ZQ170" s="515"/>
      <c r="ZR170" s="515"/>
      <c r="ZS170" s="515"/>
      <c r="ZT170" s="515"/>
      <c r="ZU170" s="515"/>
      <c r="ZV170" s="515"/>
      <c r="ZW170" s="515"/>
      <c r="ZX170" s="515"/>
      <c r="ZY170" s="515"/>
      <c r="ZZ170" s="515"/>
      <c r="AAA170" s="515"/>
      <c r="AAB170" s="515"/>
      <c r="AAC170" s="515"/>
      <c r="AAD170" s="515"/>
      <c r="AAE170" s="515"/>
      <c r="AAF170" s="515"/>
      <c r="AAG170" s="515"/>
      <c r="AAH170" s="515"/>
      <c r="AAI170" s="515"/>
      <c r="AAJ170" s="515"/>
      <c r="AAK170" s="515"/>
      <c r="AAL170" s="515"/>
      <c r="AAM170" s="515"/>
      <c r="AAN170" s="515"/>
      <c r="AAO170" s="515"/>
      <c r="AAP170" s="515"/>
      <c r="AAQ170" s="515"/>
      <c r="AAR170" s="515"/>
      <c r="AAS170" s="515"/>
      <c r="AAT170" s="515"/>
      <c r="AAU170" s="515"/>
      <c r="AAV170" s="515"/>
      <c r="AAW170" s="515"/>
      <c r="AAX170" s="515"/>
      <c r="AAY170" s="515"/>
      <c r="AAZ170" s="515"/>
      <c r="ABA170" s="515"/>
      <c r="ABB170" s="515"/>
      <c r="ABC170" s="515"/>
      <c r="ABD170" s="515"/>
      <c r="ABE170" s="515"/>
      <c r="ABF170" s="515"/>
      <c r="ABG170" s="515"/>
      <c r="ABH170" s="515"/>
      <c r="ABI170" s="515"/>
      <c r="ABJ170" s="515"/>
      <c r="ABK170" s="515"/>
      <c r="ABL170" s="515"/>
      <c r="ABM170" s="515"/>
      <c r="ABN170" s="515"/>
      <c r="ABO170" s="515"/>
      <c r="ABP170" s="515"/>
      <c r="ABQ170" s="515"/>
      <c r="ABR170" s="515"/>
      <c r="ABS170" s="515"/>
      <c r="ABT170" s="515"/>
      <c r="ABU170" s="515"/>
      <c r="ABV170" s="515"/>
      <c r="ABW170" s="515"/>
      <c r="ABX170" s="515"/>
      <c r="ABY170" s="515"/>
      <c r="ABZ170" s="515"/>
      <c r="ACA170" s="515"/>
      <c r="ACB170" s="515"/>
      <c r="ACC170" s="515"/>
      <c r="ACD170" s="515"/>
      <c r="ACE170" s="515"/>
      <c r="ACF170" s="515"/>
      <c r="ACG170" s="515"/>
      <c r="ACH170" s="515"/>
      <c r="ACI170" s="515"/>
      <c r="ACJ170" s="515"/>
      <c r="ACK170" s="515"/>
      <c r="ACL170" s="515"/>
      <c r="ACM170" s="515"/>
      <c r="ACN170" s="515"/>
      <c r="ACO170" s="515"/>
      <c r="ACP170" s="515"/>
      <c r="ACQ170" s="515"/>
      <c r="ACR170" s="515"/>
      <c r="ACS170" s="515"/>
      <c r="ACT170" s="515"/>
      <c r="ACU170" s="515"/>
      <c r="ACV170" s="515"/>
      <c r="ACW170" s="515"/>
      <c r="ACX170" s="515"/>
      <c r="ACY170" s="515"/>
      <c r="ACZ170" s="515"/>
      <c r="ADA170" s="515"/>
      <c r="ADB170" s="515"/>
      <c r="ADC170" s="515"/>
      <c r="ADD170" s="515"/>
      <c r="ADE170" s="515"/>
      <c r="ADF170" s="515"/>
      <c r="ADG170" s="515"/>
      <c r="ADH170" s="515"/>
      <c r="ADI170" s="515"/>
      <c r="ADJ170" s="515"/>
      <c r="ADK170" s="515"/>
      <c r="ADL170" s="515"/>
      <c r="ADM170" s="515"/>
      <c r="ADN170" s="515"/>
      <c r="ADO170" s="515"/>
      <c r="ADP170" s="515"/>
      <c r="ADQ170" s="515"/>
      <c r="ADR170" s="515"/>
      <c r="ADS170" s="515"/>
      <c r="ADT170" s="515"/>
      <c r="ADU170" s="515"/>
      <c r="ADV170" s="515"/>
      <c r="ADW170" s="515"/>
      <c r="ADX170" s="515"/>
      <c r="ADY170" s="515"/>
      <c r="ADZ170" s="515"/>
      <c r="AEA170" s="515"/>
      <c r="AEB170" s="515"/>
      <c r="AEC170" s="515"/>
      <c r="AED170" s="515"/>
      <c r="AEE170" s="515"/>
      <c r="AEF170" s="515"/>
      <c r="AEG170" s="515"/>
      <c r="AEH170" s="515"/>
      <c r="AEI170" s="515"/>
      <c r="AEJ170" s="515"/>
      <c r="AEK170" s="515"/>
      <c r="AEL170" s="515"/>
      <c r="AEM170" s="515"/>
      <c r="AEN170" s="515"/>
      <c r="AEO170" s="515"/>
      <c r="AEP170" s="515"/>
      <c r="AEQ170" s="515"/>
      <c r="AER170" s="515"/>
      <c r="AES170" s="515"/>
      <c r="AET170" s="515"/>
      <c r="AEU170" s="515"/>
      <c r="AEV170" s="515"/>
      <c r="AEW170" s="515"/>
      <c r="AEX170" s="515"/>
      <c r="AEY170" s="515"/>
      <c r="AEZ170" s="515"/>
      <c r="AFA170" s="515"/>
      <c r="AFB170" s="515"/>
      <c r="AFC170" s="515"/>
      <c r="AFD170" s="515"/>
      <c r="AFE170" s="515"/>
      <c r="AFF170" s="515"/>
      <c r="AFG170" s="515"/>
      <c r="AFH170" s="515"/>
      <c r="AFI170" s="515"/>
      <c r="AFJ170" s="515"/>
      <c r="AFK170" s="515"/>
      <c r="AFL170" s="515"/>
      <c r="AFM170" s="515"/>
      <c r="AFN170" s="515"/>
      <c r="AFO170" s="515"/>
      <c r="AFP170" s="515"/>
      <c r="AFQ170" s="515"/>
      <c r="AFR170" s="515"/>
      <c r="AFS170" s="515"/>
      <c r="AFT170" s="515"/>
      <c r="AFU170" s="515"/>
      <c r="AFV170" s="515"/>
      <c r="AFW170" s="515"/>
      <c r="AFX170" s="515"/>
      <c r="AFY170" s="515"/>
      <c r="AFZ170" s="515"/>
      <c r="AGA170" s="515"/>
      <c r="AGB170" s="515"/>
      <c r="AGC170" s="515"/>
      <c r="AGD170" s="515"/>
      <c r="AGE170" s="515"/>
      <c r="AGF170" s="515"/>
      <c r="AGG170" s="515"/>
      <c r="AGH170" s="515"/>
      <c r="AGI170" s="515"/>
      <c r="AGJ170" s="515"/>
      <c r="AGK170" s="515"/>
      <c r="AGL170" s="515"/>
      <c r="AGM170" s="515"/>
      <c r="AGN170" s="515"/>
      <c r="AGO170" s="515"/>
      <c r="AGP170" s="515"/>
      <c r="AGQ170" s="515"/>
      <c r="AGR170" s="515"/>
      <c r="AGS170" s="515"/>
      <c r="AGT170" s="515"/>
      <c r="AGU170" s="515"/>
      <c r="AGV170" s="515"/>
      <c r="AGW170" s="515"/>
      <c r="AGX170" s="515"/>
      <c r="AGY170" s="515"/>
      <c r="AGZ170" s="515"/>
      <c r="AHA170" s="515"/>
      <c r="AHB170" s="515"/>
      <c r="AHC170" s="515"/>
      <c r="AHD170" s="515"/>
      <c r="AHE170" s="515"/>
      <c r="AHF170" s="515"/>
      <c r="AHG170" s="515"/>
      <c r="AHH170" s="515"/>
      <c r="AHI170" s="515"/>
      <c r="AHJ170" s="515"/>
      <c r="AHK170" s="515"/>
      <c r="AHL170" s="515"/>
      <c r="AHM170" s="515"/>
      <c r="AHN170" s="515"/>
      <c r="AHO170" s="515"/>
      <c r="AHP170" s="515"/>
      <c r="AHQ170" s="515"/>
      <c r="AHR170" s="515"/>
      <c r="AHS170" s="515"/>
      <c r="AHT170" s="515"/>
      <c r="AHU170" s="515"/>
      <c r="AHV170" s="515"/>
      <c r="AHW170" s="515"/>
      <c r="AHX170" s="515"/>
      <c r="AHY170" s="515"/>
      <c r="AHZ170" s="515"/>
      <c r="AIA170" s="515"/>
      <c r="AIB170" s="515"/>
      <c r="AIC170" s="515"/>
      <c r="AID170" s="515"/>
      <c r="AIE170" s="515"/>
      <c r="AIF170" s="515"/>
      <c r="AIG170" s="515"/>
      <c r="AIH170" s="515"/>
      <c r="AII170" s="515"/>
      <c r="AIJ170" s="515"/>
      <c r="AIK170" s="515"/>
      <c r="AIL170" s="515"/>
      <c r="AIM170" s="515"/>
      <c r="AIN170" s="515"/>
      <c r="AIO170" s="515"/>
      <c r="AIP170" s="515"/>
      <c r="AIQ170" s="515"/>
      <c r="AIR170" s="515"/>
      <c r="AIS170" s="515"/>
      <c r="AIT170" s="515"/>
      <c r="AIU170" s="515"/>
      <c r="AIV170" s="515"/>
      <c r="AIW170" s="515"/>
      <c r="AIX170" s="515"/>
      <c r="AIY170" s="515"/>
      <c r="AIZ170" s="515"/>
      <c r="AJA170" s="515"/>
      <c r="AJB170" s="515"/>
      <c r="AJC170" s="515"/>
      <c r="AJD170" s="515"/>
      <c r="AJE170" s="515"/>
      <c r="AJF170" s="515"/>
      <c r="AJG170" s="515"/>
      <c r="AJH170" s="515"/>
      <c r="AJI170" s="515"/>
      <c r="AJJ170" s="515"/>
      <c r="AJK170" s="515"/>
      <c r="AJL170" s="515"/>
      <c r="AJM170" s="515"/>
      <c r="AJN170" s="515"/>
      <c r="AJO170" s="515"/>
      <c r="AJP170" s="515"/>
      <c r="AJQ170" s="515"/>
      <c r="AJR170" s="515"/>
      <c r="AJS170" s="515"/>
      <c r="AJT170" s="515"/>
      <c r="AJU170" s="515"/>
      <c r="AJV170" s="515"/>
      <c r="AJW170" s="515"/>
      <c r="AJX170" s="515"/>
      <c r="AJY170" s="515"/>
      <c r="AJZ170" s="515"/>
      <c r="AKA170" s="515"/>
      <c r="AKB170" s="515"/>
      <c r="AKC170" s="515"/>
      <c r="AKD170" s="515"/>
      <c r="AKE170" s="515"/>
      <c r="AKF170" s="515"/>
      <c r="AKG170" s="515"/>
      <c r="AKH170" s="515"/>
      <c r="AKI170" s="515"/>
      <c r="AKJ170" s="515"/>
      <c r="AKK170" s="515"/>
      <c r="AKL170" s="515"/>
      <c r="AKM170" s="515"/>
      <c r="AKN170" s="515"/>
      <c r="AKO170" s="515"/>
      <c r="AKP170" s="515"/>
      <c r="AKQ170" s="515"/>
      <c r="AKR170" s="515"/>
      <c r="AKS170" s="515"/>
      <c r="AKT170" s="515"/>
      <c r="AKU170" s="515"/>
      <c r="AKV170" s="515"/>
      <c r="AKW170" s="515"/>
      <c r="AKX170" s="515"/>
      <c r="AKY170" s="515"/>
      <c r="AKZ170" s="515"/>
      <c r="ALA170" s="515"/>
      <c r="ALB170" s="515"/>
      <c r="ALC170" s="515"/>
      <c r="ALD170" s="515"/>
      <c r="ALE170" s="515"/>
      <c r="ALF170" s="515"/>
      <c r="ALG170" s="515"/>
      <c r="ALH170" s="515"/>
      <c r="ALI170" s="515"/>
      <c r="ALJ170" s="515"/>
      <c r="ALK170" s="515"/>
      <c r="ALL170" s="515"/>
      <c r="ALM170" s="515"/>
      <c r="ALN170" s="515"/>
    </row>
    <row r="171" spans="1:1002" s="516" customFormat="1" ht="20.25" thickBot="1" x14ac:dyDescent="0.35">
      <c r="A171" s="480" t="s">
        <v>200</v>
      </c>
      <c r="B171" s="559">
        <f>+B156+B168+B169+B170</f>
        <v>506419665.06999993</v>
      </c>
      <c r="C171" s="559">
        <f>C156+C168+C169+C170</f>
        <v>517404704.34000003</v>
      </c>
      <c r="D171" s="515"/>
      <c r="E171" s="515"/>
      <c r="F171" s="515"/>
      <c r="G171" s="515"/>
      <c r="H171" s="515"/>
      <c r="I171" s="515"/>
      <c r="J171" s="515"/>
      <c r="K171" s="515"/>
      <c r="L171" s="515"/>
      <c r="M171" s="515"/>
      <c r="N171" s="515"/>
      <c r="O171" s="515"/>
      <c r="P171" s="515"/>
      <c r="Q171" s="515"/>
      <c r="R171" s="515"/>
      <c r="S171" s="515"/>
      <c r="T171" s="515"/>
      <c r="U171" s="515"/>
      <c r="V171" s="515"/>
      <c r="W171" s="515"/>
      <c r="X171" s="515"/>
      <c r="Y171" s="515"/>
      <c r="Z171" s="515"/>
      <c r="AA171" s="515"/>
      <c r="AB171" s="515"/>
      <c r="AC171" s="515"/>
      <c r="AD171" s="515"/>
      <c r="AE171" s="515"/>
      <c r="AF171" s="515"/>
      <c r="AG171" s="515"/>
      <c r="AH171" s="515"/>
      <c r="AI171" s="515"/>
      <c r="AJ171" s="515"/>
      <c r="AK171" s="515"/>
      <c r="AL171" s="515"/>
      <c r="AM171" s="515"/>
      <c r="AN171" s="515"/>
      <c r="AO171" s="515"/>
      <c r="AP171" s="515"/>
      <c r="AQ171" s="515"/>
      <c r="AR171" s="515"/>
      <c r="AS171" s="515"/>
      <c r="AT171" s="515"/>
      <c r="AU171" s="515"/>
      <c r="AV171" s="515"/>
      <c r="AW171" s="515"/>
      <c r="AX171" s="515"/>
      <c r="AY171" s="515"/>
      <c r="AZ171" s="515"/>
      <c r="BA171" s="515"/>
      <c r="BB171" s="515"/>
      <c r="BC171" s="515"/>
      <c r="BD171" s="515"/>
      <c r="BE171" s="515"/>
      <c r="BF171" s="515"/>
      <c r="BG171" s="515"/>
      <c r="BH171" s="515"/>
      <c r="BI171" s="515"/>
      <c r="BJ171" s="515"/>
      <c r="BK171" s="515"/>
      <c r="BL171" s="515"/>
      <c r="BM171" s="515"/>
      <c r="BN171" s="515"/>
      <c r="BO171" s="515"/>
      <c r="BP171" s="515"/>
      <c r="BQ171" s="515"/>
      <c r="BR171" s="515"/>
      <c r="BS171" s="515"/>
      <c r="BT171" s="515"/>
      <c r="BU171" s="515"/>
      <c r="BV171" s="515"/>
      <c r="BW171" s="515"/>
      <c r="BX171" s="515"/>
      <c r="BY171" s="515"/>
      <c r="BZ171" s="515"/>
      <c r="CA171" s="515"/>
      <c r="CB171" s="515"/>
      <c r="CC171" s="515"/>
      <c r="CD171" s="515"/>
      <c r="CE171" s="515"/>
      <c r="CF171" s="515"/>
      <c r="CG171" s="515"/>
      <c r="CH171" s="515"/>
      <c r="CI171" s="515"/>
      <c r="CJ171" s="515"/>
      <c r="CK171" s="515"/>
      <c r="CL171" s="515"/>
      <c r="CM171" s="515"/>
      <c r="CN171" s="515"/>
      <c r="CO171" s="515"/>
      <c r="CP171" s="515"/>
      <c r="CQ171" s="515"/>
      <c r="CR171" s="515"/>
      <c r="CS171" s="515"/>
      <c r="CT171" s="515"/>
      <c r="CU171" s="515"/>
      <c r="CV171" s="515"/>
      <c r="CW171" s="515"/>
      <c r="CX171" s="515"/>
      <c r="CY171" s="515"/>
      <c r="CZ171" s="515"/>
      <c r="DA171" s="515"/>
      <c r="DB171" s="515"/>
      <c r="DC171" s="515"/>
      <c r="DD171" s="515"/>
      <c r="DE171" s="515"/>
      <c r="DF171" s="515"/>
      <c r="DG171" s="515"/>
      <c r="DH171" s="515"/>
      <c r="DI171" s="515"/>
      <c r="DJ171" s="515"/>
      <c r="DK171" s="515"/>
      <c r="DL171" s="515"/>
      <c r="DM171" s="515"/>
      <c r="DN171" s="515"/>
      <c r="DO171" s="515"/>
      <c r="DP171" s="515"/>
      <c r="DQ171" s="515"/>
      <c r="DR171" s="515"/>
      <c r="DS171" s="515"/>
      <c r="DT171" s="515"/>
      <c r="DU171" s="515"/>
      <c r="DV171" s="515"/>
      <c r="DW171" s="515"/>
      <c r="DX171" s="515"/>
      <c r="DY171" s="515"/>
      <c r="DZ171" s="515"/>
      <c r="EA171" s="515"/>
      <c r="EB171" s="515"/>
      <c r="EC171" s="515"/>
      <c r="ED171" s="515"/>
      <c r="EE171" s="515"/>
      <c r="EF171" s="515"/>
      <c r="EG171" s="515"/>
      <c r="EH171" s="515"/>
      <c r="EI171" s="515"/>
      <c r="EJ171" s="515"/>
      <c r="EK171" s="515"/>
      <c r="EL171" s="515"/>
      <c r="EM171" s="515"/>
      <c r="EN171" s="515"/>
      <c r="EO171" s="515"/>
      <c r="EP171" s="515"/>
      <c r="EQ171" s="515"/>
      <c r="ER171" s="515"/>
      <c r="ES171" s="515"/>
      <c r="ET171" s="515"/>
      <c r="EU171" s="515"/>
      <c r="EV171" s="515"/>
      <c r="EW171" s="515"/>
      <c r="EX171" s="515"/>
      <c r="EY171" s="515"/>
      <c r="EZ171" s="515"/>
      <c r="FA171" s="515"/>
      <c r="FB171" s="515"/>
      <c r="FC171" s="515"/>
      <c r="FD171" s="515"/>
      <c r="FE171" s="515"/>
      <c r="FF171" s="515"/>
      <c r="FG171" s="515"/>
      <c r="FH171" s="515"/>
      <c r="FI171" s="515"/>
      <c r="FJ171" s="515"/>
      <c r="FK171" s="515"/>
      <c r="FL171" s="515"/>
      <c r="FM171" s="515"/>
      <c r="FN171" s="515"/>
      <c r="FO171" s="515"/>
      <c r="FP171" s="515"/>
      <c r="FQ171" s="515"/>
      <c r="FR171" s="515"/>
      <c r="FS171" s="515"/>
      <c r="FT171" s="515"/>
      <c r="FU171" s="515"/>
      <c r="FV171" s="515"/>
      <c r="FW171" s="515"/>
      <c r="FX171" s="515"/>
      <c r="FY171" s="515"/>
      <c r="FZ171" s="515"/>
      <c r="GA171" s="515"/>
      <c r="GB171" s="515"/>
      <c r="GC171" s="515"/>
      <c r="GD171" s="515"/>
      <c r="GE171" s="515"/>
      <c r="GF171" s="515"/>
      <c r="GG171" s="515"/>
      <c r="GH171" s="515"/>
      <c r="GI171" s="515"/>
      <c r="GJ171" s="515"/>
      <c r="GK171" s="515"/>
      <c r="GL171" s="515"/>
      <c r="GM171" s="515"/>
      <c r="GN171" s="515"/>
      <c r="GO171" s="515"/>
      <c r="GP171" s="515"/>
      <c r="GQ171" s="515"/>
      <c r="GR171" s="515"/>
      <c r="GS171" s="515"/>
      <c r="GT171" s="515"/>
      <c r="GU171" s="515"/>
      <c r="GV171" s="515"/>
      <c r="GW171" s="515"/>
      <c r="GX171" s="515"/>
      <c r="GY171" s="515"/>
      <c r="GZ171" s="515"/>
      <c r="HA171" s="515"/>
      <c r="HB171" s="515"/>
      <c r="HC171" s="515"/>
      <c r="HD171" s="515"/>
      <c r="HE171" s="515"/>
      <c r="HF171" s="515"/>
      <c r="HG171" s="515"/>
      <c r="HH171" s="515"/>
      <c r="HI171" s="515"/>
      <c r="HJ171" s="515"/>
      <c r="HK171" s="515"/>
      <c r="HL171" s="515"/>
      <c r="HM171" s="515"/>
      <c r="HN171" s="515"/>
      <c r="HO171" s="515"/>
      <c r="HP171" s="515"/>
      <c r="HQ171" s="515"/>
      <c r="HR171" s="515"/>
      <c r="HS171" s="515"/>
      <c r="HT171" s="515"/>
      <c r="HU171" s="515"/>
      <c r="HV171" s="515"/>
      <c r="HW171" s="515"/>
      <c r="HX171" s="515"/>
      <c r="HY171" s="515"/>
      <c r="HZ171" s="515"/>
      <c r="IA171" s="515"/>
      <c r="IB171" s="515"/>
      <c r="IC171" s="515"/>
      <c r="ID171" s="515"/>
      <c r="IE171" s="515"/>
      <c r="IF171" s="515"/>
      <c r="IG171" s="515"/>
      <c r="IH171" s="515"/>
      <c r="II171" s="515"/>
      <c r="IJ171" s="515"/>
      <c r="IK171" s="515"/>
      <c r="IL171" s="515"/>
      <c r="IM171" s="515"/>
      <c r="IN171" s="515"/>
      <c r="IO171" s="515"/>
      <c r="IP171" s="515"/>
      <c r="IQ171" s="515"/>
      <c r="IR171" s="515"/>
      <c r="IS171" s="515"/>
      <c r="IT171" s="515"/>
      <c r="IU171" s="515"/>
      <c r="IV171" s="515"/>
      <c r="IW171" s="515"/>
      <c r="IX171" s="515"/>
      <c r="IY171" s="515"/>
      <c r="IZ171" s="515"/>
      <c r="JA171" s="515"/>
      <c r="JB171" s="515"/>
      <c r="JC171" s="515"/>
      <c r="JD171" s="515"/>
      <c r="JE171" s="515"/>
      <c r="JF171" s="515"/>
      <c r="JG171" s="515"/>
      <c r="JH171" s="515"/>
      <c r="JI171" s="515"/>
      <c r="JJ171" s="515"/>
      <c r="JK171" s="515"/>
      <c r="JL171" s="515"/>
      <c r="JM171" s="515"/>
      <c r="JN171" s="515"/>
      <c r="JO171" s="515"/>
      <c r="JP171" s="515"/>
      <c r="JQ171" s="515"/>
      <c r="JR171" s="515"/>
      <c r="JS171" s="515"/>
      <c r="JT171" s="515"/>
      <c r="JU171" s="515"/>
      <c r="JV171" s="515"/>
      <c r="JW171" s="515"/>
      <c r="JX171" s="515"/>
      <c r="JY171" s="515"/>
      <c r="JZ171" s="515"/>
      <c r="KA171" s="515"/>
      <c r="KB171" s="515"/>
      <c r="KC171" s="515"/>
      <c r="KD171" s="515"/>
      <c r="KE171" s="515"/>
      <c r="KF171" s="515"/>
      <c r="KG171" s="515"/>
      <c r="KH171" s="515"/>
      <c r="KI171" s="515"/>
      <c r="KJ171" s="515"/>
      <c r="KK171" s="515"/>
      <c r="KL171" s="515"/>
      <c r="KM171" s="515"/>
      <c r="KN171" s="515"/>
      <c r="KO171" s="515"/>
      <c r="KP171" s="515"/>
      <c r="KQ171" s="515"/>
      <c r="KR171" s="515"/>
      <c r="KS171" s="515"/>
      <c r="KT171" s="515"/>
      <c r="KU171" s="515"/>
      <c r="KV171" s="515"/>
      <c r="KW171" s="515"/>
      <c r="KX171" s="515"/>
      <c r="KY171" s="515"/>
      <c r="KZ171" s="515"/>
      <c r="LA171" s="515"/>
      <c r="LB171" s="515"/>
      <c r="LC171" s="515"/>
      <c r="LD171" s="515"/>
      <c r="LE171" s="515"/>
      <c r="LF171" s="515"/>
      <c r="LG171" s="515"/>
      <c r="LH171" s="515"/>
      <c r="LI171" s="515"/>
      <c r="LJ171" s="515"/>
      <c r="LK171" s="515"/>
      <c r="LL171" s="515"/>
      <c r="LM171" s="515"/>
      <c r="LN171" s="515"/>
      <c r="LO171" s="515"/>
      <c r="LP171" s="515"/>
      <c r="LQ171" s="515"/>
      <c r="LR171" s="515"/>
      <c r="LS171" s="515"/>
      <c r="LT171" s="515"/>
      <c r="LU171" s="515"/>
      <c r="LV171" s="515"/>
      <c r="LW171" s="515"/>
      <c r="LX171" s="515"/>
      <c r="LY171" s="515"/>
      <c r="LZ171" s="515"/>
      <c r="MA171" s="515"/>
      <c r="MB171" s="515"/>
      <c r="MC171" s="515"/>
      <c r="MD171" s="515"/>
      <c r="ME171" s="515"/>
      <c r="MF171" s="515"/>
      <c r="MG171" s="515"/>
      <c r="MH171" s="515"/>
      <c r="MI171" s="515"/>
      <c r="MJ171" s="515"/>
      <c r="MK171" s="515"/>
      <c r="ML171" s="515"/>
      <c r="MM171" s="515"/>
      <c r="MN171" s="515"/>
      <c r="MO171" s="515"/>
      <c r="MP171" s="515"/>
      <c r="MQ171" s="515"/>
      <c r="MR171" s="515"/>
      <c r="MS171" s="515"/>
      <c r="MT171" s="515"/>
      <c r="MU171" s="515"/>
      <c r="MV171" s="515"/>
      <c r="MW171" s="515"/>
      <c r="MX171" s="515"/>
      <c r="MY171" s="515"/>
      <c r="MZ171" s="515"/>
      <c r="NA171" s="515"/>
      <c r="NB171" s="515"/>
      <c r="NC171" s="515"/>
      <c r="ND171" s="515"/>
      <c r="NE171" s="515"/>
      <c r="NF171" s="515"/>
      <c r="NG171" s="515"/>
      <c r="NH171" s="515"/>
      <c r="NI171" s="515"/>
      <c r="NJ171" s="515"/>
      <c r="NK171" s="515"/>
      <c r="NL171" s="515"/>
      <c r="NM171" s="515"/>
      <c r="NN171" s="515"/>
      <c r="NO171" s="515"/>
      <c r="NP171" s="515"/>
      <c r="NQ171" s="515"/>
      <c r="NR171" s="515"/>
      <c r="NS171" s="515"/>
      <c r="NT171" s="515"/>
      <c r="NU171" s="515"/>
      <c r="NV171" s="515"/>
      <c r="NW171" s="515"/>
      <c r="NX171" s="515"/>
      <c r="NY171" s="515"/>
      <c r="NZ171" s="515"/>
      <c r="OA171" s="515"/>
      <c r="OB171" s="515"/>
      <c r="OC171" s="515"/>
      <c r="OD171" s="515"/>
      <c r="OE171" s="515"/>
      <c r="OF171" s="515"/>
      <c r="OG171" s="515"/>
      <c r="OH171" s="515"/>
      <c r="OI171" s="515"/>
      <c r="OJ171" s="515"/>
      <c r="OK171" s="515"/>
      <c r="OL171" s="515"/>
      <c r="OM171" s="515"/>
      <c r="ON171" s="515"/>
      <c r="OO171" s="515"/>
      <c r="OP171" s="515"/>
      <c r="OQ171" s="515"/>
      <c r="OR171" s="515"/>
      <c r="OS171" s="515"/>
      <c r="OT171" s="515"/>
      <c r="OU171" s="515"/>
      <c r="OV171" s="515"/>
      <c r="OW171" s="515"/>
      <c r="OX171" s="515"/>
      <c r="OY171" s="515"/>
      <c r="OZ171" s="515"/>
      <c r="PA171" s="515"/>
      <c r="PB171" s="515"/>
      <c r="PC171" s="515"/>
      <c r="PD171" s="515"/>
      <c r="PE171" s="515"/>
      <c r="PF171" s="515"/>
      <c r="PG171" s="515"/>
      <c r="PH171" s="515"/>
      <c r="PI171" s="515"/>
      <c r="PJ171" s="515"/>
      <c r="PK171" s="515"/>
      <c r="PL171" s="515"/>
      <c r="PM171" s="515"/>
      <c r="PN171" s="515"/>
      <c r="PO171" s="515"/>
      <c r="PP171" s="515"/>
      <c r="PQ171" s="515"/>
      <c r="PR171" s="515"/>
      <c r="PS171" s="515"/>
      <c r="PT171" s="515"/>
      <c r="PU171" s="515"/>
      <c r="PV171" s="515"/>
      <c r="PW171" s="515"/>
      <c r="PX171" s="515"/>
      <c r="PY171" s="515"/>
      <c r="PZ171" s="515"/>
      <c r="QA171" s="515"/>
      <c r="QB171" s="515"/>
      <c r="QC171" s="515"/>
      <c r="QD171" s="515"/>
      <c r="QE171" s="515"/>
      <c r="QF171" s="515"/>
      <c r="QG171" s="515"/>
      <c r="QH171" s="515"/>
      <c r="QI171" s="515"/>
      <c r="QJ171" s="515"/>
      <c r="QK171" s="515"/>
      <c r="QL171" s="515"/>
      <c r="QM171" s="515"/>
      <c r="QN171" s="515"/>
      <c r="QO171" s="515"/>
      <c r="QP171" s="515"/>
      <c r="QQ171" s="515"/>
      <c r="QR171" s="515"/>
      <c r="QS171" s="515"/>
      <c r="QT171" s="515"/>
      <c r="QU171" s="515"/>
      <c r="QV171" s="515"/>
      <c r="QW171" s="515"/>
      <c r="QX171" s="515"/>
      <c r="QY171" s="515"/>
      <c r="QZ171" s="515"/>
      <c r="RA171" s="515"/>
      <c r="RB171" s="515"/>
      <c r="RC171" s="515"/>
      <c r="RD171" s="515"/>
      <c r="RE171" s="515"/>
      <c r="RF171" s="515"/>
      <c r="RG171" s="515"/>
      <c r="RH171" s="515"/>
      <c r="RI171" s="515"/>
      <c r="RJ171" s="515"/>
      <c r="RK171" s="515"/>
      <c r="RL171" s="515"/>
      <c r="RM171" s="515"/>
      <c r="RN171" s="515"/>
      <c r="RO171" s="515"/>
      <c r="RP171" s="515"/>
      <c r="RQ171" s="515"/>
      <c r="RR171" s="515"/>
      <c r="RS171" s="515"/>
      <c r="RT171" s="515"/>
      <c r="RU171" s="515"/>
      <c r="RV171" s="515"/>
      <c r="RW171" s="515"/>
      <c r="RX171" s="515"/>
      <c r="RY171" s="515"/>
      <c r="RZ171" s="515"/>
      <c r="SA171" s="515"/>
      <c r="SB171" s="515"/>
      <c r="SC171" s="515"/>
      <c r="SD171" s="515"/>
      <c r="SE171" s="515"/>
      <c r="SF171" s="515"/>
      <c r="SG171" s="515"/>
      <c r="SH171" s="515"/>
      <c r="SI171" s="515"/>
      <c r="SJ171" s="515"/>
      <c r="SK171" s="515"/>
      <c r="SL171" s="515"/>
      <c r="SM171" s="515"/>
      <c r="SN171" s="515"/>
      <c r="SO171" s="515"/>
      <c r="SP171" s="515"/>
      <c r="SQ171" s="515"/>
      <c r="SR171" s="515"/>
      <c r="SS171" s="515"/>
      <c r="ST171" s="515"/>
      <c r="SU171" s="515"/>
      <c r="SV171" s="515"/>
      <c r="SW171" s="515"/>
      <c r="SX171" s="515"/>
      <c r="SY171" s="515"/>
      <c r="SZ171" s="515"/>
      <c r="TA171" s="515"/>
      <c r="TB171" s="515"/>
      <c r="TC171" s="515"/>
      <c r="TD171" s="515"/>
      <c r="TE171" s="515"/>
      <c r="TF171" s="515"/>
      <c r="TG171" s="515"/>
      <c r="TH171" s="515"/>
      <c r="TI171" s="515"/>
      <c r="TJ171" s="515"/>
      <c r="TK171" s="515"/>
      <c r="TL171" s="515"/>
      <c r="TM171" s="515"/>
      <c r="TN171" s="515"/>
      <c r="TO171" s="515"/>
      <c r="TP171" s="515"/>
      <c r="TQ171" s="515"/>
      <c r="TR171" s="515"/>
      <c r="TS171" s="515"/>
      <c r="TT171" s="515"/>
      <c r="TU171" s="515"/>
      <c r="TV171" s="515"/>
      <c r="TW171" s="515"/>
      <c r="TX171" s="515"/>
      <c r="TY171" s="515"/>
      <c r="TZ171" s="515"/>
      <c r="UA171" s="515"/>
      <c r="UB171" s="515"/>
      <c r="UC171" s="515"/>
      <c r="UD171" s="515"/>
      <c r="UE171" s="515"/>
      <c r="UF171" s="515"/>
      <c r="UG171" s="515"/>
      <c r="UH171" s="515"/>
      <c r="UI171" s="515"/>
      <c r="UJ171" s="515"/>
      <c r="UK171" s="515"/>
      <c r="UL171" s="515"/>
      <c r="UM171" s="515"/>
      <c r="UN171" s="515"/>
      <c r="UO171" s="515"/>
      <c r="UP171" s="515"/>
      <c r="UQ171" s="515"/>
      <c r="UR171" s="515"/>
      <c r="US171" s="515"/>
      <c r="UT171" s="515"/>
      <c r="UU171" s="515"/>
      <c r="UV171" s="515"/>
      <c r="UW171" s="515"/>
      <c r="UX171" s="515"/>
      <c r="UY171" s="515"/>
      <c r="UZ171" s="515"/>
      <c r="VA171" s="515"/>
      <c r="VB171" s="515"/>
      <c r="VC171" s="515"/>
      <c r="VD171" s="515"/>
      <c r="VE171" s="515"/>
      <c r="VF171" s="515"/>
      <c r="VG171" s="515"/>
      <c r="VH171" s="515"/>
      <c r="VI171" s="515"/>
      <c r="VJ171" s="515"/>
      <c r="VK171" s="515"/>
      <c r="VL171" s="515"/>
      <c r="VM171" s="515"/>
      <c r="VN171" s="515"/>
      <c r="VO171" s="515"/>
      <c r="VP171" s="515"/>
      <c r="VQ171" s="515"/>
      <c r="VR171" s="515"/>
      <c r="VS171" s="515"/>
      <c r="VT171" s="515"/>
      <c r="VU171" s="515"/>
      <c r="VV171" s="515"/>
      <c r="VW171" s="515"/>
      <c r="VX171" s="515"/>
      <c r="VY171" s="515"/>
      <c r="VZ171" s="515"/>
      <c r="WA171" s="515"/>
      <c r="WB171" s="515"/>
      <c r="WC171" s="515"/>
      <c r="WD171" s="515"/>
      <c r="WE171" s="515"/>
      <c r="WF171" s="515"/>
      <c r="WG171" s="515"/>
      <c r="WH171" s="515"/>
      <c r="WI171" s="515"/>
      <c r="WJ171" s="515"/>
      <c r="WK171" s="515"/>
      <c r="WL171" s="515"/>
      <c r="WM171" s="515"/>
      <c r="WN171" s="515"/>
      <c r="WO171" s="515"/>
      <c r="WP171" s="515"/>
      <c r="WQ171" s="515"/>
      <c r="WR171" s="515"/>
      <c r="WS171" s="515"/>
      <c r="WT171" s="515"/>
      <c r="WU171" s="515"/>
      <c r="WV171" s="515"/>
      <c r="WW171" s="515"/>
      <c r="WX171" s="515"/>
      <c r="WY171" s="515"/>
      <c r="WZ171" s="515"/>
      <c r="XA171" s="515"/>
      <c r="XB171" s="515"/>
      <c r="XC171" s="515"/>
      <c r="XD171" s="515"/>
      <c r="XE171" s="515"/>
      <c r="XF171" s="515"/>
      <c r="XG171" s="515"/>
      <c r="XH171" s="515"/>
      <c r="XI171" s="515"/>
      <c r="XJ171" s="515"/>
      <c r="XK171" s="515"/>
      <c r="XL171" s="515"/>
      <c r="XM171" s="515"/>
      <c r="XN171" s="515"/>
      <c r="XO171" s="515"/>
      <c r="XP171" s="515"/>
      <c r="XQ171" s="515"/>
      <c r="XR171" s="515"/>
      <c r="XS171" s="515"/>
      <c r="XT171" s="515"/>
      <c r="XU171" s="515"/>
      <c r="XV171" s="515"/>
      <c r="XW171" s="515"/>
      <c r="XX171" s="515"/>
      <c r="XY171" s="515"/>
      <c r="XZ171" s="515"/>
      <c r="YA171" s="515"/>
      <c r="YB171" s="515"/>
      <c r="YC171" s="515"/>
      <c r="YD171" s="515"/>
      <c r="YE171" s="515"/>
      <c r="YF171" s="515"/>
      <c r="YG171" s="515"/>
      <c r="YH171" s="515"/>
      <c r="YI171" s="515"/>
      <c r="YJ171" s="515"/>
      <c r="YK171" s="515"/>
      <c r="YL171" s="515"/>
      <c r="YM171" s="515"/>
      <c r="YN171" s="515"/>
      <c r="YO171" s="515"/>
      <c r="YP171" s="515"/>
      <c r="YQ171" s="515"/>
      <c r="YR171" s="515"/>
      <c r="YS171" s="515"/>
      <c r="YT171" s="515"/>
      <c r="YU171" s="515"/>
      <c r="YV171" s="515"/>
      <c r="YW171" s="515"/>
      <c r="YX171" s="515"/>
      <c r="YY171" s="515"/>
      <c r="YZ171" s="515"/>
      <c r="ZA171" s="515"/>
      <c r="ZB171" s="515"/>
      <c r="ZC171" s="515"/>
      <c r="ZD171" s="515"/>
      <c r="ZE171" s="515"/>
      <c r="ZF171" s="515"/>
      <c r="ZG171" s="515"/>
      <c r="ZH171" s="515"/>
      <c r="ZI171" s="515"/>
      <c r="ZJ171" s="515"/>
      <c r="ZK171" s="515"/>
      <c r="ZL171" s="515"/>
      <c r="ZM171" s="515"/>
      <c r="ZN171" s="515"/>
      <c r="ZO171" s="515"/>
      <c r="ZP171" s="515"/>
      <c r="ZQ171" s="515"/>
      <c r="ZR171" s="515"/>
      <c r="ZS171" s="515"/>
      <c r="ZT171" s="515"/>
      <c r="ZU171" s="515"/>
      <c r="ZV171" s="515"/>
      <c r="ZW171" s="515"/>
      <c r="ZX171" s="515"/>
      <c r="ZY171" s="515"/>
      <c r="ZZ171" s="515"/>
      <c r="AAA171" s="515"/>
      <c r="AAB171" s="515"/>
      <c r="AAC171" s="515"/>
      <c r="AAD171" s="515"/>
      <c r="AAE171" s="515"/>
      <c r="AAF171" s="515"/>
      <c r="AAG171" s="515"/>
      <c r="AAH171" s="515"/>
      <c r="AAI171" s="515"/>
      <c r="AAJ171" s="515"/>
      <c r="AAK171" s="515"/>
      <c r="AAL171" s="515"/>
      <c r="AAM171" s="515"/>
      <c r="AAN171" s="515"/>
      <c r="AAO171" s="515"/>
      <c r="AAP171" s="515"/>
      <c r="AAQ171" s="515"/>
      <c r="AAR171" s="515"/>
      <c r="AAS171" s="515"/>
      <c r="AAT171" s="515"/>
      <c r="AAU171" s="515"/>
      <c r="AAV171" s="515"/>
      <c r="AAW171" s="515"/>
      <c r="AAX171" s="515"/>
      <c r="AAY171" s="515"/>
      <c r="AAZ171" s="515"/>
      <c r="ABA171" s="515"/>
      <c r="ABB171" s="515"/>
      <c r="ABC171" s="515"/>
      <c r="ABD171" s="515"/>
      <c r="ABE171" s="515"/>
      <c r="ABF171" s="515"/>
      <c r="ABG171" s="515"/>
      <c r="ABH171" s="515"/>
      <c r="ABI171" s="515"/>
      <c r="ABJ171" s="515"/>
      <c r="ABK171" s="515"/>
      <c r="ABL171" s="515"/>
      <c r="ABM171" s="515"/>
      <c r="ABN171" s="515"/>
      <c r="ABO171" s="515"/>
      <c r="ABP171" s="515"/>
      <c r="ABQ171" s="515"/>
      <c r="ABR171" s="515"/>
      <c r="ABS171" s="515"/>
      <c r="ABT171" s="515"/>
      <c r="ABU171" s="515"/>
      <c r="ABV171" s="515"/>
      <c r="ABW171" s="515"/>
      <c r="ABX171" s="515"/>
      <c r="ABY171" s="515"/>
      <c r="ABZ171" s="515"/>
      <c r="ACA171" s="515"/>
      <c r="ACB171" s="515"/>
      <c r="ACC171" s="515"/>
      <c r="ACD171" s="515"/>
      <c r="ACE171" s="515"/>
      <c r="ACF171" s="515"/>
      <c r="ACG171" s="515"/>
      <c r="ACH171" s="515"/>
      <c r="ACI171" s="515"/>
      <c r="ACJ171" s="515"/>
      <c r="ACK171" s="515"/>
      <c r="ACL171" s="515"/>
      <c r="ACM171" s="515"/>
      <c r="ACN171" s="515"/>
      <c r="ACO171" s="515"/>
      <c r="ACP171" s="515"/>
      <c r="ACQ171" s="515"/>
      <c r="ACR171" s="515"/>
      <c r="ACS171" s="515"/>
      <c r="ACT171" s="515"/>
      <c r="ACU171" s="515"/>
      <c r="ACV171" s="515"/>
      <c r="ACW171" s="515"/>
      <c r="ACX171" s="515"/>
      <c r="ACY171" s="515"/>
      <c r="ACZ171" s="515"/>
      <c r="ADA171" s="515"/>
      <c r="ADB171" s="515"/>
      <c r="ADC171" s="515"/>
      <c r="ADD171" s="515"/>
      <c r="ADE171" s="515"/>
      <c r="ADF171" s="515"/>
      <c r="ADG171" s="515"/>
      <c r="ADH171" s="515"/>
      <c r="ADI171" s="515"/>
      <c r="ADJ171" s="515"/>
      <c r="ADK171" s="515"/>
      <c r="ADL171" s="515"/>
      <c r="ADM171" s="515"/>
      <c r="ADN171" s="515"/>
      <c r="ADO171" s="515"/>
      <c r="ADP171" s="515"/>
      <c r="ADQ171" s="515"/>
      <c r="ADR171" s="515"/>
      <c r="ADS171" s="515"/>
      <c r="ADT171" s="515"/>
      <c r="ADU171" s="515"/>
      <c r="ADV171" s="515"/>
      <c r="ADW171" s="515"/>
      <c r="ADX171" s="515"/>
      <c r="ADY171" s="515"/>
      <c r="ADZ171" s="515"/>
      <c r="AEA171" s="515"/>
      <c r="AEB171" s="515"/>
      <c r="AEC171" s="515"/>
      <c r="AED171" s="515"/>
      <c r="AEE171" s="515"/>
      <c r="AEF171" s="515"/>
      <c r="AEG171" s="515"/>
      <c r="AEH171" s="515"/>
      <c r="AEI171" s="515"/>
      <c r="AEJ171" s="515"/>
      <c r="AEK171" s="515"/>
      <c r="AEL171" s="515"/>
      <c r="AEM171" s="515"/>
      <c r="AEN171" s="515"/>
      <c r="AEO171" s="515"/>
      <c r="AEP171" s="515"/>
      <c r="AEQ171" s="515"/>
      <c r="AER171" s="515"/>
      <c r="AES171" s="515"/>
      <c r="AET171" s="515"/>
      <c r="AEU171" s="515"/>
      <c r="AEV171" s="515"/>
      <c r="AEW171" s="515"/>
      <c r="AEX171" s="515"/>
      <c r="AEY171" s="515"/>
      <c r="AEZ171" s="515"/>
      <c r="AFA171" s="515"/>
      <c r="AFB171" s="515"/>
      <c r="AFC171" s="515"/>
      <c r="AFD171" s="515"/>
      <c r="AFE171" s="515"/>
      <c r="AFF171" s="515"/>
      <c r="AFG171" s="515"/>
      <c r="AFH171" s="515"/>
      <c r="AFI171" s="515"/>
      <c r="AFJ171" s="515"/>
      <c r="AFK171" s="515"/>
      <c r="AFL171" s="515"/>
      <c r="AFM171" s="515"/>
      <c r="AFN171" s="515"/>
      <c r="AFO171" s="515"/>
      <c r="AFP171" s="515"/>
      <c r="AFQ171" s="515"/>
      <c r="AFR171" s="515"/>
      <c r="AFS171" s="515"/>
      <c r="AFT171" s="515"/>
      <c r="AFU171" s="515"/>
      <c r="AFV171" s="515"/>
      <c r="AFW171" s="515"/>
      <c r="AFX171" s="515"/>
      <c r="AFY171" s="515"/>
      <c r="AFZ171" s="515"/>
      <c r="AGA171" s="515"/>
      <c r="AGB171" s="515"/>
      <c r="AGC171" s="515"/>
      <c r="AGD171" s="515"/>
      <c r="AGE171" s="515"/>
      <c r="AGF171" s="515"/>
      <c r="AGG171" s="515"/>
      <c r="AGH171" s="515"/>
      <c r="AGI171" s="515"/>
      <c r="AGJ171" s="515"/>
      <c r="AGK171" s="515"/>
      <c r="AGL171" s="515"/>
      <c r="AGM171" s="515"/>
      <c r="AGN171" s="515"/>
      <c r="AGO171" s="515"/>
      <c r="AGP171" s="515"/>
      <c r="AGQ171" s="515"/>
      <c r="AGR171" s="515"/>
      <c r="AGS171" s="515"/>
      <c r="AGT171" s="515"/>
      <c r="AGU171" s="515"/>
      <c r="AGV171" s="515"/>
      <c r="AGW171" s="515"/>
      <c r="AGX171" s="515"/>
      <c r="AGY171" s="515"/>
      <c r="AGZ171" s="515"/>
      <c r="AHA171" s="515"/>
      <c r="AHB171" s="515"/>
      <c r="AHC171" s="515"/>
      <c r="AHD171" s="515"/>
      <c r="AHE171" s="515"/>
      <c r="AHF171" s="515"/>
      <c r="AHG171" s="515"/>
      <c r="AHH171" s="515"/>
      <c r="AHI171" s="515"/>
      <c r="AHJ171" s="515"/>
      <c r="AHK171" s="515"/>
      <c r="AHL171" s="515"/>
      <c r="AHM171" s="515"/>
      <c r="AHN171" s="515"/>
      <c r="AHO171" s="515"/>
      <c r="AHP171" s="515"/>
      <c r="AHQ171" s="515"/>
      <c r="AHR171" s="515"/>
      <c r="AHS171" s="515"/>
      <c r="AHT171" s="515"/>
      <c r="AHU171" s="515"/>
      <c r="AHV171" s="515"/>
      <c r="AHW171" s="515"/>
      <c r="AHX171" s="515"/>
      <c r="AHY171" s="515"/>
      <c r="AHZ171" s="515"/>
      <c r="AIA171" s="515"/>
      <c r="AIB171" s="515"/>
      <c r="AIC171" s="515"/>
      <c r="AID171" s="515"/>
      <c r="AIE171" s="515"/>
      <c r="AIF171" s="515"/>
      <c r="AIG171" s="515"/>
      <c r="AIH171" s="515"/>
      <c r="AII171" s="515"/>
      <c r="AIJ171" s="515"/>
      <c r="AIK171" s="515"/>
      <c r="AIL171" s="515"/>
      <c r="AIM171" s="515"/>
      <c r="AIN171" s="515"/>
      <c r="AIO171" s="515"/>
      <c r="AIP171" s="515"/>
      <c r="AIQ171" s="515"/>
      <c r="AIR171" s="515"/>
      <c r="AIS171" s="515"/>
      <c r="AIT171" s="515"/>
      <c r="AIU171" s="515"/>
      <c r="AIV171" s="515"/>
      <c r="AIW171" s="515"/>
      <c r="AIX171" s="515"/>
      <c r="AIY171" s="515"/>
      <c r="AIZ171" s="515"/>
      <c r="AJA171" s="515"/>
      <c r="AJB171" s="515"/>
      <c r="AJC171" s="515"/>
      <c r="AJD171" s="515"/>
      <c r="AJE171" s="515"/>
      <c r="AJF171" s="515"/>
      <c r="AJG171" s="515"/>
      <c r="AJH171" s="515"/>
      <c r="AJI171" s="515"/>
      <c r="AJJ171" s="515"/>
      <c r="AJK171" s="515"/>
      <c r="AJL171" s="515"/>
      <c r="AJM171" s="515"/>
      <c r="AJN171" s="515"/>
      <c r="AJO171" s="515"/>
      <c r="AJP171" s="515"/>
      <c r="AJQ171" s="515"/>
      <c r="AJR171" s="515"/>
      <c r="AJS171" s="515"/>
      <c r="AJT171" s="515"/>
      <c r="AJU171" s="515"/>
      <c r="AJV171" s="515"/>
      <c r="AJW171" s="515"/>
      <c r="AJX171" s="515"/>
      <c r="AJY171" s="515"/>
      <c r="AJZ171" s="515"/>
      <c r="AKA171" s="515"/>
      <c r="AKB171" s="515"/>
      <c r="AKC171" s="515"/>
      <c r="AKD171" s="515"/>
      <c r="AKE171" s="515"/>
      <c r="AKF171" s="515"/>
      <c r="AKG171" s="515"/>
      <c r="AKH171" s="515"/>
      <c r="AKI171" s="515"/>
      <c r="AKJ171" s="515"/>
      <c r="AKK171" s="515"/>
      <c r="AKL171" s="515"/>
      <c r="AKM171" s="515"/>
      <c r="AKN171" s="515"/>
      <c r="AKO171" s="515"/>
      <c r="AKP171" s="515"/>
      <c r="AKQ171" s="515"/>
      <c r="AKR171" s="515"/>
      <c r="AKS171" s="515"/>
      <c r="AKT171" s="515"/>
      <c r="AKU171" s="515"/>
      <c r="AKV171" s="515"/>
      <c r="AKW171" s="515"/>
      <c r="AKX171" s="515"/>
      <c r="AKY171" s="515"/>
      <c r="AKZ171" s="515"/>
      <c r="ALA171" s="515"/>
      <c r="ALB171" s="515"/>
      <c r="ALC171" s="515"/>
      <c r="ALD171" s="515"/>
      <c r="ALE171" s="515"/>
      <c r="ALF171" s="515"/>
      <c r="ALG171" s="515"/>
      <c r="ALH171" s="515"/>
      <c r="ALI171" s="515"/>
      <c r="ALJ171" s="515"/>
      <c r="ALK171" s="515"/>
      <c r="ALL171" s="515"/>
      <c r="ALM171" s="515"/>
      <c r="ALN171" s="515"/>
    </row>
    <row r="172" spans="1:1002" s="516" customFormat="1" ht="20.25" thickTop="1" x14ac:dyDescent="0.3">
      <c r="A172" s="480"/>
      <c r="B172" s="560"/>
      <c r="C172" s="560"/>
      <c r="D172" s="515"/>
      <c r="E172" s="515"/>
      <c r="F172" s="515"/>
      <c r="G172" s="515"/>
      <c r="H172" s="515"/>
      <c r="I172" s="515"/>
      <c r="J172" s="515"/>
      <c r="K172" s="515"/>
      <c r="L172" s="515"/>
      <c r="M172" s="515"/>
      <c r="N172" s="515"/>
      <c r="O172" s="515"/>
      <c r="P172" s="515"/>
      <c r="Q172" s="515"/>
      <c r="R172" s="515"/>
      <c r="S172" s="515"/>
      <c r="T172" s="515"/>
      <c r="U172" s="515"/>
      <c r="V172" s="515"/>
      <c r="W172" s="515"/>
      <c r="X172" s="515"/>
      <c r="Y172" s="515"/>
      <c r="Z172" s="515"/>
      <c r="AA172" s="515"/>
      <c r="AB172" s="515"/>
      <c r="AC172" s="515"/>
      <c r="AD172" s="515"/>
      <c r="AE172" s="515"/>
      <c r="AF172" s="515"/>
      <c r="AG172" s="515"/>
      <c r="AH172" s="515"/>
      <c r="AI172" s="515"/>
      <c r="AJ172" s="515"/>
      <c r="AK172" s="515"/>
      <c r="AL172" s="515"/>
      <c r="AM172" s="515"/>
      <c r="AN172" s="515"/>
      <c r="AO172" s="515"/>
      <c r="AP172" s="515"/>
      <c r="AQ172" s="515"/>
      <c r="AR172" s="515"/>
      <c r="AS172" s="515"/>
      <c r="AT172" s="515"/>
      <c r="AU172" s="515"/>
      <c r="AV172" s="515"/>
      <c r="AW172" s="515"/>
      <c r="AX172" s="515"/>
      <c r="AY172" s="515"/>
      <c r="AZ172" s="515"/>
      <c r="BA172" s="515"/>
      <c r="BB172" s="515"/>
      <c r="BC172" s="515"/>
      <c r="BD172" s="515"/>
      <c r="BE172" s="515"/>
      <c r="BF172" s="515"/>
      <c r="BG172" s="515"/>
      <c r="BH172" s="515"/>
      <c r="BI172" s="515"/>
      <c r="BJ172" s="515"/>
      <c r="BK172" s="515"/>
      <c r="BL172" s="515"/>
      <c r="BM172" s="515"/>
      <c r="BN172" s="515"/>
      <c r="BO172" s="515"/>
      <c r="BP172" s="515"/>
      <c r="BQ172" s="515"/>
      <c r="BR172" s="515"/>
      <c r="BS172" s="515"/>
      <c r="BT172" s="515"/>
      <c r="BU172" s="515"/>
      <c r="BV172" s="515"/>
      <c r="BW172" s="515"/>
      <c r="BX172" s="515"/>
      <c r="BY172" s="515"/>
      <c r="BZ172" s="515"/>
      <c r="CA172" s="515"/>
      <c r="CB172" s="515"/>
      <c r="CC172" s="515"/>
      <c r="CD172" s="515"/>
      <c r="CE172" s="515"/>
      <c r="CF172" s="515"/>
      <c r="CG172" s="515"/>
      <c r="CH172" s="515"/>
      <c r="CI172" s="515"/>
      <c r="CJ172" s="515"/>
      <c r="CK172" s="515"/>
      <c r="CL172" s="515"/>
      <c r="CM172" s="515"/>
      <c r="CN172" s="515"/>
      <c r="CO172" s="515"/>
      <c r="CP172" s="515"/>
      <c r="CQ172" s="515"/>
      <c r="CR172" s="515"/>
      <c r="CS172" s="515"/>
      <c r="CT172" s="515"/>
      <c r="CU172" s="515"/>
      <c r="CV172" s="515"/>
      <c r="CW172" s="515"/>
      <c r="CX172" s="515"/>
      <c r="CY172" s="515"/>
      <c r="CZ172" s="515"/>
      <c r="DA172" s="515"/>
      <c r="DB172" s="515"/>
      <c r="DC172" s="515"/>
      <c r="DD172" s="515"/>
      <c r="DE172" s="515"/>
      <c r="DF172" s="515"/>
      <c r="DG172" s="515"/>
      <c r="DH172" s="515"/>
      <c r="DI172" s="515"/>
      <c r="DJ172" s="515"/>
      <c r="DK172" s="515"/>
      <c r="DL172" s="515"/>
      <c r="DM172" s="515"/>
      <c r="DN172" s="515"/>
      <c r="DO172" s="515"/>
      <c r="DP172" s="515"/>
      <c r="DQ172" s="515"/>
      <c r="DR172" s="515"/>
      <c r="DS172" s="515"/>
      <c r="DT172" s="515"/>
      <c r="DU172" s="515"/>
      <c r="DV172" s="515"/>
      <c r="DW172" s="515"/>
      <c r="DX172" s="515"/>
      <c r="DY172" s="515"/>
      <c r="DZ172" s="515"/>
      <c r="EA172" s="515"/>
      <c r="EB172" s="515"/>
      <c r="EC172" s="515"/>
      <c r="ED172" s="515"/>
      <c r="EE172" s="515"/>
      <c r="EF172" s="515"/>
      <c r="EG172" s="515"/>
      <c r="EH172" s="515"/>
      <c r="EI172" s="515"/>
      <c r="EJ172" s="515"/>
      <c r="EK172" s="515"/>
      <c r="EL172" s="515"/>
      <c r="EM172" s="515"/>
      <c r="EN172" s="515"/>
      <c r="EO172" s="515"/>
      <c r="EP172" s="515"/>
      <c r="EQ172" s="515"/>
      <c r="ER172" s="515"/>
      <c r="ES172" s="515"/>
      <c r="ET172" s="515"/>
      <c r="EU172" s="515"/>
      <c r="EV172" s="515"/>
      <c r="EW172" s="515"/>
      <c r="EX172" s="515"/>
      <c r="EY172" s="515"/>
      <c r="EZ172" s="515"/>
      <c r="FA172" s="515"/>
      <c r="FB172" s="515"/>
      <c r="FC172" s="515"/>
      <c r="FD172" s="515"/>
      <c r="FE172" s="515"/>
      <c r="FF172" s="515"/>
      <c r="FG172" s="515"/>
      <c r="FH172" s="515"/>
      <c r="FI172" s="515"/>
      <c r="FJ172" s="515"/>
      <c r="FK172" s="515"/>
      <c r="FL172" s="515"/>
      <c r="FM172" s="515"/>
      <c r="FN172" s="515"/>
      <c r="FO172" s="515"/>
      <c r="FP172" s="515"/>
      <c r="FQ172" s="515"/>
      <c r="FR172" s="515"/>
      <c r="FS172" s="515"/>
      <c r="FT172" s="515"/>
      <c r="FU172" s="515"/>
      <c r="FV172" s="515"/>
      <c r="FW172" s="515"/>
      <c r="FX172" s="515"/>
      <c r="FY172" s="515"/>
      <c r="FZ172" s="515"/>
      <c r="GA172" s="515"/>
      <c r="GB172" s="515"/>
      <c r="GC172" s="515"/>
      <c r="GD172" s="515"/>
      <c r="GE172" s="515"/>
      <c r="GF172" s="515"/>
      <c r="GG172" s="515"/>
      <c r="GH172" s="515"/>
      <c r="GI172" s="515"/>
      <c r="GJ172" s="515"/>
      <c r="GK172" s="515"/>
      <c r="GL172" s="515"/>
      <c r="GM172" s="515"/>
      <c r="GN172" s="515"/>
      <c r="GO172" s="515"/>
      <c r="GP172" s="515"/>
      <c r="GQ172" s="515"/>
      <c r="GR172" s="515"/>
      <c r="GS172" s="515"/>
      <c r="GT172" s="515"/>
      <c r="GU172" s="515"/>
      <c r="GV172" s="515"/>
      <c r="GW172" s="515"/>
      <c r="GX172" s="515"/>
      <c r="GY172" s="515"/>
      <c r="GZ172" s="515"/>
      <c r="HA172" s="515"/>
      <c r="HB172" s="515"/>
      <c r="HC172" s="515"/>
      <c r="HD172" s="515"/>
      <c r="HE172" s="515"/>
      <c r="HF172" s="515"/>
      <c r="HG172" s="515"/>
      <c r="HH172" s="515"/>
      <c r="HI172" s="515"/>
      <c r="HJ172" s="515"/>
      <c r="HK172" s="515"/>
      <c r="HL172" s="515"/>
      <c r="HM172" s="515"/>
      <c r="HN172" s="515"/>
      <c r="HO172" s="515"/>
      <c r="HP172" s="515"/>
      <c r="HQ172" s="515"/>
      <c r="HR172" s="515"/>
      <c r="HS172" s="515"/>
      <c r="HT172" s="515"/>
      <c r="HU172" s="515"/>
      <c r="HV172" s="515"/>
      <c r="HW172" s="515"/>
      <c r="HX172" s="515"/>
      <c r="HY172" s="515"/>
      <c r="HZ172" s="515"/>
      <c r="IA172" s="515"/>
      <c r="IB172" s="515"/>
      <c r="IC172" s="515"/>
      <c r="ID172" s="515"/>
      <c r="IE172" s="515"/>
      <c r="IF172" s="515"/>
      <c r="IG172" s="515"/>
      <c r="IH172" s="515"/>
      <c r="II172" s="515"/>
      <c r="IJ172" s="515"/>
      <c r="IK172" s="515"/>
      <c r="IL172" s="515"/>
      <c r="IM172" s="515"/>
      <c r="IN172" s="515"/>
      <c r="IO172" s="515"/>
      <c r="IP172" s="515"/>
      <c r="IQ172" s="515"/>
      <c r="IR172" s="515"/>
      <c r="IS172" s="515"/>
      <c r="IT172" s="515"/>
      <c r="IU172" s="515"/>
      <c r="IV172" s="515"/>
      <c r="IW172" s="515"/>
      <c r="IX172" s="515"/>
      <c r="IY172" s="515"/>
      <c r="IZ172" s="515"/>
      <c r="JA172" s="515"/>
      <c r="JB172" s="515"/>
      <c r="JC172" s="515"/>
      <c r="JD172" s="515"/>
      <c r="JE172" s="515"/>
      <c r="JF172" s="515"/>
      <c r="JG172" s="515"/>
      <c r="JH172" s="515"/>
      <c r="JI172" s="515"/>
      <c r="JJ172" s="515"/>
      <c r="JK172" s="515"/>
      <c r="JL172" s="515"/>
      <c r="JM172" s="515"/>
      <c r="JN172" s="515"/>
      <c r="JO172" s="515"/>
      <c r="JP172" s="515"/>
      <c r="JQ172" s="515"/>
      <c r="JR172" s="515"/>
      <c r="JS172" s="515"/>
      <c r="JT172" s="515"/>
      <c r="JU172" s="515"/>
      <c r="JV172" s="515"/>
      <c r="JW172" s="515"/>
      <c r="JX172" s="515"/>
      <c r="JY172" s="515"/>
      <c r="JZ172" s="515"/>
      <c r="KA172" s="515"/>
      <c r="KB172" s="515"/>
      <c r="KC172" s="515"/>
      <c r="KD172" s="515"/>
      <c r="KE172" s="515"/>
      <c r="KF172" s="515"/>
      <c r="KG172" s="515"/>
      <c r="KH172" s="515"/>
      <c r="KI172" s="515"/>
      <c r="KJ172" s="515"/>
      <c r="KK172" s="515"/>
      <c r="KL172" s="515"/>
      <c r="KM172" s="515"/>
      <c r="KN172" s="515"/>
      <c r="KO172" s="515"/>
      <c r="KP172" s="515"/>
      <c r="KQ172" s="515"/>
      <c r="KR172" s="515"/>
      <c r="KS172" s="515"/>
      <c r="KT172" s="515"/>
      <c r="KU172" s="515"/>
      <c r="KV172" s="515"/>
      <c r="KW172" s="515"/>
      <c r="KX172" s="515"/>
      <c r="KY172" s="515"/>
      <c r="KZ172" s="515"/>
      <c r="LA172" s="515"/>
      <c r="LB172" s="515"/>
      <c r="LC172" s="515"/>
      <c r="LD172" s="515"/>
      <c r="LE172" s="515"/>
      <c r="LF172" s="515"/>
      <c r="LG172" s="515"/>
      <c r="LH172" s="515"/>
      <c r="LI172" s="515"/>
      <c r="LJ172" s="515"/>
      <c r="LK172" s="515"/>
      <c r="LL172" s="515"/>
      <c r="LM172" s="515"/>
      <c r="LN172" s="515"/>
      <c r="LO172" s="515"/>
      <c r="LP172" s="515"/>
      <c r="LQ172" s="515"/>
      <c r="LR172" s="515"/>
      <c r="LS172" s="515"/>
      <c r="LT172" s="515"/>
      <c r="LU172" s="515"/>
      <c r="LV172" s="515"/>
      <c r="LW172" s="515"/>
      <c r="LX172" s="515"/>
      <c r="LY172" s="515"/>
      <c r="LZ172" s="515"/>
      <c r="MA172" s="515"/>
      <c r="MB172" s="515"/>
      <c r="MC172" s="515"/>
      <c r="MD172" s="515"/>
      <c r="ME172" s="515"/>
      <c r="MF172" s="515"/>
      <c r="MG172" s="515"/>
      <c r="MH172" s="515"/>
      <c r="MI172" s="515"/>
      <c r="MJ172" s="515"/>
      <c r="MK172" s="515"/>
      <c r="ML172" s="515"/>
      <c r="MM172" s="515"/>
      <c r="MN172" s="515"/>
      <c r="MO172" s="515"/>
      <c r="MP172" s="515"/>
      <c r="MQ172" s="515"/>
      <c r="MR172" s="515"/>
      <c r="MS172" s="515"/>
      <c r="MT172" s="515"/>
      <c r="MU172" s="515"/>
      <c r="MV172" s="515"/>
      <c r="MW172" s="515"/>
      <c r="MX172" s="515"/>
      <c r="MY172" s="515"/>
      <c r="MZ172" s="515"/>
      <c r="NA172" s="515"/>
      <c r="NB172" s="515"/>
      <c r="NC172" s="515"/>
      <c r="ND172" s="515"/>
      <c r="NE172" s="515"/>
      <c r="NF172" s="515"/>
      <c r="NG172" s="515"/>
      <c r="NH172" s="515"/>
      <c r="NI172" s="515"/>
      <c r="NJ172" s="515"/>
      <c r="NK172" s="515"/>
      <c r="NL172" s="515"/>
      <c r="NM172" s="515"/>
      <c r="NN172" s="515"/>
      <c r="NO172" s="515"/>
      <c r="NP172" s="515"/>
      <c r="NQ172" s="515"/>
      <c r="NR172" s="515"/>
      <c r="NS172" s="515"/>
      <c r="NT172" s="515"/>
      <c r="NU172" s="515"/>
      <c r="NV172" s="515"/>
      <c r="NW172" s="515"/>
      <c r="NX172" s="515"/>
      <c r="NY172" s="515"/>
      <c r="NZ172" s="515"/>
      <c r="OA172" s="515"/>
      <c r="OB172" s="515"/>
      <c r="OC172" s="515"/>
      <c r="OD172" s="515"/>
      <c r="OE172" s="515"/>
      <c r="OF172" s="515"/>
      <c r="OG172" s="515"/>
      <c r="OH172" s="515"/>
      <c r="OI172" s="515"/>
      <c r="OJ172" s="515"/>
      <c r="OK172" s="515"/>
      <c r="OL172" s="515"/>
      <c r="OM172" s="515"/>
      <c r="ON172" s="515"/>
      <c r="OO172" s="515"/>
      <c r="OP172" s="515"/>
      <c r="OQ172" s="515"/>
      <c r="OR172" s="515"/>
      <c r="OS172" s="515"/>
      <c r="OT172" s="515"/>
      <c r="OU172" s="515"/>
      <c r="OV172" s="515"/>
      <c r="OW172" s="515"/>
      <c r="OX172" s="515"/>
      <c r="OY172" s="515"/>
      <c r="OZ172" s="515"/>
      <c r="PA172" s="515"/>
      <c r="PB172" s="515"/>
      <c r="PC172" s="515"/>
      <c r="PD172" s="515"/>
      <c r="PE172" s="515"/>
      <c r="PF172" s="515"/>
      <c r="PG172" s="515"/>
      <c r="PH172" s="515"/>
      <c r="PI172" s="515"/>
      <c r="PJ172" s="515"/>
      <c r="PK172" s="515"/>
      <c r="PL172" s="515"/>
      <c r="PM172" s="515"/>
      <c r="PN172" s="515"/>
      <c r="PO172" s="515"/>
      <c r="PP172" s="515"/>
      <c r="PQ172" s="515"/>
      <c r="PR172" s="515"/>
      <c r="PS172" s="515"/>
      <c r="PT172" s="515"/>
      <c r="PU172" s="515"/>
      <c r="PV172" s="515"/>
      <c r="PW172" s="515"/>
      <c r="PX172" s="515"/>
      <c r="PY172" s="515"/>
      <c r="PZ172" s="515"/>
      <c r="QA172" s="515"/>
      <c r="QB172" s="515"/>
      <c r="QC172" s="515"/>
      <c r="QD172" s="515"/>
      <c r="QE172" s="515"/>
      <c r="QF172" s="515"/>
      <c r="QG172" s="515"/>
      <c r="QH172" s="515"/>
      <c r="QI172" s="515"/>
      <c r="QJ172" s="515"/>
      <c r="QK172" s="515"/>
      <c r="QL172" s="515"/>
      <c r="QM172" s="515"/>
      <c r="QN172" s="515"/>
      <c r="QO172" s="515"/>
      <c r="QP172" s="515"/>
      <c r="QQ172" s="515"/>
      <c r="QR172" s="515"/>
      <c r="QS172" s="515"/>
      <c r="QT172" s="515"/>
      <c r="QU172" s="515"/>
      <c r="QV172" s="515"/>
      <c r="QW172" s="515"/>
      <c r="QX172" s="515"/>
      <c r="QY172" s="515"/>
      <c r="QZ172" s="515"/>
      <c r="RA172" s="515"/>
      <c r="RB172" s="515"/>
      <c r="RC172" s="515"/>
      <c r="RD172" s="515"/>
      <c r="RE172" s="515"/>
      <c r="RF172" s="515"/>
      <c r="RG172" s="515"/>
      <c r="RH172" s="515"/>
      <c r="RI172" s="515"/>
      <c r="RJ172" s="515"/>
      <c r="RK172" s="515"/>
      <c r="RL172" s="515"/>
      <c r="RM172" s="515"/>
      <c r="RN172" s="515"/>
      <c r="RO172" s="515"/>
      <c r="RP172" s="515"/>
      <c r="RQ172" s="515"/>
      <c r="RR172" s="515"/>
      <c r="RS172" s="515"/>
      <c r="RT172" s="515"/>
      <c r="RU172" s="515"/>
      <c r="RV172" s="515"/>
      <c r="RW172" s="515"/>
      <c r="RX172" s="515"/>
      <c r="RY172" s="515"/>
      <c r="RZ172" s="515"/>
      <c r="SA172" s="515"/>
      <c r="SB172" s="515"/>
      <c r="SC172" s="515"/>
      <c r="SD172" s="515"/>
      <c r="SE172" s="515"/>
      <c r="SF172" s="515"/>
      <c r="SG172" s="515"/>
      <c r="SH172" s="515"/>
      <c r="SI172" s="515"/>
      <c r="SJ172" s="515"/>
      <c r="SK172" s="515"/>
      <c r="SL172" s="515"/>
      <c r="SM172" s="515"/>
      <c r="SN172" s="515"/>
      <c r="SO172" s="515"/>
      <c r="SP172" s="515"/>
      <c r="SQ172" s="515"/>
      <c r="SR172" s="515"/>
      <c r="SS172" s="515"/>
      <c r="ST172" s="515"/>
      <c r="SU172" s="515"/>
      <c r="SV172" s="515"/>
      <c r="SW172" s="515"/>
      <c r="SX172" s="515"/>
      <c r="SY172" s="515"/>
      <c r="SZ172" s="515"/>
      <c r="TA172" s="515"/>
      <c r="TB172" s="515"/>
      <c r="TC172" s="515"/>
      <c r="TD172" s="515"/>
      <c r="TE172" s="515"/>
      <c r="TF172" s="515"/>
      <c r="TG172" s="515"/>
      <c r="TH172" s="515"/>
      <c r="TI172" s="515"/>
      <c r="TJ172" s="515"/>
      <c r="TK172" s="515"/>
      <c r="TL172" s="515"/>
      <c r="TM172" s="515"/>
      <c r="TN172" s="515"/>
      <c r="TO172" s="515"/>
      <c r="TP172" s="515"/>
      <c r="TQ172" s="515"/>
      <c r="TR172" s="515"/>
      <c r="TS172" s="515"/>
      <c r="TT172" s="515"/>
      <c r="TU172" s="515"/>
      <c r="TV172" s="515"/>
      <c r="TW172" s="515"/>
      <c r="TX172" s="515"/>
      <c r="TY172" s="515"/>
      <c r="TZ172" s="515"/>
      <c r="UA172" s="515"/>
      <c r="UB172" s="515"/>
      <c r="UC172" s="515"/>
      <c r="UD172" s="515"/>
      <c r="UE172" s="515"/>
      <c r="UF172" s="515"/>
      <c r="UG172" s="515"/>
      <c r="UH172" s="515"/>
      <c r="UI172" s="515"/>
      <c r="UJ172" s="515"/>
      <c r="UK172" s="515"/>
      <c r="UL172" s="515"/>
      <c r="UM172" s="515"/>
      <c r="UN172" s="515"/>
      <c r="UO172" s="515"/>
      <c r="UP172" s="515"/>
      <c r="UQ172" s="515"/>
      <c r="UR172" s="515"/>
      <c r="US172" s="515"/>
      <c r="UT172" s="515"/>
      <c r="UU172" s="515"/>
      <c r="UV172" s="515"/>
      <c r="UW172" s="515"/>
      <c r="UX172" s="515"/>
      <c r="UY172" s="515"/>
      <c r="UZ172" s="515"/>
      <c r="VA172" s="515"/>
      <c r="VB172" s="515"/>
      <c r="VC172" s="515"/>
      <c r="VD172" s="515"/>
      <c r="VE172" s="515"/>
      <c r="VF172" s="515"/>
      <c r="VG172" s="515"/>
      <c r="VH172" s="515"/>
      <c r="VI172" s="515"/>
      <c r="VJ172" s="515"/>
      <c r="VK172" s="515"/>
      <c r="VL172" s="515"/>
      <c r="VM172" s="515"/>
      <c r="VN172" s="515"/>
      <c r="VO172" s="515"/>
      <c r="VP172" s="515"/>
      <c r="VQ172" s="515"/>
      <c r="VR172" s="515"/>
      <c r="VS172" s="515"/>
      <c r="VT172" s="515"/>
      <c r="VU172" s="515"/>
      <c r="VV172" s="515"/>
      <c r="VW172" s="515"/>
      <c r="VX172" s="515"/>
      <c r="VY172" s="515"/>
      <c r="VZ172" s="515"/>
      <c r="WA172" s="515"/>
      <c r="WB172" s="515"/>
      <c r="WC172" s="515"/>
      <c r="WD172" s="515"/>
      <c r="WE172" s="515"/>
      <c r="WF172" s="515"/>
      <c r="WG172" s="515"/>
      <c r="WH172" s="515"/>
      <c r="WI172" s="515"/>
      <c r="WJ172" s="515"/>
      <c r="WK172" s="515"/>
      <c r="WL172" s="515"/>
      <c r="WM172" s="515"/>
      <c r="WN172" s="515"/>
      <c r="WO172" s="515"/>
      <c r="WP172" s="515"/>
      <c r="WQ172" s="515"/>
      <c r="WR172" s="515"/>
      <c r="WS172" s="515"/>
      <c r="WT172" s="515"/>
      <c r="WU172" s="515"/>
      <c r="WV172" s="515"/>
      <c r="WW172" s="515"/>
      <c r="WX172" s="515"/>
      <c r="WY172" s="515"/>
      <c r="WZ172" s="515"/>
      <c r="XA172" s="515"/>
      <c r="XB172" s="515"/>
      <c r="XC172" s="515"/>
      <c r="XD172" s="515"/>
      <c r="XE172" s="515"/>
      <c r="XF172" s="515"/>
      <c r="XG172" s="515"/>
      <c r="XH172" s="515"/>
      <c r="XI172" s="515"/>
      <c r="XJ172" s="515"/>
      <c r="XK172" s="515"/>
      <c r="XL172" s="515"/>
      <c r="XM172" s="515"/>
      <c r="XN172" s="515"/>
      <c r="XO172" s="515"/>
      <c r="XP172" s="515"/>
      <c r="XQ172" s="515"/>
      <c r="XR172" s="515"/>
      <c r="XS172" s="515"/>
      <c r="XT172" s="515"/>
      <c r="XU172" s="515"/>
      <c r="XV172" s="515"/>
      <c r="XW172" s="515"/>
      <c r="XX172" s="515"/>
      <c r="XY172" s="515"/>
      <c r="XZ172" s="515"/>
      <c r="YA172" s="515"/>
      <c r="YB172" s="515"/>
      <c r="YC172" s="515"/>
      <c r="YD172" s="515"/>
      <c r="YE172" s="515"/>
      <c r="YF172" s="515"/>
      <c r="YG172" s="515"/>
      <c r="YH172" s="515"/>
      <c r="YI172" s="515"/>
      <c r="YJ172" s="515"/>
      <c r="YK172" s="515"/>
      <c r="YL172" s="515"/>
      <c r="YM172" s="515"/>
      <c r="YN172" s="515"/>
      <c r="YO172" s="515"/>
      <c r="YP172" s="515"/>
      <c r="YQ172" s="515"/>
      <c r="YR172" s="515"/>
      <c r="YS172" s="515"/>
      <c r="YT172" s="515"/>
      <c r="YU172" s="515"/>
      <c r="YV172" s="515"/>
      <c r="YW172" s="515"/>
      <c r="YX172" s="515"/>
      <c r="YY172" s="515"/>
      <c r="YZ172" s="515"/>
      <c r="ZA172" s="515"/>
      <c r="ZB172" s="515"/>
      <c r="ZC172" s="515"/>
      <c r="ZD172" s="515"/>
      <c r="ZE172" s="515"/>
      <c r="ZF172" s="515"/>
      <c r="ZG172" s="515"/>
      <c r="ZH172" s="515"/>
      <c r="ZI172" s="515"/>
      <c r="ZJ172" s="515"/>
      <c r="ZK172" s="515"/>
      <c r="ZL172" s="515"/>
      <c r="ZM172" s="515"/>
      <c r="ZN172" s="515"/>
      <c r="ZO172" s="515"/>
      <c r="ZP172" s="515"/>
      <c r="ZQ172" s="515"/>
      <c r="ZR172" s="515"/>
      <c r="ZS172" s="515"/>
      <c r="ZT172" s="515"/>
      <c r="ZU172" s="515"/>
      <c r="ZV172" s="515"/>
      <c r="ZW172" s="515"/>
      <c r="ZX172" s="515"/>
      <c r="ZY172" s="515"/>
      <c r="ZZ172" s="515"/>
      <c r="AAA172" s="515"/>
      <c r="AAB172" s="515"/>
      <c r="AAC172" s="515"/>
      <c r="AAD172" s="515"/>
      <c r="AAE172" s="515"/>
      <c r="AAF172" s="515"/>
      <c r="AAG172" s="515"/>
      <c r="AAH172" s="515"/>
      <c r="AAI172" s="515"/>
      <c r="AAJ172" s="515"/>
      <c r="AAK172" s="515"/>
      <c r="AAL172" s="515"/>
      <c r="AAM172" s="515"/>
      <c r="AAN172" s="515"/>
      <c r="AAO172" s="515"/>
      <c r="AAP172" s="515"/>
      <c r="AAQ172" s="515"/>
      <c r="AAR172" s="515"/>
      <c r="AAS172" s="515"/>
      <c r="AAT172" s="515"/>
      <c r="AAU172" s="515"/>
      <c r="AAV172" s="515"/>
      <c r="AAW172" s="515"/>
      <c r="AAX172" s="515"/>
      <c r="AAY172" s="515"/>
      <c r="AAZ172" s="515"/>
      <c r="ABA172" s="515"/>
      <c r="ABB172" s="515"/>
      <c r="ABC172" s="515"/>
      <c r="ABD172" s="515"/>
      <c r="ABE172" s="515"/>
      <c r="ABF172" s="515"/>
      <c r="ABG172" s="515"/>
      <c r="ABH172" s="515"/>
      <c r="ABI172" s="515"/>
      <c r="ABJ172" s="515"/>
      <c r="ABK172" s="515"/>
      <c r="ABL172" s="515"/>
      <c r="ABM172" s="515"/>
      <c r="ABN172" s="515"/>
      <c r="ABO172" s="515"/>
      <c r="ABP172" s="515"/>
      <c r="ABQ172" s="515"/>
      <c r="ABR172" s="515"/>
      <c r="ABS172" s="515"/>
      <c r="ABT172" s="515"/>
      <c r="ABU172" s="515"/>
      <c r="ABV172" s="515"/>
      <c r="ABW172" s="515"/>
      <c r="ABX172" s="515"/>
      <c r="ABY172" s="515"/>
      <c r="ABZ172" s="515"/>
      <c r="ACA172" s="515"/>
      <c r="ACB172" s="515"/>
      <c r="ACC172" s="515"/>
      <c r="ACD172" s="515"/>
      <c r="ACE172" s="515"/>
      <c r="ACF172" s="515"/>
      <c r="ACG172" s="515"/>
      <c r="ACH172" s="515"/>
      <c r="ACI172" s="515"/>
      <c r="ACJ172" s="515"/>
      <c r="ACK172" s="515"/>
      <c r="ACL172" s="515"/>
      <c r="ACM172" s="515"/>
      <c r="ACN172" s="515"/>
      <c r="ACO172" s="515"/>
      <c r="ACP172" s="515"/>
      <c r="ACQ172" s="515"/>
      <c r="ACR172" s="515"/>
      <c r="ACS172" s="515"/>
      <c r="ACT172" s="515"/>
      <c r="ACU172" s="515"/>
      <c r="ACV172" s="515"/>
      <c r="ACW172" s="515"/>
      <c r="ACX172" s="515"/>
      <c r="ACY172" s="515"/>
      <c r="ACZ172" s="515"/>
      <c r="ADA172" s="515"/>
      <c r="ADB172" s="515"/>
      <c r="ADC172" s="515"/>
      <c r="ADD172" s="515"/>
      <c r="ADE172" s="515"/>
      <c r="ADF172" s="515"/>
      <c r="ADG172" s="515"/>
      <c r="ADH172" s="515"/>
      <c r="ADI172" s="515"/>
      <c r="ADJ172" s="515"/>
      <c r="ADK172" s="515"/>
      <c r="ADL172" s="515"/>
      <c r="ADM172" s="515"/>
      <c r="ADN172" s="515"/>
      <c r="ADO172" s="515"/>
      <c r="ADP172" s="515"/>
      <c r="ADQ172" s="515"/>
      <c r="ADR172" s="515"/>
      <c r="ADS172" s="515"/>
      <c r="ADT172" s="515"/>
      <c r="ADU172" s="515"/>
      <c r="ADV172" s="515"/>
      <c r="ADW172" s="515"/>
      <c r="ADX172" s="515"/>
      <c r="ADY172" s="515"/>
      <c r="ADZ172" s="515"/>
      <c r="AEA172" s="515"/>
      <c r="AEB172" s="515"/>
      <c r="AEC172" s="515"/>
      <c r="AED172" s="515"/>
      <c r="AEE172" s="515"/>
      <c r="AEF172" s="515"/>
      <c r="AEG172" s="515"/>
      <c r="AEH172" s="515"/>
      <c r="AEI172" s="515"/>
      <c r="AEJ172" s="515"/>
      <c r="AEK172" s="515"/>
      <c r="AEL172" s="515"/>
      <c r="AEM172" s="515"/>
      <c r="AEN172" s="515"/>
      <c r="AEO172" s="515"/>
      <c r="AEP172" s="515"/>
      <c r="AEQ172" s="515"/>
      <c r="AER172" s="515"/>
      <c r="AES172" s="515"/>
      <c r="AET172" s="515"/>
      <c r="AEU172" s="515"/>
      <c r="AEV172" s="515"/>
      <c r="AEW172" s="515"/>
      <c r="AEX172" s="515"/>
      <c r="AEY172" s="515"/>
      <c r="AEZ172" s="515"/>
      <c r="AFA172" s="515"/>
      <c r="AFB172" s="515"/>
      <c r="AFC172" s="515"/>
      <c r="AFD172" s="515"/>
      <c r="AFE172" s="515"/>
      <c r="AFF172" s="515"/>
      <c r="AFG172" s="515"/>
      <c r="AFH172" s="515"/>
      <c r="AFI172" s="515"/>
      <c r="AFJ172" s="515"/>
      <c r="AFK172" s="515"/>
      <c r="AFL172" s="515"/>
      <c r="AFM172" s="515"/>
      <c r="AFN172" s="515"/>
      <c r="AFO172" s="515"/>
      <c r="AFP172" s="515"/>
      <c r="AFQ172" s="515"/>
      <c r="AFR172" s="515"/>
      <c r="AFS172" s="515"/>
      <c r="AFT172" s="515"/>
      <c r="AFU172" s="515"/>
      <c r="AFV172" s="515"/>
      <c r="AFW172" s="515"/>
      <c r="AFX172" s="515"/>
      <c r="AFY172" s="515"/>
      <c r="AFZ172" s="515"/>
      <c r="AGA172" s="515"/>
      <c r="AGB172" s="515"/>
      <c r="AGC172" s="515"/>
      <c r="AGD172" s="515"/>
      <c r="AGE172" s="515"/>
      <c r="AGF172" s="515"/>
      <c r="AGG172" s="515"/>
      <c r="AGH172" s="515"/>
      <c r="AGI172" s="515"/>
      <c r="AGJ172" s="515"/>
      <c r="AGK172" s="515"/>
      <c r="AGL172" s="515"/>
      <c r="AGM172" s="515"/>
      <c r="AGN172" s="515"/>
      <c r="AGO172" s="515"/>
      <c r="AGP172" s="515"/>
      <c r="AGQ172" s="515"/>
      <c r="AGR172" s="515"/>
      <c r="AGS172" s="515"/>
      <c r="AGT172" s="515"/>
      <c r="AGU172" s="515"/>
      <c r="AGV172" s="515"/>
      <c r="AGW172" s="515"/>
      <c r="AGX172" s="515"/>
      <c r="AGY172" s="515"/>
      <c r="AGZ172" s="515"/>
      <c r="AHA172" s="515"/>
      <c r="AHB172" s="515"/>
      <c r="AHC172" s="515"/>
      <c r="AHD172" s="515"/>
      <c r="AHE172" s="515"/>
      <c r="AHF172" s="515"/>
      <c r="AHG172" s="515"/>
      <c r="AHH172" s="515"/>
      <c r="AHI172" s="515"/>
      <c r="AHJ172" s="515"/>
      <c r="AHK172" s="515"/>
      <c r="AHL172" s="515"/>
      <c r="AHM172" s="515"/>
      <c r="AHN172" s="515"/>
      <c r="AHO172" s="515"/>
      <c r="AHP172" s="515"/>
      <c r="AHQ172" s="515"/>
      <c r="AHR172" s="515"/>
      <c r="AHS172" s="515"/>
      <c r="AHT172" s="515"/>
      <c r="AHU172" s="515"/>
      <c r="AHV172" s="515"/>
      <c r="AHW172" s="515"/>
      <c r="AHX172" s="515"/>
      <c r="AHY172" s="515"/>
      <c r="AHZ172" s="515"/>
      <c r="AIA172" s="515"/>
      <c r="AIB172" s="515"/>
      <c r="AIC172" s="515"/>
      <c r="AID172" s="515"/>
      <c r="AIE172" s="515"/>
      <c r="AIF172" s="515"/>
      <c r="AIG172" s="515"/>
      <c r="AIH172" s="515"/>
      <c r="AII172" s="515"/>
      <c r="AIJ172" s="515"/>
      <c r="AIK172" s="515"/>
      <c r="AIL172" s="515"/>
      <c r="AIM172" s="515"/>
      <c r="AIN172" s="515"/>
      <c r="AIO172" s="515"/>
      <c r="AIP172" s="515"/>
      <c r="AIQ172" s="515"/>
      <c r="AIR172" s="515"/>
      <c r="AIS172" s="515"/>
      <c r="AIT172" s="515"/>
      <c r="AIU172" s="515"/>
      <c r="AIV172" s="515"/>
      <c r="AIW172" s="515"/>
      <c r="AIX172" s="515"/>
      <c r="AIY172" s="515"/>
      <c r="AIZ172" s="515"/>
      <c r="AJA172" s="515"/>
      <c r="AJB172" s="515"/>
      <c r="AJC172" s="515"/>
      <c r="AJD172" s="515"/>
      <c r="AJE172" s="515"/>
      <c r="AJF172" s="515"/>
      <c r="AJG172" s="515"/>
      <c r="AJH172" s="515"/>
      <c r="AJI172" s="515"/>
      <c r="AJJ172" s="515"/>
      <c r="AJK172" s="515"/>
      <c r="AJL172" s="515"/>
      <c r="AJM172" s="515"/>
      <c r="AJN172" s="515"/>
      <c r="AJO172" s="515"/>
      <c r="AJP172" s="515"/>
      <c r="AJQ172" s="515"/>
      <c r="AJR172" s="515"/>
      <c r="AJS172" s="515"/>
      <c r="AJT172" s="515"/>
      <c r="AJU172" s="515"/>
      <c r="AJV172" s="515"/>
      <c r="AJW172" s="515"/>
      <c r="AJX172" s="515"/>
      <c r="AJY172" s="515"/>
      <c r="AJZ172" s="515"/>
      <c r="AKA172" s="515"/>
      <c r="AKB172" s="515"/>
      <c r="AKC172" s="515"/>
      <c r="AKD172" s="515"/>
      <c r="AKE172" s="515"/>
      <c r="AKF172" s="515"/>
      <c r="AKG172" s="515"/>
      <c r="AKH172" s="515"/>
      <c r="AKI172" s="515"/>
      <c r="AKJ172" s="515"/>
      <c r="AKK172" s="515"/>
      <c r="AKL172" s="515"/>
      <c r="AKM172" s="515"/>
      <c r="AKN172" s="515"/>
      <c r="AKO172" s="515"/>
      <c r="AKP172" s="515"/>
      <c r="AKQ172" s="515"/>
      <c r="AKR172" s="515"/>
      <c r="AKS172" s="515"/>
      <c r="AKT172" s="515"/>
      <c r="AKU172" s="515"/>
      <c r="AKV172" s="515"/>
      <c r="AKW172" s="515"/>
      <c r="AKX172" s="515"/>
      <c r="AKY172" s="515"/>
      <c r="AKZ172" s="515"/>
      <c r="ALA172" s="515"/>
      <c r="ALB172" s="515"/>
      <c r="ALC172" s="515"/>
      <c r="ALD172" s="515"/>
      <c r="ALE172" s="515"/>
      <c r="ALF172" s="515"/>
      <c r="ALG172" s="515"/>
      <c r="ALH172" s="515"/>
      <c r="ALI172" s="515"/>
      <c r="ALJ172" s="515"/>
      <c r="ALK172" s="515"/>
      <c r="ALL172" s="515"/>
      <c r="ALM172" s="515"/>
      <c r="ALN172" s="515"/>
    </row>
    <row r="173" spans="1:1002" x14ac:dyDescent="0.3">
      <c r="B173" s="62"/>
    </row>
    <row r="174" spans="1:1002" s="516" customFormat="1" ht="20.25" thickBot="1" x14ac:dyDescent="0.35">
      <c r="A174" s="480" t="s">
        <v>78</v>
      </c>
      <c r="B174" s="559">
        <f>+B141+B171</f>
        <v>4077031280.4300003</v>
      </c>
      <c r="C174" s="559">
        <f>+C141+C171</f>
        <v>4167617247.2800002</v>
      </c>
      <c r="D174" s="515"/>
      <c r="E174" s="515"/>
      <c r="F174" s="515"/>
      <c r="G174" s="515"/>
      <c r="H174" s="515"/>
      <c r="I174" s="515"/>
      <c r="J174" s="515"/>
      <c r="K174" s="515"/>
      <c r="L174" s="515"/>
      <c r="M174" s="515"/>
      <c r="N174" s="515"/>
      <c r="O174" s="515"/>
      <c r="P174" s="515"/>
      <c r="Q174" s="515"/>
      <c r="R174" s="515"/>
      <c r="S174" s="515"/>
      <c r="T174" s="515"/>
      <c r="U174" s="515"/>
      <c r="V174" s="515"/>
      <c r="W174" s="515"/>
      <c r="X174" s="515"/>
      <c r="Y174" s="515"/>
      <c r="Z174" s="515"/>
      <c r="AA174" s="515"/>
      <c r="AB174" s="515"/>
      <c r="AC174" s="515"/>
      <c r="AD174" s="515"/>
      <c r="AE174" s="515"/>
      <c r="AF174" s="515"/>
      <c r="AG174" s="515"/>
      <c r="AH174" s="515"/>
      <c r="AI174" s="515"/>
      <c r="AJ174" s="515"/>
      <c r="AK174" s="515"/>
      <c r="AL174" s="515"/>
      <c r="AM174" s="515"/>
      <c r="AN174" s="515"/>
      <c r="AO174" s="515"/>
      <c r="AP174" s="515"/>
      <c r="AQ174" s="515"/>
      <c r="AR174" s="515"/>
      <c r="AS174" s="515"/>
      <c r="AT174" s="515"/>
      <c r="AU174" s="515"/>
      <c r="AV174" s="515"/>
      <c r="AW174" s="515"/>
      <c r="AX174" s="515"/>
      <c r="AY174" s="515"/>
      <c r="AZ174" s="515"/>
      <c r="BA174" s="515"/>
      <c r="BB174" s="515"/>
      <c r="BC174" s="515"/>
      <c r="BD174" s="515"/>
      <c r="BE174" s="515"/>
      <c r="BF174" s="515"/>
      <c r="BG174" s="515"/>
      <c r="BH174" s="515"/>
      <c r="BI174" s="515"/>
      <c r="BJ174" s="515"/>
      <c r="BK174" s="515"/>
      <c r="BL174" s="515"/>
      <c r="BM174" s="515"/>
      <c r="BN174" s="515"/>
      <c r="BO174" s="515"/>
      <c r="BP174" s="515"/>
      <c r="BQ174" s="515"/>
      <c r="BR174" s="515"/>
      <c r="BS174" s="515"/>
      <c r="BT174" s="515"/>
      <c r="BU174" s="515"/>
      <c r="BV174" s="515"/>
      <c r="BW174" s="515"/>
      <c r="BX174" s="515"/>
      <c r="BY174" s="515"/>
      <c r="BZ174" s="515"/>
      <c r="CA174" s="515"/>
      <c r="CB174" s="515"/>
      <c r="CC174" s="515"/>
      <c r="CD174" s="515"/>
      <c r="CE174" s="515"/>
      <c r="CF174" s="515"/>
      <c r="CG174" s="515"/>
      <c r="CH174" s="515"/>
      <c r="CI174" s="515"/>
      <c r="CJ174" s="515"/>
      <c r="CK174" s="515"/>
      <c r="CL174" s="515"/>
      <c r="CM174" s="515"/>
      <c r="CN174" s="515"/>
      <c r="CO174" s="515"/>
      <c r="CP174" s="515"/>
      <c r="CQ174" s="515"/>
      <c r="CR174" s="515"/>
      <c r="CS174" s="515"/>
      <c r="CT174" s="515"/>
      <c r="CU174" s="515"/>
      <c r="CV174" s="515"/>
      <c r="CW174" s="515"/>
      <c r="CX174" s="515"/>
      <c r="CY174" s="515"/>
      <c r="CZ174" s="515"/>
      <c r="DA174" s="515"/>
      <c r="DB174" s="515"/>
      <c r="DC174" s="515"/>
      <c r="DD174" s="515"/>
      <c r="DE174" s="515"/>
      <c r="DF174" s="515"/>
      <c r="DG174" s="515"/>
      <c r="DH174" s="515"/>
      <c r="DI174" s="515"/>
      <c r="DJ174" s="515"/>
      <c r="DK174" s="515"/>
      <c r="DL174" s="515"/>
      <c r="DM174" s="515"/>
      <c r="DN174" s="515"/>
      <c r="DO174" s="515"/>
      <c r="DP174" s="515"/>
      <c r="DQ174" s="515"/>
      <c r="DR174" s="515"/>
      <c r="DS174" s="515"/>
      <c r="DT174" s="515"/>
      <c r="DU174" s="515"/>
      <c r="DV174" s="515"/>
      <c r="DW174" s="515"/>
      <c r="DX174" s="515"/>
      <c r="DY174" s="515"/>
      <c r="DZ174" s="515"/>
      <c r="EA174" s="515"/>
      <c r="EB174" s="515"/>
      <c r="EC174" s="515"/>
      <c r="ED174" s="515"/>
      <c r="EE174" s="515"/>
      <c r="EF174" s="515"/>
      <c r="EG174" s="515"/>
      <c r="EH174" s="515"/>
      <c r="EI174" s="515"/>
      <c r="EJ174" s="515"/>
      <c r="EK174" s="515"/>
      <c r="EL174" s="515"/>
      <c r="EM174" s="515"/>
      <c r="EN174" s="515"/>
      <c r="EO174" s="515"/>
      <c r="EP174" s="515"/>
      <c r="EQ174" s="515"/>
      <c r="ER174" s="515"/>
      <c r="ES174" s="515"/>
      <c r="ET174" s="515"/>
      <c r="EU174" s="515"/>
      <c r="EV174" s="515"/>
      <c r="EW174" s="515"/>
      <c r="EX174" s="515"/>
      <c r="EY174" s="515"/>
      <c r="EZ174" s="515"/>
      <c r="FA174" s="515"/>
      <c r="FB174" s="515"/>
      <c r="FC174" s="515"/>
      <c r="FD174" s="515"/>
      <c r="FE174" s="515"/>
      <c r="FF174" s="515"/>
      <c r="FG174" s="515"/>
      <c r="FH174" s="515"/>
      <c r="FI174" s="515"/>
      <c r="FJ174" s="515"/>
      <c r="FK174" s="515"/>
      <c r="FL174" s="515"/>
      <c r="FM174" s="515"/>
      <c r="FN174" s="515"/>
      <c r="FO174" s="515"/>
      <c r="FP174" s="515"/>
      <c r="FQ174" s="515"/>
      <c r="FR174" s="515"/>
      <c r="FS174" s="515"/>
      <c r="FT174" s="515"/>
      <c r="FU174" s="515"/>
      <c r="FV174" s="515"/>
      <c r="FW174" s="515"/>
      <c r="FX174" s="515"/>
      <c r="FY174" s="515"/>
      <c r="FZ174" s="515"/>
      <c r="GA174" s="515"/>
      <c r="GB174" s="515"/>
      <c r="GC174" s="515"/>
      <c r="GD174" s="515"/>
      <c r="GE174" s="515"/>
      <c r="GF174" s="515"/>
      <c r="GG174" s="515"/>
      <c r="GH174" s="515"/>
      <c r="GI174" s="515"/>
      <c r="GJ174" s="515"/>
      <c r="GK174" s="515"/>
      <c r="GL174" s="515"/>
      <c r="GM174" s="515"/>
      <c r="GN174" s="515"/>
      <c r="GO174" s="515"/>
      <c r="GP174" s="515"/>
      <c r="GQ174" s="515"/>
      <c r="GR174" s="515"/>
      <c r="GS174" s="515"/>
      <c r="GT174" s="515"/>
      <c r="GU174" s="515"/>
      <c r="GV174" s="515"/>
      <c r="GW174" s="515"/>
      <c r="GX174" s="515"/>
      <c r="GY174" s="515"/>
      <c r="GZ174" s="515"/>
      <c r="HA174" s="515"/>
      <c r="HB174" s="515"/>
      <c r="HC174" s="515"/>
      <c r="HD174" s="515"/>
      <c r="HE174" s="515"/>
      <c r="HF174" s="515"/>
      <c r="HG174" s="515"/>
      <c r="HH174" s="515"/>
      <c r="HI174" s="515"/>
      <c r="HJ174" s="515"/>
      <c r="HK174" s="515"/>
      <c r="HL174" s="515"/>
      <c r="HM174" s="515"/>
      <c r="HN174" s="515"/>
      <c r="HO174" s="515"/>
      <c r="HP174" s="515"/>
      <c r="HQ174" s="515"/>
      <c r="HR174" s="515"/>
      <c r="HS174" s="515"/>
      <c r="HT174" s="515"/>
      <c r="HU174" s="515"/>
      <c r="HV174" s="515"/>
      <c r="HW174" s="515"/>
      <c r="HX174" s="515"/>
      <c r="HY174" s="515"/>
      <c r="HZ174" s="515"/>
      <c r="IA174" s="515"/>
      <c r="IB174" s="515"/>
      <c r="IC174" s="515"/>
      <c r="ID174" s="515"/>
      <c r="IE174" s="515"/>
      <c r="IF174" s="515"/>
      <c r="IG174" s="515"/>
      <c r="IH174" s="515"/>
      <c r="II174" s="515"/>
      <c r="IJ174" s="515"/>
      <c r="IK174" s="515"/>
      <c r="IL174" s="515"/>
      <c r="IM174" s="515"/>
      <c r="IN174" s="515"/>
      <c r="IO174" s="515"/>
      <c r="IP174" s="515"/>
      <c r="IQ174" s="515"/>
      <c r="IR174" s="515"/>
      <c r="IS174" s="515"/>
      <c r="IT174" s="515"/>
      <c r="IU174" s="515"/>
      <c r="IV174" s="515"/>
      <c r="IW174" s="515"/>
      <c r="IX174" s="515"/>
      <c r="IY174" s="515"/>
      <c r="IZ174" s="515"/>
      <c r="JA174" s="515"/>
      <c r="JB174" s="515"/>
      <c r="JC174" s="515"/>
      <c r="JD174" s="515"/>
      <c r="JE174" s="515"/>
      <c r="JF174" s="515"/>
      <c r="JG174" s="515"/>
      <c r="JH174" s="515"/>
      <c r="JI174" s="515"/>
      <c r="JJ174" s="515"/>
      <c r="JK174" s="515"/>
      <c r="JL174" s="515"/>
      <c r="JM174" s="515"/>
      <c r="JN174" s="515"/>
      <c r="JO174" s="515"/>
      <c r="JP174" s="515"/>
      <c r="JQ174" s="515"/>
      <c r="JR174" s="515"/>
      <c r="JS174" s="515"/>
      <c r="JT174" s="515"/>
      <c r="JU174" s="515"/>
      <c r="JV174" s="515"/>
      <c r="JW174" s="515"/>
      <c r="JX174" s="515"/>
      <c r="JY174" s="515"/>
      <c r="JZ174" s="515"/>
      <c r="KA174" s="515"/>
      <c r="KB174" s="515"/>
      <c r="KC174" s="515"/>
      <c r="KD174" s="515"/>
      <c r="KE174" s="515"/>
      <c r="KF174" s="515"/>
      <c r="KG174" s="515"/>
      <c r="KH174" s="515"/>
      <c r="KI174" s="515"/>
      <c r="KJ174" s="515"/>
      <c r="KK174" s="515"/>
      <c r="KL174" s="515"/>
      <c r="KM174" s="515"/>
      <c r="KN174" s="515"/>
      <c r="KO174" s="515"/>
      <c r="KP174" s="515"/>
      <c r="KQ174" s="515"/>
      <c r="KR174" s="515"/>
      <c r="KS174" s="515"/>
      <c r="KT174" s="515"/>
      <c r="KU174" s="515"/>
      <c r="KV174" s="515"/>
      <c r="KW174" s="515"/>
      <c r="KX174" s="515"/>
      <c r="KY174" s="515"/>
      <c r="KZ174" s="515"/>
      <c r="LA174" s="515"/>
      <c r="LB174" s="515"/>
      <c r="LC174" s="515"/>
      <c r="LD174" s="515"/>
      <c r="LE174" s="515"/>
      <c r="LF174" s="515"/>
      <c r="LG174" s="515"/>
      <c r="LH174" s="515"/>
      <c r="LI174" s="515"/>
      <c r="LJ174" s="515"/>
      <c r="LK174" s="515"/>
      <c r="LL174" s="515"/>
      <c r="LM174" s="515"/>
      <c r="LN174" s="515"/>
      <c r="LO174" s="515"/>
      <c r="LP174" s="515"/>
      <c r="LQ174" s="515"/>
      <c r="LR174" s="515"/>
      <c r="LS174" s="515"/>
      <c r="LT174" s="515"/>
      <c r="LU174" s="515"/>
      <c r="LV174" s="515"/>
      <c r="LW174" s="515"/>
      <c r="LX174" s="515"/>
      <c r="LY174" s="515"/>
      <c r="LZ174" s="515"/>
      <c r="MA174" s="515"/>
      <c r="MB174" s="515"/>
      <c r="MC174" s="515"/>
      <c r="MD174" s="515"/>
      <c r="ME174" s="515"/>
      <c r="MF174" s="515"/>
      <c r="MG174" s="515"/>
      <c r="MH174" s="515"/>
      <c r="MI174" s="515"/>
      <c r="MJ174" s="515"/>
      <c r="MK174" s="515"/>
      <c r="ML174" s="515"/>
      <c r="MM174" s="515"/>
      <c r="MN174" s="515"/>
      <c r="MO174" s="515"/>
      <c r="MP174" s="515"/>
      <c r="MQ174" s="515"/>
      <c r="MR174" s="515"/>
      <c r="MS174" s="515"/>
      <c r="MT174" s="515"/>
      <c r="MU174" s="515"/>
      <c r="MV174" s="515"/>
      <c r="MW174" s="515"/>
      <c r="MX174" s="515"/>
      <c r="MY174" s="515"/>
      <c r="MZ174" s="515"/>
      <c r="NA174" s="515"/>
      <c r="NB174" s="515"/>
      <c r="NC174" s="515"/>
      <c r="ND174" s="515"/>
      <c r="NE174" s="515"/>
      <c r="NF174" s="515"/>
      <c r="NG174" s="515"/>
      <c r="NH174" s="515"/>
      <c r="NI174" s="515"/>
      <c r="NJ174" s="515"/>
      <c r="NK174" s="515"/>
      <c r="NL174" s="515"/>
      <c r="NM174" s="515"/>
      <c r="NN174" s="515"/>
      <c r="NO174" s="515"/>
      <c r="NP174" s="515"/>
      <c r="NQ174" s="515"/>
      <c r="NR174" s="515"/>
      <c r="NS174" s="515"/>
      <c r="NT174" s="515"/>
      <c r="NU174" s="515"/>
      <c r="NV174" s="515"/>
      <c r="NW174" s="515"/>
      <c r="NX174" s="515"/>
      <c r="NY174" s="515"/>
      <c r="NZ174" s="515"/>
      <c r="OA174" s="515"/>
      <c r="OB174" s="515"/>
      <c r="OC174" s="515"/>
      <c r="OD174" s="515"/>
      <c r="OE174" s="515"/>
      <c r="OF174" s="515"/>
      <c r="OG174" s="515"/>
      <c r="OH174" s="515"/>
      <c r="OI174" s="515"/>
      <c r="OJ174" s="515"/>
      <c r="OK174" s="515"/>
      <c r="OL174" s="515"/>
      <c r="OM174" s="515"/>
      <c r="ON174" s="515"/>
      <c r="OO174" s="515"/>
      <c r="OP174" s="515"/>
      <c r="OQ174" s="515"/>
      <c r="OR174" s="515"/>
      <c r="OS174" s="515"/>
      <c r="OT174" s="515"/>
      <c r="OU174" s="515"/>
      <c r="OV174" s="515"/>
      <c r="OW174" s="515"/>
      <c r="OX174" s="515"/>
      <c r="OY174" s="515"/>
      <c r="OZ174" s="515"/>
      <c r="PA174" s="515"/>
      <c r="PB174" s="515"/>
      <c r="PC174" s="515"/>
      <c r="PD174" s="515"/>
      <c r="PE174" s="515"/>
      <c r="PF174" s="515"/>
      <c r="PG174" s="515"/>
      <c r="PH174" s="515"/>
      <c r="PI174" s="515"/>
      <c r="PJ174" s="515"/>
      <c r="PK174" s="515"/>
      <c r="PL174" s="515"/>
      <c r="PM174" s="515"/>
      <c r="PN174" s="515"/>
      <c r="PO174" s="515"/>
      <c r="PP174" s="515"/>
      <c r="PQ174" s="515"/>
      <c r="PR174" s="515"/>
      <c r="PS174" s="515"/>
      <c r="PT174" s="515"/>
      <c r="PU174" s="515"/>
      <c r="PV174" s="515"/>
      <c r="PW174" s="515"/>
      <c r="PX174" s="515"/>
      <c r="PY174" s="515"/>
      <c r="PZ174" s="515"/>
      <c r="QA174" s="515"/>
      <c r="QB174" s="515"/>
      <c r="QC174" s="515"/>
      <c r="QD174" s="515"/>
      <c r="QE174" s="515"/>
      <c r="QF174" s="515"/>
      <c r="QG174" s="515"/>
      <c r="QH174" s="515"/>
      <c r="QI174" s="515"/>
      <c r="QJ174" s="515"/>
      <c r="QK174" s="515"/>
      <c r="QL174" s="515"/>
      <c r="QM174" s="515"/>
      <c r="QN174" s="515"/>
      <c r="QO174" s="515"/>
      <c r="QP174" s="515"/>
      <c r="QQ174" s="515"/>
      <c r="QR174" s="515"/>
      <c r="QS174" s="515"/>
      <c r="QT174" s="515"/>
      <c r="QU174" s="515"/>
      <c r="QV174" s="515"/>
      <c r="QW174" s="515"/>
      <c r="QX174" s="515"/>
      <c r="QY174" s="515"/>
      <c r="QZ174" s="515"/>
      <c r="RA174" s="515"/>
      <c r="RB174" s="515"/>
      <c r="RC174" s="515"/>
      <c r="RD174" s="515"/>
      <c r="RE174" s="515"/>
      <c r="RF174" s="515"/>
      <c r="RG174" s="515"/>
      <c r="RH174" s="515"/>
      <c r="RI174" s="515"/>
      <c r="RJ174" s="515"/>
      <c r="RK174" s="515"/>
      <c r="RL174" s="515"/>
      <c r="RM174" s="515"/>
      <c r="RN174" s="515"/>
      <c r="RO174" s="515"/>
      <c r="RP174" s="515"/>
      <c r="RQ174" s="515"/>
      <c r="RR174" s="515"/>
      <c r="RS174" s="515"/>
      <c r="RT174" s="515"/>
      <c r="RU174" s="515"/>
      <c r="RV174" s="515"/>
      <c r="RW174" s="515"/>
      <c r="RX174" s="515"/>
      <c r="RY174" s="515"/>
      <c r="RZ174" s="515"/>
      <c r="SA174" s="515"/>
      <c r="SB174" s="515"/>
      <c r="SC174" s="515"/>
      <c r="SD174" s="515"/>
      <c r="SE174" s="515"/>
      <c r="SF174" s="515"/>
      <c r="SG174" s="515"/>
      <c r="SH174" s="515"/>
      <c r="SI174" s="515"/>
      <c r="SJ174" s="515"/>
      <c r="SK174" s="515"/>
      <c r="SL174" s="515"/>
      <c r="SM174" s="515"/>
      <c r="SN174" s="515"/>
      <c r="SO174" s="515"/>
      <c r="SP174" s="515"/>
      <c r="SQ174" s="515"/>
      <c r="SR174" s="515"/>
      <c r="SS174" s="515"/>
      <c r="ST174" s="515"/>
      <c r="SU174" s="515"/>
      <c r="SV174" s="515"/>
      <c r="SW174" s="515"/>
      <c r="SX174" s="515"/>
      <c r="SY174" s="515"/>
      <c r="SZ174" s="515"/>
      <c r="TA174" s="515"/>
      <c r="TB174" s="515"/>
      <c r="TC174" s="515"/>
      <c r="TD174" s="515"/>
      <c r="TE174" s="515"/>
      <c r="TF174" s="515"/>
      <c r="TG174" s="515"/>
      <c r="TH174" s="515"/>
      <c r="TI174" s="515"/>
      <c r="TJ174" s="515"/>
      <c r="TK174" s="515"/>
      <c r="TL174" s="515"/>
      <c r="TM174" s="515"/>
      <c r="TN174" s="515"/>
      <c r="TO174" s="515"/>
      <c r="TP174" s="515"/>
      <c r="TQ174" s="515"/>
      <c r="TR174" s="515"/>
      <c r="TS174" s="515"/>
      <c r="TT174" s="515"/>
      <c r="TU174" s="515"/>
      <c r="TV174" s="515"/>
      <c r="TW174" s="515"/>
      <c r="TX174" s="515"/>
      <c r="TY174" s="515"/>
      <c r="TZ174" s="515"/>
      <c r="UA174" s="515"/>
      <c r="UB174" s="515"/>
      <c r="UC174" s="515"/>
      <c r="UD174" s="515"/>
      <c r="UE174" s="515"/>
      <c r="UF174" s="515"/>
      <c r="UG174" s="515"/>
      <c r="UH174" s="515"/>
      <c r="UI174" s="515"/>
      <c r="UJ174" s="515"/>
      <c r="UK174" s="515"/>
      <c r="UL174" s="515"/>
      <c r="UM174" s="515"/>
      <c r="UN174" s="515"/>
      <c r="UO174" s="515"/>
      <c r="UP174" s="515"/>
      <c r="UQ174" s="515"/>
      <c r="UR174" s="515"/>
      <c r="US174" s="515"/>
      <c r="UT174" s="515"/>
      <c r="UU174" s="515"/>
      <c r="UV174" s="515"/>
      <c r="UW174" s="515"/>
      <c r="UX174" s="515"/>
      <c r="UY174" s="515"/>
      <c r="UZ174" s="515"/>
      <c r="VA174" s="515"/>
      <c r="VB174" s="515"/>
      <c r="VC174" s="515"/>
      <c r="VD174" s="515"/>
      <c r="VE174" s="515"/>
      <c r="VF174" s="515"/>
      <c r="VG174" s="515"/>
      <c r="VH174" s="515"/>
      <c r="VI174" s="515"/>
      <c r="VJ174" s="515"/>
      <c r="VK174" s="515"/>
      <c r="VL174" s="515"/>
      <c r="VM174" s="515"/>
      <c r="VN174" s="515"/>
      <c r="VO174" s="515"/>
      <c r="VP174" s="515"/>
      <c r="VQ174" s="515"/>
      <c r="VR174" s="515"/>
      <c r="VS174" s="515"/>
      <c r="VT174" s="515"/>
      <c r="VU174" s="515"/>
      <c r="VV174" s="515"/>
      <c r="VW174" s="515"/>
      <c r="VX174" s="515"/>
      <c r="VY174" s="515"/>
      <c r="VZ174" s="515"/>
      <c r="WA174" s="515"/>
      <c r="WB174" s="515"/>
      <c r="WC174" s="515"/>
      <c r="WD174" s="515"/>
      <c r="WE174" s="515"/>
      <c r="WF174" s="515"/>
      <c r="WG174" s="515"/>
      <c r="WH174" s="515"/>
      <c r="WI174" s="515"/>
      <c r="WJ174" s="515"/>
      <c r="WK174" s="515"/>
      <c r="WL174" s="515"/>
      <c r="WM174" s="515"/>
      <c r="WN174" s="515"/>
      <c r="WO174" s="515"/>
      <c r="WP174" s="515"/>
      <c r="WQ174" s="515"/>
      <c r="WR174" s="515"/>
      <c r="WS174" s="515"/>
      <c r="WT174" s="515"/>
      <c r="WU174" s="515"/>
      <c r="WV174" s="515"/>
      <c r="WW174" s="515"/>
      <c r="WX174" s="515"/>
      <c r="WY174" s="515"/>
      <c r="WZ174" s="515"/>
      <c r="XA174" s="515"/>
      <c r="XB174" s="515"/>
      <c r="XC174" s="515"/>
      <c r="XD174" s="515"/>
      <c r="XE174" s="515"/>
      <c r="XF174" s="515"/>
      <c r="XG174" s="515"/>
      <c r="XH174" s="515"/>
      <c r="XI174" s="515"/>
      <c r="XJ174" s="515"/>
      <c r="XK174" s="515"/>
      <c r="XL174" s="515"/>
      <c r="XM174" s="515"/>
      <c r="XN174" s="515"/>
      <c r="XO174" s="515"/>
      <c r="XP174" s="515"/>
      <c r="XQ174" s="515"/>
      <c r="XR174" s="515"/>
      <c r="XS174" s="515"/>
      <c r="XT174" s="515"/>
      <c r="XU174" s="515"/>
      <c r="XV174" s="515"/>
      <c r="XW174" s="515"/>
      <c r="XX174" s="515"/>
      <c r="XY174" s="515"/>
      <c r="XZ174" s="515"/>
      <c r="YA174" s="515"/>
      <c r="YB174" s="515"/>
      <c r="YC174" s="515"/>
      <c r="YD174" s="515"/>
      <c r="YE174" s="515"/>
      <c r="YF174" s="515"/>
      <c r="YG174" s="515"/>
      <c r="YH174" s="515"/>
      <c r="YI174" s="515"/>
      <c r="YJ174" s="515"/>
      <c r="YK174" s="515"/>
      <c r="YL174" s="515"/>
      <c r="YM174" s="515"/>
      <c r="YN174" s="515"/>
      <c r="YO174" s="515"/>
      <c r="YP174" s="515"/>
      <c r="YQ174" s="515"/>
      <c r="YR174" s="515"/>
      <c r="YS174" s="515"/>
      <c r="YT174" s="515"/>
      <c r="YU174" s="515"/>
      <c r="YV174" s="515"/>
      <c r="YW174" s="515"/>
      <c r="YX174" s="515"/>
      <c r="YY174" s="515"/>
      <c r="YZ174" s="515"/>
      <c r="ZA174" s="515"/>
      <c r="ZB174" s="515"/>
      <c r="ZC174" s="515"/>
      <c r="ZD174" s="515"/>
      <c r="ZE174" s="515"/>
      <c r="ZF174" s="515"/>
      <c r="ZG174" s="515"/>
      <c r="ZH174" s="515"/>
      <c r="ZI174" s="515"/>
      <c r="ZJ174" s="515"/>
      <c r="ZK174" s="515"/>
      <c r="ZL174" s="515"/>
      <c r="ZM174" s="515"/>
      <c r="ZN174" s="515"/>
      <c r="ZO174" s="515"/>
      <c r="ZP174" s="515"/>
      <c r="ZQ174" s="515"/>
      <c r="ZR174" s="515"/>
      <c r="ZS174" s="515"/>
      <c r="ZT174" s="515"/>
      <c r="ZU174" s="515"/>
      <c r="ZV174" s="515"/>
      <c r="ZW174" s="515"/>
      <c r="ZX174" s="515"/>
      <c r="ZY174" s="515"/>
      <c r="ZZ174" s="515"/>
      <c r="AAA174" s="515"/>
      <c r="AAB174" s="515"/>
      <c r="AAC174" s="515"/>
      <c r="AAD174" s="515"/>
      <c r="AAE174" s="515"/>
      <c r="AAF174" s="515"/>
      <c r="AAG174" s="515"/>
      <c r="AAH174" s="515"/>
      <c r="AAI174" s="515"/>
      <c r="AAJ174" s="515"/>
      <c r="AAK174" s="515"/>
      <c r="AAL174" s="515"/>
      <c r="AAM174" s="515"/>
      <c r="AAN174" s="515"/>
      <c r="AAO174" s="515"/>
      <c r="AAP174" s="515"/>
      <c r="AAQ174" s="515"/>
      <c r="AAR174" s="515"/>
      <c r="AAS174" s="515"/>
      <c r="AAT174" s="515"/>
      <c r="AAU174" s="515"/>
      <c r="AAV174" s="515"/>
      <c r="AAW174" s="515"/>
      <c r="AAX174" s="515"/>
      <c r="AAY174" s="515"/>
      <c r="AAZ174" s="515"/>
      <c r="ABA174" s="515"/>
      <c r="ABB174" s="515"/>
      <c r="ABC174" s="515"/>
      <c r="ABD174" s="515"/>
      <c r="ABE174" s="515"/>
      <c r="ABF174" s="515"/>
      <c r="ABG174" s="515"/>
      <c r="ABH174" s="515"/>
      <c r="ABI174" s="515"/>
      <c r="ABJ174" s="515"/>
      <c r="ABK174" s="515"/>
      <c r="ABL174" s="515"/>
      <c r="ABM174" s="515"/>
      <c r="ABN174" s="515"/>
      <c r="ABO174" s="515"/>
      <c r="ABP174" s="515"/>
      <c r="ABQ174" s="515"/>
      <c r="ABR174" s="515"/>
      <c r="ABS174" s="515"/>
      <c r="ABT174" s="515"/>
      <c r="ABU174" s="515"/>
      <c r="ABV174" s="515"/>
      <c r="ABW174" s="515"/>
      <c r="ABX174" s="515"/>
      <c r="ABY174" s="515"/>
      <c r="ABZ174" s="515"/>
      <c r="ACA174" s="515"/>
      <c r="ACB174" s="515"/>
      <c r="ACC174" s="515"/>
      <c r="ACD174" s="515"/>
      <c r="ACE174" s="515"/>
      <c r="ACF174" s="515"/>
      <c r="ACG174" s="515"/>
      <c r="ACH174" s="515"/>
      <c r="ACI174" s="515"/>
      <c r="ACJ174" s="515"/>
      <c r="ACK174" s="515"/>
      <c r="ACL174" s="515"/>
      <c r="ACM174" s="515"/>
      <c r="ACN174" s="515"/>
      <c r="ACO174" s="515"/>
      <c r="ACP174" s="515"/>
      <c r="ACQ174" s="515"/>
      <c r="ACR174" s="515"/>
      <c r="ACS174" s="515"/>
      <c r="ACT174" s="515"/>
      <c r="ACU174" s="515"/>
      <c r="ACV174" s="515"/>
      <c r="ACW174" s="515"/>
      <c r="ACX174" s="515"/>
      <c r="ACY174" s="515"/>
      <c r="ACZ174" s="515"/>
      <c r="ADA174" s="515"/>
      <c r="ADB174" s="515"/>
      <c r="ADC174" s="515"/>
      <c r="ADD174" s="515"/>
      <c r="ADE174" s="515"/>
      <c r="ADF174" s="515"/>
      <c r="ADG174" s="515"/>
      <c r="ADH174" s="515"/>
      <c r="ADI174" s="515"/>
      <c r="ADJ174" s="515"/>
      <c r="ADK174" s="515"/>
      <c r="ADL174" s="515"/>
      <c r="ADM174" s="515"/>
      <c r="ADN174" s="515"/>
      <c r="ADO174" s="515"/>
      <c r="ADP174" s="515"/>
      <c r="ADQ174" s="515"/>
      <c r="ADR174" s="515"/>
      <c r="ADS174" s="515"/>
      <c r="ADT174" s="515"/>
      <c r="ADU174" s="515"/>
      <c r="ADV174" s="515"/>
      <c r="ADW174" s="515"/>
      <c r="ADX174" s="515"/>
      <c r="ADY174" s="515"/>
      <c r="ADZ174" s="515"/>
      <c r="AEA174" s="515"/>
      <c r="AEB174" s="515"/>
      <c r="AEC174" s="515"/>
      <c r="AED174" s="515"/>
      <c r="AEE174" s="515"/>
      <c r="AEF174" s="515"/>
      <c r="AEG174" s="515"/>
      <c r="AEH174" s="515"/>
      <c r="AEI174" s="515"/>
      <c r="AEJ174" s="515"/>
      <c r="AEK174" s="515"/>
      <c r="AEL174" s="515"/>
      <c r="AEM174" s="515"/>
      <c r="AEN174" s="515"/>
      <c r="AEO174" s="515"/>
      <c r="AEP174" s="515"/>
      <c r="AEQ174" s="515"/>
      <c r="AER174" s="515"/>
      <c r="AES174" s="515"/>
      <c r="AET174" s="515"/>
      <c r="AEU174" s="515"/>
      <c r="AEV174" s="515"/>
      <c r="AEW174" s="515"/>
      <c r="AEX174" s="515"/>
      <c r="AEY174" s="515"/>
      <c r="AEZ174" s="515"/>
      <c r="AFA174" s="515"/>
      <c r="AFB174" s="515"/>
      <c r="AFC174" s="515"/>
      <c r="AFD174" s="515"/>
      <c r="AFE174" s="515"/>
      <c r="AFF174" s="515"/>
      <c r="AFG174" s="515"/>
      <c r="AFH174" s="515"/>
      <c r="AFI174" s="515"/>
      <c r="AFJ174" s="515"/>
      <c r="AFK174" s="515"/>
      <c r="AFL174" s="515"/>
      <c r="AFM174" s="515"/>
      <c r="AFN174" s="515"/>
      <c r="AFO174" s="515"/>
      <c r="AFP174" s="515"/>
      <c r="AFQ174" s="515"/>
      <c r="AFR174" s="515"/>
      <c r="AFS174" s="515"/>
      <c r="AFT174" s="515"/>
      <c r="AFU174" s="515"/>
      <c r="AFV174" s="515"/>
      <c r="AFW174" s="515"/>
      <c r="AFX174" s="515"/>
      <c r="AFY174" s="515"/>
      <c r="AFZ174" s="515"/>
      <c r="AGA174" s="515"/>
      <c r="AGB174" s="515"/>
      <c r="AGC174" s="515"/>
      <c r="AGD174" s="515"/>
      <c r="AGE174" s="515"/>
      <c r="AGF174" s="515"/>
      <c r="AGG174" s="515"/>
      <c r="AGH174" s="515"/>
      <c r="AGI174" s="515"/>
      <c r="AGJ174" s="515"/>
      <c r="AGK174" s="515"/>
      <c r="AGL174" s="515"/>
      <c r="AGM174" s="515"/>
      <c r="AGN174" s="515"/>
      <c r="AGO174" s="515"/>
      <c r="AGP174" s="515"/>
      <c r="AGQ174" s="515"/>
      <c r="AGR174" s="515"/>
      <c r="AGS174" s="515"/>
      <c r="AGT174" s="515"/>
      <c r="AGU174" s="515"/>
      <c r="AGV174" s="515"/>
      <c r="AGW174" s="515"/>
      <c r="AGX174" s="515"/>
      <c r="AGY174" s="515"/>
      <c r="AGZ174" s="515"/>
      <c r="AHA174" s="515"/>
      <c r="AHB174" s="515"/>
      <c r="AHC174" s="515"/>
      <c r="AHD174" s="515"/>
      <c r="AHE174" s="515"/>
      <c r="AHF174" s="515"/>
      <c r="AHG174" s="515"/>
      <c r="AHH174" s="515"/>
      <c r="AHI174" s="515"/>
      <c r="AHJ174" s="515"/>
      <c r="AHK174" s="515"/>
      <c r="AHL174" s="515"/>
      <c r="AHM174" s="515"/>
      <c r="AHN174" s="515"/>
      <c r="AHO174" s="515"/>
      <c r="AHP174" s="515"/>
      <c r="AHQ174" s="515"/>
      <c r="AHR174" s="515"/>
      <c r="AHS174" s="515"/>
      <c r="AHT174" s="515"/>
      <c r="AHU174" s="515"/>
      <c r="AHV174" s="515"/>
      <c r="AHW174" s="515"/>
      <c r="AHX174" s="515"/>
      <c r="AHY174" s="515"/>
      <c r="AHZ174" s="515"/>
      <c r="AIA174" s="515"/>
      <c r="AIB174" s="515"/>
      <c r="AIC174" s="515"/>
      <c r="AID174" s="515"/>
      <c r="AIE174" s="515"/>
      <c r="AIF174" s="515"/>
      <c r="AIG174" s="515"/>
      <c r="AIH174" s="515"/>
      <c r="AII174" s="515"/>
      <c r="AIJ174" s="515"/>
      <c r="AIK174" s="515"/>
      <c r="AIL174" s="515"/>
      <c r="AIM174" s="515"/>
      <c r="AIN174" s="515"/>
      <c r="AIO174" s="515"/>
      <c r="AIP174" s="515"/>
      <c r="AIQ174" s="515"/>
      <c r="AIR174" s="515"/>
      <c r="AIS174" s="515"/>
      <c r="AIT174" s="515"/>
      <c r="AIU174" s="515"/>
      <c r="AIV174" s="515"/>
      <c r="AIW174" s="515"/>
      <c r="AIX174" s="515"/>
      <c r="AIY174" s="515"/>
      <c r="AIZ174" s="515"/>
      <c r="AJA174" s="515"/>
      <c r="AJB174" s="515"/>
      <c r="AJC174" s="515"/>
      <c r="AJD174" s="515"/>
      <c r="AJE174" s="515"/>
      <c r="AJF174" s="515"/>
      <c r="AJG174" s="515"/>
      <c r="AJH174" s="515"/>
      <c r="AJI174" s="515"/>
      <c r="AJJ174" s="515"/>
      <c r="AJK174" s="515"/>
      <c r="AJL174" s="515"/>
      <c r="AJM174" s="515"/>
      <c r="AJN174" s="515"/>
      <c r="AJO174" s="515"/>
      <c r="AJP174" s="515"/>
      <c r="AJQ174" s="515"/>
      <c r="AJR174" s="515"/>
      <c r="AJS174" s="515"/>
      <c r="AJT174" s="515"/>
      <c r="AJU174" s="515"/>
      <c r="AJV174" s="515"/>
      <c r="AJW174" s="515"/>
      <c r="AJX174" s="515"/>
      <c r="AJY174" s="515"/>
      <c r="AJZ174" s="515"/>
      <c r="AKA174" s="515"/>
      <c r="AKB174" s="515"/>
      <c r="AKC174" s="515"/>
      <c r="AKD174" s="515"/>
      <c r="AKE174" s="515"/>
      <c r="AKF174" s="515"/>
      <c r="AKG174" s="515"/>
      <c r="AKH174" s="515"/>
      <c r="AKI174" s="515"/>
      <c r="AKJ174" s="515"/>
      <c r="AKK174" s="515"/>
      <c r="AKL174" s="515"/>
      <c r="AKM174" s="515"/>
      <c r="AKN174" s="515"/>
      <c r="AKO174" s="515"/>
      <c r="AKP174" s="515"/>
      <c r="AKQ174" s="515"/>
      <c r="AKR174" s="515"/>
      <c r="AKS174" s="515"/>
      <c r="AKT174" s="515"/>
      <c r="AKU174" s="515"/>
      <c r="AKV174" s="515"/>
      <c r="AKW174" s="515"/>
      <c r="AKX174" s="515"/>
      <c r="AKY174" s="515"/>
      <c r="AKZ174" s="515"/>
      <c r="ALA174" s="515"/>
      <c r="ALB174" s="515"/>
      <c r="ALC174" s="515"/>
      <c r="ALD174" s="515"/>
      <c r="ALE174" s="515"/>
      <c r="ALF174" s="515"/>
      <c r="ALG174" s="515"/>
      <c r="ALH174" s="515"/>
      <c r="ALI174" s="515"/>
      <c r="ALJ174" s="515"/>
      <c r="ALK174" s="515"/>
      <c r="ALL174" s="515"/>
      <c r="ALM174" s="515"/>
      <c r="ALN174" s="515"/>
    </row>
    <row r="175" spans="1:1002" s="516" customFormat="1" ht="20.25" thickTop="1" x14ac:dyDescent="0.3">
      <c r="A175" s="480"/>
      <c r="B175" s="560"/>
      <c r="C175" s="560"/>
      <c r="D175" s="515"/>
      <c r="E175" s="515"/>
      <c r="F175" s="515"/>
      <c r="G175" s="515"/>
      <c r="H175" s="515"/>
      <c r="I175" s="515"/>
      <c r="J175" s="515"/>
      <c r="K175" s="515"/>
      <c r="L175" s="515"/>
      <c r="M175" s="515"/>
      <c r="N175" s="515"/>
      <c r="O175" s="515"/>
      <c r="P175" s="515"/>
      <c r="Q175" s="515"/>
      <c r="R175" s="515"/>
      <c r="S175" s="515"/>
      <c r="T175" s="515"/>
      <c r="U175" s="515"/>
      <c r="V175" s="515"/>
      <c r="W175" s="515"/>
      <c r="X175" s="515"/>
      <c r="Y175" s="515"/>
      <c r="Z175" s="515"/>
      <c r="AA175" s="515"/>
      <c r="AB175" s="515"/>
      <c r="AC175" s="515"/>
      <c r="AD175" s="515"/>
      <c r="AE175" s="515"/>
      <c r="AF175" s="515"/>
      <c r="AG175" s="515"/>
      <c r="AH175" s="515"/>
      <c r="AI175" s="515"/>
      <c r="AJ175" s="515"/>
      <c r="AK175" s="515"/>
      <c r="AL175" s="515"/>
      <c r="AM175" s="515"/>
      <c r="AN175" s="515"/>
      <c r="AO175" s="515"/>
      <c r="AP175" s="515"/>
      <c r="AQ175" s="515"/>
      <c r="AR175" s="515"/>
      <c r="AS175" s="515"/>
      <c r="AT175" s="515"/>
      <c r="AU175" s="515"/>
      <c r="AV175" s="515"/>
      <c r="AW175" s="515"/>
      <c r="AX175" s="515"/>
      <c r="AY175" s="515"/>
      <c r="AZ175" s="515"/>
      <c r="BA175" s="515"/>
      <c r="BB175" s="515"/>
      <c r="BC175" s="515"/>
      <c r="BD175" s="515"/>
      <c r="BE175" s="515"/>
      <c r="BF175" s="515"/>
      <c r="BG175" s="515"/>
      <c r="BH175" s="515"/>
      <c r="BI175" s="515"/>
      <c r="BJ175" s="515"/>
      <c r="BK175" s="515"/>
      <c r="BL175" s="515"/>
      <c r="BM175" s="515"/>
      <c r="BN175" s="515"/>
      <c r="BO175" s="515"/>
      <c r="BP175" s="515"/>
      <c r="BQ175" s="515"/>
      <c r="BR175" s="515"/>
      <c r="BS175" s="515"/>
      <c r="BT175" s="515"/>
      <c r="BU175" s="515"/>
      <c r="BV175" s="515"/>
      <c r="BW175" s="515"/>
      <c r="BX175" s="515"/>
      <c r="BY175" s="515"/>
      <c r="BZ175" s="515"/>
      <c r="CA175" s="515"/>
      <c r="CB175" s="515"/>
      <c r="CC175" s="515"/>
      <c r="CD175" s="515"/>
      <c r="CE175" s="515"/>
      <c r="CF175" s="515"/>
      <c r="CG175" s="515"/>
      <c r="CH175" s="515"/>
      <c r="CI175" s="515"/>
      <c r="CJ175" s="515"/>
      <c r="CK175" s="515"/>
      <c r="CL175" s="515"/>
      <c r="CM175" s="515"/>
      <c r="CN175" s="515"/>
      <c r="CO175" s="515"/>
      <c r="CP175" s="515"/>
      <c r="CQ175" s="515"/>
      <c r="CR175" s="515"/>
      <c r="CS175" s="515"/>
      <c r="CT175" s="515"/>
      <c r="CU175" s="515"/>
      <c r="CV175" s="515"/>
      <c r="CW175" s="515"/>
      <c r="CX175" s="515"/>
      <c r="CY175" s="515"/>
      <c r="CZ175" s="515"/>
      <c r="DA175" s="515"/>
      <c r="DB175" s="515"/>
      <c r="DC175" s="515"/>
      <c r="DD175" s="515"/>
      <c r="DE175" s="515"/>
      <c r="DF175" s="515"/>
      <c r="DG175" s="515"/>
      <c r="DH175" s="515"/>
      <c r="DI175" s="515"/>
      <c r="DJ175" s="515"/>
      <c r="DK175" s="515"/>
      <c r="DL175" s="515"/>
      <c r="DM175" s="515"/>
      <c r="DN175" s="515"/>
      <c r="DO175" s="515"/>
      <c r="DP175" s="515"/>
      <c r="DQ175" s="515"/>
      <c r="DR175" s="515"/>
      <c r="DS175" s="515"/>
      <c r="DT175" s="515"/>
      <c r="DU175" s="515"/>
      <c r="DV175" s="515"/>
      <c r="DW175" s="515"/>
      <c r="DX175" s="515"/>
      <c r="DY175" s="515"/>
      <c r="DZ175" s="515"/>
      <c r="EA175" s="515"/>
      <c r="EB175" s="515"/>
      <c r="EC175" s="515"/>
      <c r="ED175" s="515"/>
      <c r="EE175" s="515"/>
      <c r="EF175" s="515"/>
      <c r="EG175" s="515"/>
      <c r="EH175" s="515"/>
      <c r="EI175" s="515"/>
      <c r="EJ175" s="515"/>
      <c r="EK175" s="515"/>
      <c r="EL175" s="515"/>
      <c r="EM175" s="515"/>
      <c r="EN175" s="515"/>
      <c r="EO175" s="515"/>
      <c r="EP175" s="515"/>
      <c r="EQ175" s="515"/>
      <c r="ER175" s="515"/>
      <c r="ES175" s="515"/>
      <c r="ET175" s="515"/>
      <c r="EU175" s="515"/>
      <c r="EV175" s="515"/>
      <c r="EW175" s="515"/>
      <c r="EX175" s="515"/>
      <c r="EY175" s="515"/>
      <c r="EZ175" s="515"/>
      <c r="FA175" s="515"/>
      <c r="FB175" s="515"/>
      <c r="FC175" s="515"/>
      <c r="FD175" s="515"/>
      <c r="FE175" s="515"/>
      <c r="FF175" s="515"/>
      <c r="FG175" s="515"/>
      <c r="FH175" s="515"/>
      <c r="FI175" s="515"/>
      <c r="FJ175" s="515"/>
      <c r="FK175" s="515"/>
      <c r="FL175" s="515"/>
      <c r="FM175" s="515"/>
      <c r="FN175" s="515"/>
      <c r="FO175" s="515"/>
      <c r="FP175" s="515"/>
      <c r="FQ175" s="515"/>
      <c r="FR175" s="515"/>
      <c r="FS175" s="515"/>
      <c r="FT175" s="515"/>
      <c r="FU175" s="515"/>
      <c r="FV175" s="515"/>
      <c r="FW175" s="515"/>
      <c r="FX175" s="515"/>
      <c r="FY175" s="515"/>
      <c r="FZ175" s="515"/>
      <c r="GA175" s="515"/>
      <c r="GB175" s="515"/>
      <c r="GC175" s="515"/>
      <c r="GD175" s="515"/>
      <c r="GE175" s="515"/>
      <c r="GF175" s="515"/>
      <c r="GG175" s="515"/>
      <c r="GH175" s="515"/>
      <c r="GI175" s="515"/>
      <c r="GJ175" s="515"/>
      <c r="GK175" s="515"/>
      <c r="GL175" s="515"/>
      <c r="GM175" s="515"/>
      <c r="GN175" s="515"/>
      <c r="GO175" s="515"/>
      <c r="GP175" s="515"/>
      <c r="GQ175" s="515"/>
      <c r="GR175" s="515"/>
      <c r="GS175" s="515"/>
      <c r="GT175" s="515"/>
      <c r="GU175" s="515"/>
      <c r="GV175" s="515"/>
      <c r="GW175" s="515"/>
      <c r="GX175" s="515"/>
      <c r="GY175" s="515"/>
      <c r="GZ175" s="515"/>
      <c r="HA175" s="515"/>
      <c r="HB175" s="515"/>
      <c r="HC175" s="515"/>
      <c r="HD175" s="515"/>
      <c r="HE175" s="515"/>
      <c r="HF175" s="515"/>
      <c r="HG175" s="515"/>
      <c r="HH175" s="515"/>
      <c r="HI175" s="515"/>
      <c r="HJ175" s="515"/>
      <c r="HK175" s="515"/>
      <c r="HL175" s="515"/>
      <c r="HM175" s="515"/>
      <c r="HN175" s="515"/>
      <c r="HO175" s="515"/>
      <c r="HP175" s="515"/>
      <c r="HQ175" s="515"/>
      <c r="HR175" s="515"/>
      <c r="HS175" s="515"/>
      <c r="HT175" s="515"/>
      <c r="HU175" s="515"/>
      <c r="HV175" s="515"/>
      <c r="HW175" s="515"/>
      <c r="HX175" s="515"/>
      <c r="HY175" s="515"/>
      <c r="HZ175" s="515"/>
      <c r="IA175" s="515"/>
      <c r="IB175" s="515"/>
      <c r="IC175" s="515"/>
      <c r="ID175" s="515"/>
      <c r="IE175" s="515"/>
      <c r="IF175" s="515"/>
      <c r="IG175" s="515"/>
      <c r="IH175" s="515"/>
      <c r="II175" s="515"/>
      <c r="IJ175" s="515"/>
      <c r="IK175" s="515"/>
      <c r="IL175" s="515"/>
      <c r="IM175" s="515"/>
      <c r="IN175" s="515"/>
      <c r="IO175" s="515"/>
      <c r="IP175" s="515"/>
      <c r="IQ175" s="515"/>
      <c r="IR175" s="515"/>
      <c r="IS175" s="515"/>
      <c r="IT175" s="515"/>
      <c r="IU175" s="515"/>
      <c r="IV175" s="515"/>
      <c r="IW175" s="515"/>
      <c r="IX175" s="515"/>
      <c r="IY175" s="515"/>
      <c r="IZ175" s="515"/>
      <c r="JA175" s="515"/>
      <c r="JB175" s="515"/>
      <c r="JC175" s="515"/>
      <c r="JD175" s="515"/>
      <c r="JE175" s="515"/>
      <c r="JF175" s="515"/>
      <c r="JG175" s="515"/>
      <c r="JH175" s="515"/>
      <c r="JI175" s="515"/>
      <c r="JJ175" s="515"/>
      <c r="JK175" s="515"/>
      <c r="JL175" s="515"/>
      <c r="JM175" s="515"/>
      <c r="JN175" s="515"/>
      <c r="JO175" s="515"/>
      <c r="JP175" s="515"/>
      <c r="JQ175" s="515"/>
      <c r="JR175" s="515"/>
      <c r="JS175" s="515"/>
      <c r="JT175" s="515"/>
      <c r="JU175" s="515"/>
      <c r="JV175" s="515"/>
      <c r="JW175" s="515"/>
      <c r="JX175" s="515"/>
      <c r="JY175" s="515"/>
      <c r="JZ175" s="515"/>
      <c r="KA175" s="515"/>
      <c r="KB175" s="515"/>
      <c r="KC175" s="515"/>
      <c r="KD175" s="515"/>
      <c r="KE175" s="515"/>
      <c r="KF175" s="515"/>
      <c r="KG175" s="515"/>
      <c r="KH175" s="515"/>
      <c r="KI175" s="515"/>
      <c r="KJ175" s="515"/>
      <c r="KK175" s="515"/>
      <c r="KL175" s="515"/>
      <c r="KM175" s="515"/>
      <c r="KN175" s="515"/>
      <c r="KO175" s="515"/>
      <c r="KP175" s="515"/>
      <c r="KQ175" s="515"/>
      <c r="KR175" s="515"/>
      <c r="KS175" s="515"/>
      <c r="KT175" s="515"/>
      <c r="KU175" s="515"/>
      <c r="KV175" s="515"/>
      <c r="KW175" s="515"/>
      <c r="KX175" s="515"/>
      <c r="KY175" s="515"/>
      <c r="KZ175" s="515"/>
      <c r="LA175" s="515"/>
      <c r="LB175" s="515"/>
      <c r="LC175" s="515"/>
      <c r="LD175" s="515"/>
      <c r="LE175" s="515"/>
      <c r="LF175" s="515"/>
      <c r="LG175" s="515"/>
      <c r="LH175" s="515"/>
      <c r="LI175" s="515"/>
      <c r="LJ175" s="515"/>
      <c r="LK175" s="515"/>
      <c r="LL175" s="515"/>
      <c r="LM175" s="515"/>
      <c r="LN175" s="515"/>
      <c r="LO175" s="515"/>
      <c r="LP175" s="515"/>
      <c r="LQ175" s="515"/>
      <c r="LR175" s="515"/>
      <c r="LS175" s="515"/>
      <c r="LT175" s="515"/>
      <c r="LU175" s="515"/>
      <c r="LV175" s="515"/>
      <c r="LW175" s="515"/>
      <c r="LX175" s="515"/>
      <c r="LY175" s="515"/>
      <c r="LZ175" s="515"/>
      <c r="MA175" s="515"/>
      <c r="MB175" s="515"/>
      <c r="MC175" s="515"/>
      <c r="MD175" s="515"/>
      <c r="ME175" s="515"/>
      <c r="MF175" s="515"/>
      <c r="MG175" s="515"/>
      <c r="MH175" s="515"/>
      <c r="MI175" s="515"/>
      <c r="MJ175" s="515"/>
      <c r="MK175" s="515"/>
      <c r="ML175" s="515"/>
      <c r="MM175" s="515"/>
      <c r="MN175" s="515"/>
      <c r="MO175" s="515"/>
      <c r="MP175" s="515"/>
      <c r="MQ175" s="515"/>
      <c r="MR175" s="515"/>
      <c r="MS175" s="515"/>
      <c r="MT175" s="515"/>
      <c r="MU175" s="515"/>
      <c r="MV175" s="515"/>
      <c r="MW175" s="515"/>
      <c r="MX175" s="515"/>
      <c r="MY175" s="515"/>
      <c r="MZ175" s="515"/>
      <c r="NA175" s="515"/>
      <c r="NB175" s="515"/>
      <c r="NC175" s="515"/>
      <c r="ND175" s="515"/>
      <c r="NE175" s="515"/>
      <c r="NF175" s="515"/>
      <c r="NG175" s="515"/>
      <c r="NH175" s="515"/>
      <c r="NI175" s="515"/>
      <c r="NJ175" s="515"/>
      <c r="NK175" s="515"/>
      <c r="NL175" s="515"/>
      <c r="NM175" s="515"/>
      <c r="NN175" s="515"/>
      <c r="NO175" s="515"/>
      <c r="NP175" s="515"/>
      <c r="NQ175" s="515"/>
      <c r="NR175" s="515"/>
      <c r="NS175" s="515"/>
      <c r="NT175" s="515"/>
      <c r="NU175" s="515"/>
      <c r="NV175" s="515"/>
      <c r="NW175" s="515"/>
      <c r="NX175" s="515"/>
      <c r="NY175" s="515"/>
      <c r="NZ175" s="515"/>
      <c r="OA175" s="515"/>
      <c r="OB175" s="515"/>
      <c r="OC175" s="515"/>
      <c r="OD175" s="515"/>
      <c r="OE175" s="515"/>
      <c r="OF175" s="515"/>
      <c r="OG175" s="515"/>
      <c r="OH175" s="515"/>
      <c r="OI175" s="515"/>
      <c r="OJ175" s="515"/>
      <c r="OK175" s="515"/>
      <c r="OL175" s="515"/>
      <c r="OM175" s="515"/>
      <c r="ON175" s="515"/>
      <c r="OO175" s="515"/>
      <c r="OP175" s="515"/>
      <c r="OQ175" s="515"/>
      <c r="OR175" s="515"/>
      <c r="OS175" s="515"/>
      <c r="OT175" s="515"/>
      <c r="OU175" s="515"/>
      <c r="OV175" s="515"/>
      <c r="OW175" s="515"/>
      <c r="OX175" s="515"/>
      <c r="OY175" s="515"/>
      <c r="OZ175" s="515"/>
      <c r="PA175" s="515"/>
      <c r="PB175" s="515"/>
      <c r="PC175" s="515"/>
      <c r="PD175" s="515"/>
      <c r="PE175" s="515"/>
      <c r="PF175" s="515"/>
      <c r="PG175" s="515"/>
      <c r="PH175" s="515"/>
      <c r="PI175" s="515"/>
      <c r="PJ175" s="515"/>
      <c r="PK175" s="515"/>
      <c r="PL175" s="515"/>
      <c r="PM175" s="515"/>
      <c r="PN175" s="515"/>
      <c r="PO175" s="515"/>
      <c r="PP175" s="515"/>
      <c r="PQ175" s="515"/>
      <c r="PR175" s="515"/>
      <c r="PS175" s="515"/>
      <c r="PT175" s="515"/>
      <c r="PU175" s="515"/>
      <c r="PV175" s="515"/>
      <c r="PW175" s="515"/>
      <c r="PX175" s="515"/>
      <c r="PY175" s="515"/>
      <c r="PZ175" s="515"/>
      <c r="QA175" s="515"/>
      <c r="QB175" s="515"/>
      <c r="QC175" s="515"/>
      <c r="QD175" s="515"/>
      <c r="QE175" s="515"/>
      <c r="QF175" s="515"/>
      <c r="QG175" s="515"/>
      <c r="QH175" s="515"/>
      <c r="QI175" s="515"/>
      <c r="QJ175" s="515"/>
      <c r="QK175" s="515"/>
      <c r="QL175" s="515"/>
      <c r="QM175" s="515"/>
      <c r="QN175" s="515"/>
      <c r="QO175" s="515"/>
      <c r="QP175" s="515"/>
      <c r="QQ175" s="515"/>
      <c r="QR175" s="515"/>
      <c r="QS175" s="515"/>
      <c r="QT175" s="515"/>
      <c r="QU175" s="515"/>
      <c r="QV175" s="515"/>
      <c r="QW175" s="515"/>
      <c r="QX175" s="515"/>
      <c r="QY175" s="515"/>
      <c r="QZ175" s="515"/>
      <c r="RA175" s="515"/>
      <c r="RB175" s="515"/>
      <c r="RC175" s="515"/>
      <c r="RD175" s="515"/>
      <c r="RE175" s="515"/>
      <c r="RF175" s="515"/>
      <c r="RG175" s="515"/>
      <c r="RH175" s="515"/>
      <c r="RI175" s="515"/>
      <c r="RJ175" s="515"/>
      <c r="RK175" s="515"/>
      <c r="RL175" s="515"/>
      <c r="RM175" s="515"/>
      <c r="RN175" s="515"/>
      <c r="RO175" s="515"/>
      <c r="RP175" s="515"/>
      <c r="RQ175" s="515"/>
      <c r="RR175" s="515"/>
      <c r="RS175" s="515"/>
      <c r="RT175" s="515"/>
      <c r="RU175" s="515"/>
      <c r="RV175" s="515"/>
      <c r="RW175" s="515"/>
      <c r="RX175" s="515"/>
      <c r="RY175" s="515"/>
      <c r="RZ175" s="515"/>
      <c r="SA175" s="515"/>
      <c r="SB175" s="515"/>
      <c r="SC175" s="515"/>
      <c r="SD175" s="515"/>
      <c r="SE175" s="515"/>
      <c r="SF175" s="515"/>
      <c r="SG175" s="515"/>
      <c r="SH175" s="515"/>
      <c r="SI175" s="515"/>
      <c r="SJ175" s="515"/>
      <c r="SK175" s="515"/>
      <c r="SL175" s="515"/>
      <c r="SM175" s="515"/>
      <c r="SN175" s="515"/>
      <c r="SO175" s="515"/>
      <c r="SP175" s="515"/>
      <c r="SQ175" s="515"/>
      <c r="SR175" s="515"/>
      <c r="SS175" s="515"/>
      <c r="ST175" s="515"/>
      <c r="SU175" s="515"/>
      <c r="SV175" s="515"/>
      <c r="SW175" s="515"/>
      <c r="SX175" s="515"/>
      <c r="SY175" s="515"/>
      <c r="SZ175" s="515"/>
      <c r="TA175" s="515"/>
      <c r="TB175" s="515"/>
      <c r="TC175" s="515"/>
      <c r="TD175" s="515"/>
      <c r="TE175" s="515"/>
      <c r="TF175" s="515"/>
      <c r="TG175" s="515"/>
      <c r="TH175" s="515"/>
      <c r="TI175" s="515"/>
      <c r="TJ175" s="515"/>
      <c r="TK175" s="515"/>
      <c r="TL175" s="515"/>
      <c r="TM175" s="515"/>
      <c r="TN175" s="515"/>
      <c r="TO175" s="515"/>
      <c r="TP175" s="515"/>
      <c r="TQ175" s="515"/>
      <c r="TR175" s="515"/>
      <c r="TS175" s="515"/>
      <c r="TT175" s="515"/>
      <c r="TU175" s="515"/>
      <c r="TV175" s="515"/>
      <c r="TW175" s="515"/>
      <c r="TX175" s="515"/>
      <c r="TY175" s="515"/>
      <c r="TZ175" s="515"/>
      <c r="UA175" s="515"/>
      <c r="UB175" s="515"/>
      <c r="UC175" s="515"/>
      <c r="UD175" s="515"/>
      <c r="UE175" s="515"/>
      <c r="UF175" s="515"/>
      <c r="UG175" s="515"/>
      <c r="UH175" s="515"/>
      <c r="UI175" s="515"/>
      <c r="UJ175" s="515"/>
      <c r="UK175" s="515"/>
      <c r="UL175" s="515"/>
      <c r="UM175" s="515"/>
      <c r="UN175" s="515"/>
      <c r="UO175" s="515"/>
      <c r="UP175" s="515"/>
      <c r="UQ175" s="515"/>
      <c r="UR175" s="515"/>
      <c r="US175" s="515"/>
      <c r="UT175" s="515"/>
      <c r="UU175" s="515"/>
      <c r="UV175" s="515"/>
      <c r="UW175" s="515"/>
      <c r="UX175" s="515"/>
      <c r="UY175" s="515"/>
      <c r="UZ175" s="515"/>
      <c r="VA175" s="515"/>
      <c r="VB175" s="515"/>
      <c r="VC175" s="515"/>
      <c r="VD175" s="515"/>
      <c r="VE175" s="515"/>
      <c r="VF175" s="515"/>
      <c r="VG175" s="515"/>
      <c r="VH175" s="515"/>
      <c r="VI175" s="515"/>
      <c r="VJ175" s="515"/>
      <c r="VK175" s="515"/>
      <c r="VL175" s="515"/>
      <c r="VM175" s="515"/>
      <c r="VN175" s="515"/>
      <c r="VO175" s="515"/>
      <c r="VP175" s="515"/>
      <c r="VQ175" s="515"/>
      <c r="VR175" s="515"/>
      <c r="VS175" s="515"/>
      <c r="VT175" s="515"/>
      <c r="VU175" s="515"/>
      <c r="VV175" s="515"/>
      <c r="VW175" s="515"/>
      <c r="VX175" s="515"/>
      <c r="VY175" s="515"/>
      <c r="VZ175" s="515"/>
      <c r="WA175" s="515"/>
      <c r="WB175" s="515"/>
      <c r="WC175" s="515"/>
      <c r="WD175" s="515"/>
      <c r="WE175" s="515"/>
      <c r="WF175" s="515"/>
      <c r="WG175" s="515"/>
      <c r="WH175" s="515"/>
      <c r="WI175" s="515"/>
      <c r="WJ175" s="515"/>
      <c r="WK175" s="515"/>
      <c r="WL175" s="515"/>
      <c r="WM175" s="515"/>
      <c r="WN175" s="515"/>
      <c r="WO175" s="515"/>
      <c r="WP175" s="515"/>
      <c r="WQ175" s="515"/>
      <c r="WR175" s="515"/>
      <c r="WS175" s="515"/>
      <c r="WT175" s="515"/>
      <c r="WU175" s="515"/>
      <c r="WV175" s="515"/>
      <c r="WW175" s="515"/>
      <c r="WX175" s="515"/>
      <c r="WY175" s="515"/>
      <c r="WZ175" s="515"/>
      <c r="XA175" s="515"/>
      <c r="XB175" s="515"/>
      <c r="XC175" s="515"/>
      <c r="XD175" s="515"/>
      <c r="XE175" s="515"/>
      <c r="XF175" s="515"/>
      <c r="XG175" s="515"/>
      <c r="XH175" s="515"/>
      <c r="XI175" s="515"/>
      <c r="XJ175" s="515"/>
      <c r="XK175" s="515"/>
      <c r="XL175" s="515"/>
      <c r="XM175" s="515"/>
      <c r="XN175" s="515"/>
      <c r="XO175" s="515"/>
      <c r="XP175" s="515"/>
      <c r="XQ175" s="515"/>
      <c r="XR175" s="515"/>
      <c r="XS175" s="515"/>
      <c r="XT175" s="515"/>
      <c r="XU175" s="515"/>
      <c r="XV175" s="515"/>
      <c r="XW175" s="515"/>
      <c r="XX175" s="515"/>
      <c r="XY175" s="515"/>
      <c r="XZ175" s="515"/>
      <c r="YA175" s="515"/>
      <c r="YB175" s="515"/>
      <c r="YC175" s="515"/>
      <c r="YD175" s="515"/>
      <c r="YE175" s="515"/>
      <c r="YF175" s="515"/>
      <c r="YG175" s="515"/>
      <c r="YH175" s="515"/>
      <c r="YI175" s="515"/>
      <c r="YJ175" s="515"/>
      <c r="YK175" s="515"/>
      <c r="YL175" s="515"/>
      <c r="YM175" s="515"/>
      <c r="YN175" s="515"/>
      <c r="YO175" s="515"/>
      <c r="YP175" s="515"/>
      <c r="YQ175" s="515"/>
      <c r="YR175" s="515"/>
      <c r="YS175" s="515"/>
      <c r="YT175" s="515"/>
      <c r="YU175" s="515"/>
      <c r="YV175" s="515"/>
      <c r="YW175" s="515"/>
      <c r="YX175" s="515"/>
      <c r="YY175" s="515"/>
      <c r="YZ175" s="515"/>
      <c r="ZA175" s="515"/>
      <c r="ZB175" s="515"/>
      <c r="ZC175" s="515"/>
      <c r="ZD175" s="515"/>
      <c r="ZE175" s="515"/>
      <c r="ZF175" s="515"/>
      <c r="ZG175" s="515"/>
      <c r="ZH175" s="515"/>
      <c r="ZI175" s="515"/>
      <c r="ZJ175" s="515"/>
      <c r="ZK175" s="515"/>
      <c r="ZL175" s="515"/>
      <c r="ZM175" s="515"/>
      <c r="ZN175" s="515"/>
      <c r="ZO175" s="515"/>
      <c r="ZP175" s="515"/>
      <c r="ZQ175" s="515"/>
      <c r="ZR175" s="515"/>
      <c r="ZS175" s="515"/>
      <c r="ZT175" s="515"/>
      <c r="ZU175" s="515"/>
      <c r="ZV175" s="515"/>
      <c r="ZW175" s="515"/>
      <c r="ZX175" s="515"/>
      <c r="ZY175" s="515"/>
      <c r="ZZ175" s="515"/>
      <c r="AAA175" s="515"/>
      <c r="AAB175" s="515"/>
      <c r="AAC175" s="515"/>
      <c r="AAD175" s="515"/>
      <c r="AAE175" s="515"/>
      <c r="AAF175" s="515"/>
      <c r="AAG175" s="515"/>
      <c r="AAH175" s="515"/>
      <c r="AAI175" s="515"/>
      <c r="AAJ175" s="515"/>
      <c r="AAK175" s="515"/>
      <c r="AAL175" s="515"/>
      <c r="AAM175" s="515"/>
      <c r="AAN175" s="515"/>
      <c r="AAO175" s="515"/>
      <c r="AAP175" s="515"/>
      <c r="AAQ175" s="515"/>
      <c r="AAR175" s="515"/>
      <c r="AAS175" s="515"/>
      <c r="AAT175" s="515"/>
      <c r="AAU175" s="515"/>
      <c r="AAV175" s="515"/>
      <c r="AAW175" s="515"/>
      <c r="AAX175" s="515"/>
      <c r="AAY175" s="515"/>
      <c r="AAZ175" s="515"/>
      <c r="ABA175" s="515"/>
      <c r="ABB175" s="515"/>
      <c r="ABC175" s="515"/>
      <c r="ABD175" s="515"/>
      <c r="ABE175" s="515"/>
      <c r="ABF175" s="515"/>
      <c r="ABG175" s="515"/>
      <c r="ABH175" s="515"/>
      <c r="ABI175" s="515"/>
      <c r="ABJ175" s="515"/>
      <c r="ABK175" s="515"/>
      <c r="ABL175" s="515"/>
      <c r="ABM175" s="515"/>
      <c r="ABN175" s="515"/>
      <c r="ABO175" s="515"/>
      <c r="ABP175" s="515"/>
      <c r="ABQ175" s="515"/>
      <c r="ABR175" s="515"/>
      <c r="ABS175" s="515"/>
      <c r="ABT175" s="515"/>
      <c r="ABU175" s="515"/>
      <c r="ABV175" s="515"/>
      <c r="ABW175" s="515"/>
      <c r="ABX175" s="515"/>
      <c r="ABY175" s="515"/>
      <c r="ABZ175" s="515"/>
      <c r="ACA175" s="515"/>
      <c r="ACB175" s="515"/>
      <c r="ACC175" s="515"/>
      <c r="ACD175" s="515"/>
      <c r="ACE175" s="515"/>
      <c r="ACF175" s="515"/>
      <c r="ACG175" s="515"/>
      <c r="ACH175" s="515"/>
      <c r="ACI175" s="515"/>
      <c r="ACJ175" s="515"/>
      <c r="ACK175" s="515"/>
      <c r="ACL175" s="515"/>
      <c r="ACM175" s="515"/>
      <c r="ACN175" s="515"/>
      <c r="ACO175" s="515"/>
      <c r="ACP175" s="515"/>
      <c r="ACQ175" s="515"/>
      <c r="ACR175" s="515"/>
      <c r="ACS175" s="515"/>
      <c r="ACT175" s="515"/>
      <c r="ACU175" s="515"/>
      <c r="ACV175" s="515"/>
      <c r="ACW175" s="515"/>
      <c r="ACX175" s="515"/>
      <c r="ACY175" s="515"/>
      <c r="ACZ175" s="515"/>
      <c r="ADA175" s="515"/>
      <c r="ADB175" s="515"/>
      <c r="ADC175" s="515"/>
      <c r="ADD175" s="515"/>
      <c r="ADE175" s="515"/>
      <c r="ADF175" s="515"/>
      <c r="ADG175" s="515"/>
      <c r="ADH175" s="515"/>
      <c r="ADI175" s="515"/>
      <c r="ADJ175" s="515"/>
      <c r="ADK175" s="515"/>
      <c r="ADL175" s="515"/>
      <c r="ADM175" s="515"/>
      <c r="ADN175" s="515"/>
      <c r="ADO175" s="515"/>
      <c r="ADP175" s="515"/>
      <c r="ADQ175" s="515"/>
      <c r="ADR175" s="515"/>
      <c r="ADS175" s="515"/>
      <c r="ADT175" s="515"/>
      <c r="ADU175" s="515"/>
      <c r="ADV175" s="515"/>
      <c r="ADW175" s="515"/>
      <c r="ADX175" s="515"/>
      <c r="ADY175" s="515"/>
      <c r="ADZ175" s="515"/>
      <c r="AEA175" s="515"/>
      <c r="AEB175" s="515"/>
      <c r="AEC175" s="515"/>
      <c r="AED175" s="515"/>
      <c r="AEE175" s="515"/>
      <c r="AEF175" s="515"/>
      <c r="AEG175" s="515"/>
      <c r="AEH175" s="515"/>
      <c r="AEI175" s="515"/>
      <c r="AEJ175" s="515"/>
      <c r="AEK175" s="515"/>
      <c r="AEL175" s="515"/>
      <c r="AEM175" s="515"/>
      <c r="AEN175" s="515"/>
      <c r="AEO175" s="515"/>
      <c r="AEP175" s="515"/>
      <c r="AEQ175" s="515"/>
      <c r="AER175" s="515"/>
      <c r="AES175" s="515"/>
      <c r="AET175" s="515"/>
      <c r="AEU175" s="515"/>
      <c r="AEV175" s="515"/>
      <c r="AEW175" s="515"/>
      <c r="AEX175" s="515"/>
      <c r="AEY175" s="515"/>
      <c r="AEZ175" s="515"/>
      <c r="AFA175" s="515"/>
      <c r="AFB175" s="515"/>
      <c r="AFC175" s="515"/>
      <c r="AFD175" s="515"/>
      <c r="AFE175" s="515"/>
      <c r="AFF175" s="515"/>
      <c r="AFG175" s="515"/>
      <c r="AFH175" s="515"/>
      <c r="AFI175" s="515"/>
      <c r="AFJ175" s="515"/>
      <c r="AFK175" s="515"/>
      <c r="AFL175" s="515"/>
      <c r="AFM175" s="515"/>
      <c r="AFN175" s="515"/>
      <c r="AFO175" s="515"/>
      <c r="AFP175" s="515"/>
      <c r="AFQ175" s="515"/>
      <c r="AFR175" s="515"/>
      <c r="AFS175" s="515"/>
      <c r="AFT175" s="515"/>
      <c r="AFU175" s="515"/>
      <c r="AFV175" s="515"/>
      <c r="AFW175" s="515"/>
      <c r="AFX175" s="515"/>
      <c r="AFY175" s="515"/>
      <c r="AFZ175" s="515"/>
      <c r="AGA175" s="515"/>
      <c r="AGB175" s="515"/>
      <c r="AGC175" s="515"/>
      <c r="AGD175" s="515"/>
      <c r="AGE175" s="515"/>
      <c r="AGF175" s="515"/>
      <c r="AGG175" s="515"/>
      <c r="AGH175" s="515"/>
      <c r="AGI175" s="515"/>
      <c r="AGJ175" s="515"/>
      <c r="AGK175" s="515"/>
      <c r="AGL175" s="515"/>
      <c r="AGM175" s="515"/>
      <c r="AGN175" s="515"/>
      <c r="AGO175" s="515"/>
      <c r="AGP175" s="515"/>
      <c r="AGQ175" s="515"/>
      <c r="AGR175" s="515"/>
      <c r="AGS175" s="515"/>
      <c r="AGT175" s="515"/>
      <c r="AGU175" s="515"/>
      <c r="AGV175" s="515"/>
      <c r="AGW175" s="515"/>
      <c r="AGX175" s="515"/>
      <c r="AGY175" s="515"/>
      <c r="AGZ175" s="515"/>
      <c r="AHA175" s="515"/>
      <c r="AHB175" s="515"/>
      <c r="AHC175" s="515"/>
      <c r="AHD175" s="515"/>
      <c r="AHE175" s="515"/>
      <c r="AHF175" s="515"/>
      <c r="AHG175" s="515"/>
      <c r="AHH175" s="515"/>
      <c r="AHI175" s="515"/>
      <c r="AHJ175" s="515"/>
      <c r="AHK175" s="515"/>
      <c r="AHL175" s="515"/>
      <c r="AHM175" s="515"/>
      <c r="AHN175" s="515"/>
      <c r="AHO175" s="515"/>
      <c r="AHP175" s="515"/>
      <c r="AHQ175" s="515"/>
      <c r="AHR175" s="515"/>
      <c r="AHS175" s="515"/>
      <c r="AHT175" s="515"/>
      <c r="AHU175" s="515"/>
      <c r="AHV175" s="515"/>
      <c r="AHW175" s="515"/>
      <c r="AHX175" s="515"/>
      <c r="AHY175" s="515"/>
      <c r="AHZ175" s="515"/>
      <c r="AIA175" s="515"/>
      <c r="AIB175" s="515"/>
      <c r="AIC175" s="515"/>
      <c r="AID175" s="515"/>
      <c r="AIE175" s="515"/>
      <c r="AIF175" s="515"/>
      <c r="AIG175" s="515"/>
      <c r="AIH175" s="515"/>
      <c r="AII175" s="515"/>
      <c r="AIJ175" s="515"/>
      <c r="AIK175" s="515"/>
      <c r="AIL175" s="515"/>
      <c r="AIM175" s="515"/>
      <c r="AIN175" s="515"/>
      <c r="AIO175" s="515"/>
      <c r="AIP175" s="515"/>
      <c r="AIQ175" s="515"/>
      <c r="AIR175" s="515"/>
      <c r="AIS175" s="515"/>
      <c r="AIT175" s="515"/>
      <c r="AIU175" s="515"/>
      <c r="AIV175" s="515"/>
      <c r="AIW175" s="515"/>
      <c r="AIX175" s="515"/>
      <c r="AIY175" s="515"/>
      <c r="AIZ175" s="515"/>
      <c r="AJA175" s="515"/>
      <c r="AJB175" s="515"/>
      <c r="AJC175" s="515"/>
      <c r="AJD175" s="515"/>
      <c r="AJE175" s="515"/>
      <c r="AJF175" s="515"/>
      <c r="AJG175" s="515"/>
      <c r="AJH175" s="515"/>
      <c r="AJI175" s="515"/>
      <c r="AJJ175" s="515"/>
      <c r="AJK175" s="515"/>
      <c r="AJL175" s="515"/>
      <c r="AJM175" s="515"/>
      <c r="AJN175" s="515"/>
      <c r="AJO175" s="515"/>
      <c r="AJP175" s="515"/>
      <c r="AJQ175" s="515"/>
      <c r="AJR175" s="515"/>
      <c r="AJS175" s="515"/>
      <c r="AJT175" s="515"/>
      <c r="AJU175" s="515"/>
      <c r="AJV175" s="515"/>
      <c r="AJW175" s="515"/>
      <c r="AJX175" s="515"/>
      <c r="AJY175" s="515"/>
      <c r="AJZ175" s="515"/>
      <c r="AKA175" s="515"/>
      <c r="AKB175" s="515"/>
      <c r="AKC175" s="515"/>
      <c r="AKD175" s="515"/>
      <c r="AKE175" s="515"/>
      <c r="AKF175" s="515"/>
      <c r="AKG175" s="515"/>
      <c r="AKH175" s="515"/>
      <c r="AKI175" s="515"/>
      <c r="AKJ175" s="515"/>
      <c r="AKK175" s="515"/>
      <c r="AKL175" s="515"/>
      <c r="AKM175" s="515"/>
      <c r="AKN175" s="515"/>
      <c r="AKO175" s="515"/>
      <c r="AKP175" s="515"/>
      <c r="AKQ175" s="515"/>
      <c r="AKR175" s="515"/>
      <c r="AKS175" s="515"/>
      <c r="AKT175" s="515"/>
      <c r="AKU175" s="515"/>
      <c r="AKV175" s="515"/>
      <c r="AKW175" s="515"/>
      <c r="AKX175" s="515"/>
      <c r="AKY175" s="515"/>
      <c r="AKZ175" s="515"/>
      <c r="ALA175" s="515"/>
      <c r="ALB175" s="515"/>
      <c r="ALC175" s="515"/>
      <c r="ALD175" s="515"/>
      <c r="ALE175" s="515"/>
      <c r="ALF175" s="515"/>
      <c r="ALG175" s="515"/>
      <c r="ALH175" s="515"/>
      <c r="ALI175" s="515"/>
      <c r="ALJ175" s="515"/>
      <c r="ALK175" s="515"/>
      <c r="ALL175" s="515"/>
      <c r="ALM175" s="515"/>
      <c r="ALN175" s="515"/>
    </row>
    <row r="176" spans="1:1002" s="516" customFormat="1" x14ac:dyDescent="0.3">
      <c r="A176" s="480"/>
      <c r="B176" s="560"/>
      <c r="C176" s="560"/>
      <c r="D176" s="515"/>
      <c r="E176" s="515"/>
      <c r="F176" s="515"/>
      <c r="G176" s="515"/>
      <c r="H176" s="515"/>
      <c r="I176" s="515"/>
      <c r="J176" s="515"/>
      <c r="K176" s="515"/>
      <c r="L176" s="515"/>
      <c r="M176" s="515"/>
      <c r="N176" s="515"/>
      <c r="O176" s="515"/>
      <c r="P176" s="515"/>
      <c r="Q176" s="515"/>
      <c r="R176" s="515"/>
      <c r="S176" s="515"/>
      <c r="T176" s="515"/>
      <c r="U176" s="515"/>
      <c r="V176" s="515"/>
      <c r="W176" s="515"/>
      <c r="X176" s="515"/>
      <c r="Y176" s="515"/>
      <c r="Z176" s="515"/>
      <c r="AA176" s="515"/>
      <c r="AB176" s="515"/>
      <c r="AC176" s="515"/>
      <c r="AD176" s="515"/>
      <c r="AE176" s="515"/>
      <c r="AF176" s="515"/>
      <c r="AG176" s="515"/>
      <c r="AH176" s="515"/>
      <c r="AI176" s="515"/>
      <c r="AJ176" s="515"/>
      <c r="AK176" s="515"/>
      <c r="AL176" s="515"/>
      <c r="AM176" s="515"/>
      <c r="AN176" s="515"/>
      <c r="AO176" s="515"/>
      <c r="AP176" s="515"/>
      <c r="AQ176" s="515"/>
      <c r="AR176" s="515"/>
      <c r="AS176" s="515"/>
      <c r="AT176" s="515"/>
      <c r="AU176" s="515"/>
      <c r="AV176" s="515"/>
      <c r="AW176" s="515"/>
      <c r="AX176" s="515"/>
      <c r="AY176" s="515"/>
      <c r="AZ176" s="515"/>
      <c r="BA176" s="515"/>
      <c r="BB176" s="515"/>
      <c r="BC176" s="515"/>
      <c r="BD176" s="515"/>
      <c r="BE176" s="515"/>
      <c r="BF176" s="515"/>
      <c r="BG176" s="515"/>
      <c r="BH176" s="515"/>
      <c r="BI176" s="515"/>
      <c r="BJ176" s="515"/>
      <c r="BK176" s="515"/>
      <c r="BL176" s="515"/>
      <c r="BM176" s="515"/>
      <c r="BN176" s="515"/>
      <c r="BO176" s="515"/>
      <c r="BP176" s="515"/>
      <c r="BQ176" s="515"/>
      <c r="BR176" s="515"/>
      <c r="BS176" s="515"/>
      <c r="BT176" s="515"/>
      <c r="BU176" s="515"/>
      <c r="BV176" s="515"/>
      <c r="BW176" s="515"/>
      <c r="BX176" s="515"/>
      <c r="BY176" s="515"/>
      <c r="BZ176" s="515"/>
      <c r="CA176" s="515"/>
      <c r="CB176" s="515"/>
      <c r="CC176" s="515"/>
      <c r="CD176" s="515"/>
      <c r="CE176" s="515"/>
      <c r="CF176" s="515"/>
      <c r="CG176" s="515"/>
      <c r="CH176" s="515"/>
      <c r="CI176" s="515"/>
      <c r="CJ176" s="515"/>
      <c r="CK176" s="515"/>
      <c r="CL176" s="515"/>
      <c r="CM176" s="515"/>
      <c r="CN176" s="515"/>
      <c r="CO176" s="515"/>
      <c r="CP176" s="515"/>
      <c r="CQ176" s="515"/>
      <c r="CR176" s="515"/>
      <c r="CS176" s="515"/>
      <c r="CT176" s="515"/>
      <c r="CU176" s="515"/>
      <c r="CV176" s="515"/>
      <c r="CW176" s="515"/>
      <c r="CX176" s="515"/>
      <c r="CY176" s="515"/>
      <c r="CZ176" s="515"/>
      <c r="DA176" s="515"/>
      <c r="DB176" s="515"/>
      <c r="DC176" s="515"/>
      <c r="DD176" s="515"/>
      <c r="DE176" s="515"/>
      <c r="DF176" s="515"/>
      <c r="DG176" s="515"/>
      <c r="DH176" s="515"/>
      <c r="DI176" s="515"/>
      <c r="DJ176" s="515"/>
      <c r="DK176" s="515"/>
      <c r="DL176" s="515"/>
      <c r="DM176" s="515"/>
      <c r="DN176" s="515"/>
      <c r="DO176" s="515"/>
      <c r="DP176" s="515"/>
      <c r="DQ176" s="515"/>
      <c r="DR176" s="515"/>
      <c r="DS176" s="515"/>
      <c r="DT176" s="515"/>
      <c r="DU176" s="515"/>
      <c r="DV176" s="515"/>
      <c r="DW176" s="515"/>
      <c r="DX176" s="515"/>
      <c r="DY176" s="515"/>
      <c r="DZ176" s="515"/>
      <c r="EA176" s="515"/>
      <c r="EB176" s="515"/>
      <c r="EC176" s="515"/>
      <c r="ED176" s="515"/>
      <c r="EE176" s="515"/>
      <c r="EF176" s="515"/>
      <c r="EG176" s="515"/>
      <c r="EH176" s="515"/>
      <c r="EI176" s="515"/>
      <c r="EJ176" s="515"/>
      <c r="EK176" s="515"/>
      <c r="EL176" s="515"/>
      <c r="EM176" s="515"/>
      <c r="EN176" s="515"/>
      <c r="EO176" s="515"/>
      <c r="EP176" s="515"/>
      <c r="EQ176" s="515"/>
      <c r="ER176" s="515"/>
      <c r="ES176" s="515"/>
      <c r="ET176" s="515"/>
      <c r="EU176" s="515"/>
      <c r="EV176" s="515"/>
      <c r="EW176" s="515"/>
      <c r="EX176" s="515"/>
      <c r="EY176" s="515"/>
      <c r="EZ176" s="515"/>
      <c r="FA176" s="515"/>
      <c r="FB176" s="515"/>
      <c r="FC176" s="515"/>
      <c r="FD176" s="515"/>
      <c r="FE176" s="515"/>
      <c r="FF176" s="515"/>
      <c r="FG176" s="515"/>
      <c r="FH176" s="515"/>
      <c r="FI176" s="515"/>
      <c r="FJ176" s="515"/>
      <c r="FK176" s="515"/>
      <c r="FL176" s="515"/>
      <c r="FM176" s="515"/>
      <c r="FN176" s="515"/>
      <c r="FO176" s="515"/>
      <c r="FP176" s="515"/>
      <c r="FQ176" s="515"/>
      <c r="FR176" s="515"/>
      <c r="FS176" s="515"/>
      <c r="FT176" s="515"/>
      <c r="FU176" s="515"/>
      <c r="FV176" s="515"/>
      <c r="FW176" s="515"/>
      <c r="FX176" s="515"/>
      <c r="FY176" s="515"/>
      <c r="FZ176" s="515"/>
      <c r="GA176" s="515"/>
      <c r="GB176" s="515"/>
      <c r="GC176" s="515"/>
      <c r="GD176" s="515"/>
      <c r="GE176" s="515"/>
      <c r="GF176" s="515"/>
      <c r="GG176" s="515"/>
      <c r="GH176" s="515"/>
      <c r="GI176" s="515"/>
      <c r="GJ176" s="515"/>
      <c r="GK176" s="515"/>
      <c r="GL176" s="515"/>
      <c r="GM176" s="515"/>
      <c r="GN176" s="515"/>
      <c r="GO176" s="515"/>
      <c r="GP176" s="515"/>
      <c r="GQ176" s="515"/>
      <c r="GR176" s="515"/>
      <c r="GS176" s="515"/>
      <c r="GT176" s="515"/>
      <c r="GU176" s="515"/>
      <c r="GV176" s="515"/>
      <c r="GW176" s="515"/>
      <c r="GX176" s="515"/>
      <c r="GY176" s="515"/>
      <c r="GZ176" s="515"/>
      <c r="HA176" s="515"/>
      <c r="HB176" s="515"/>
      <c r="HC176" s="515"/>
      <c r="HD176" s="515"/>
      <c r="HE176" s="515"/>
      <c r="HF176" s="515"/>
      <c r="HG176" s="515"/>
      <c r="HH176" s="515"/>
      <c r="HI176" s="515"/>
      <c r="HJ176" s="515"/>
      <c r="HK176" s="515"/>
      <c r="HL176" s="515"/>
      <c r="HM176" s="515"/>
      <c r="HN176" s="515"/>
      <c r="HO176" s="515"/>
      <c r="HP176" s="515"/>
      <c r="HQ176" s="515"/>
      <c r="HR176" s="515"/>
      <c r="HS176" s="515"/>
      <c r="HT176" s="515"/>
      <c r="HU176" s="515"/>
      <c r="HV176" s="515"/>
      <c r="HW176" s="515"/>
      <c r="HX176" s="515"/>
      <c r="HY176" s="515"/>
      <c r="HZ176" s="515"/>
      <c r="IA176" s="515"/>
      <c r="IB176" s="515"/>
      <c r="IC176" s="515"/>
      <c r="ID176" s="515"/>
      <c r="IE176" s="515"/>
      <c r="IF176" s="515"/>
      <c r="IG176" s="515"/>
      <c r="IH176" s="515"/>
      <c r="II176" s="515"/>
      <c r="IJ176" s="515"/>
      <c r="IK176" s="515"/>
      <c r="IL176" s="515"/>
      <c r="IM176" s="515"/>
      <c r="IN176" s="515"/>
      <c r="IO176" s="515"/>
      <c r="IP176" s="515"/>
      <c r="IQ176" s="515"/>
      <c r="IR176" s="515"/>
      <c r="IS176" s="515"/>
      <c r="IT176" s="515"/>
      <c r="IU176" s="515"/>
      <c r="IV176" s="515"/>
      <c r="IW176" s="515"/>
      <c r="IX176" s="515"/>
      <c r="IY176" s="515"/>
      <c r="IZ176" s="515"/>
      <c r="JA176" s="515"/>
      <c r="JB176" s="515"/>
      <c r="JC176" s="515"/>
      <c r="JD176" s="515"/>
      <c r="JE176" s="515"/>
      <c r="JF176" s="515"/>
      <c r="JG176" s="515"/>
      <c r="JH176" s="515"/>
      <c r="JI176" s="515"/>
      <c r="JJ176" s="515"/>
      <c r="JK176" s="515"/>
      <c r="JL176" s="515"/>
      <c r="JM176" s="515"/>
      <c r="JN176" s="515"/>
      <c r="JO176" s="515"/>
      <c r="JP176" s="515"/>
      <c r="JQ176" s="515"/>
      <c r="JR176" s="515"/>
      <c r="JS176" s="515"/>
      <c r="JT176" s="515"/>
      <c r="JU176" s="515"/>
      <c r="JV176" s="515"/>
      <c r="JW176" s="515"/>
      <c r="JX176" s="515"/>
      <c r="JY176" s="515"/>
      <c r="JZ176" s="515"/>
      <c r="KA176" s="515"/>
      <c r="KB176" s="515"/>
      <c r="KC176" s="515"/>
      <c r="KD176" s="515"/>
      <c r="KE176" s="515"/>
      <c r="KF176" s="515"/>
      <c r="KG176" s="515"/>
      <c r="KH176" s="515"/>
      <c r="KI176" s="515"/>
      <c r="KJ176" s="515"/>
      <c r="KK176" s="515"/>
      <c r="KL176" s="515"/>
      <c r="KM176" s="515"/>
      <c r="KN176" s="515"/>
      <c r="KO176" s="515"/>
      <c r="KP176" s="515"/>
      <c r="KQ176" s="515"/>
      <c r="KR176" s="515"/>
      <c r="KS176" s="515"/>
      <c r="KT176" s="515"/>
      <c r="KU176" s="515"/>
      <c r="KV176" s="515"/>
      <c r="KW176" s="515"/>
      <c r="KX176" s="515"/>
      <c r="KY176" s="515"/>
      <c r="KZ176" s="515"/>
      <c r="LA176" s="515"/>
      <c r="LB176" s="515"/>
      <c r="LC176" s="515"/>
      <c r="LD176" s="515"/>
      <c r="LE176" s="515"/>
      <c r="LF176" s="515"/>
      <c r="LG176" s="515"/>
      <c r="LH176" s="515"/>
      <c r="LI176" s="515"/>
      <c r="LJ176" s="515"/>
      <c r="LK176" s="515"/>
      <c r="LL176" s="515"/>
      <c r="LM176" s="515"/>
      <c r="LN176" s="515"/>
      <c r="LO176" s="515"/>
      <c r="LP176" s="515"/>
      <c r="LQ176" s="515"/>
      <c r="LR176" s="515"/>
      <c r="LS176" s="515"/>
      <c r="LT176" s="515"/>
      <c r="LU176" s="515"/>
      <c r="LV176" s="515"/>
      <c r="LW176" s="515"/>
      <c r="LX176" s="515"/>
      <c r="LY176" s="515"/>
      <c r="LZ176" s="515"/>
      <c r="MA176" s="515"/>
      <c r="MB176" s="515"/>
      <c r="MC176" s="515"/>
      <c r="MD176" s="515"/>
      <c r="ME176" s="515"/>
      <c r="MF176" s="515"/>
      <c r="MG176" s="515"/>
      <c r="MH176" s="515"/>
      <c r="MI176" s="515"/>
      <c r="MJ176" s="515"/>
      <c r="MK176" s="515"/>
      <c r="ML176" s="515"/>
      <c r="MM176" s="515"/>
      <c r="MN176" s="515"/>
      <c r="MO176" s="515"/>
      <c r="MP176" s="515"/>
      <c r="MQ176" s="515"/>
      <c r="MR176" s="515"/>
      <c r="MS176" s="515"/>
      <c r="MT176" s="515"/>
      <c r="MU176" s="515"/>
      <c r="MV176" s="515"/>
      <c r="MW176" s="515"/>
      <c r="MX176" s="515"/>
      <c r="MY176" s="515"/>
      <c r="MZ176" s="515"/>
      <c r="NA176" s="515"/>
      <c r="NB176" s="515"/>
      <c r="NC176" s="515"/>
      <c r="ND176" s="515"/>
      <c r="NE176" s="515"/>
      <c r="NF176" s="515"/>
      <c r="NG176" s="515"/>
      <c r="NH176" s="515"/>
      <c r="NI176" s="515"/>
      <c r="NJ176" s="515"/>
      <c r="NK176" s="515"/>
      <c r="NL176" s="515"/>
      <c r="NM176" s="515"/>
      <c r="NN176" s="515"/>
      <c r="NO176" s="515"/>
      <c r="NP176" s="515"/>
      <c r="NQ176" s="515"/>
      <c r="NR176" s="515"/>
      <c r="NS176" s="515"/>
      <c r="NT176" s="515"/>
      <c r="NU176" s="515"/>
      <c r="NV176" s="515"/>
      <c r="NW176" s="515"/>
      <c r="NX176" s="515"/>
      <c r="NY176" s="515"/>
      <c r="NZ176" s="515"/>
      <c r="OA176" s="515"/>
      <c r="OB176" s="515"/>
      <c r="OC176" s="515"/>
      <c r="OD176" s="515"/>
      <c r="OE176" s="515"/>
      <c r="OF176" s="515"/>
      <c r="OG176" s="515"/>
      <c r="OH176" s="515"/>
      <c r="OI176" s="515"/>
      <c r="OJ176" s="515"/>
      <c r="OK176" s="515"/>
      <c r="OL176" s="515"/>
      <c r="OM176" s="515"/>
      <c r="ON176" s="515"/>
      <c r="OO176" s="515"/>
      <c r="OP176" s="515"/>
      <c r="OQ176" s="515"/>
      <c r="OR176" s="515"/>
      <c r="OS176" s="515"/>
      <c r="OT176" s="515"/>
      <c r="OU176" s="515"/>
      <c r="OV176" s="515"/>
      <c r="OW176" s="515"/>
      <c r="OX176" s="515"/>
      <c r="OY176" s="515"/>
      <c r="OZ176" s="515"/>
      <c r="PA176" s="515"/>
      <c r="PB176" s="515"/>
      <c r="PC176" s="515"/>
      <c r="PD176" s="515"/>
      <c r="PE176" s="515"/>
      <c r="PF176" s="515"/>
      <c r="PG176" s="515"/>
      <c r="PH176" s="515"/>
      <c r="PI176" s="515"/>
      <c r="PJ176" s="515"/>
      <c r="PK176" s="515"/>
      <c r="PL176" s="515"/>
      <c r="PM176" s="515"/>
      <c r="PN176" s="515"/>
      <c r="PO176" s="515"/>
      <c r="PP176" s="515"/>
      <c r="PQ176" s="515"/>
      <c r="PR176" s="515"/>
      <c r="PS176" s="515"/>
      <c r="PT176" s="515"/>
      <c r="PU176" s="515"/>
      <c r="PV176" s="515"/>
      <c r="PW176" s="515"/>
      <c r="PX176" s="515"/>
      <c r="PY176" s="515"/>
      <c r="PZ176" s="515"/>
      <c r="QA176" s="515"/>
      <c r="QB176" s="515"/>
      <c r="QC176" s="515"/>
      <c r="QD176" s="515"/>
      <c r="QE176" s="515"/>
      <c r="QF176" s="515"/>
      <c r="QG176" s="515"/>
      <c r="QH176" s="515"/>
      <c r="QI176" s="515"/>
      <c r="QJ176" s="515"/>
      <c r="QK176" s="515"/>
      <c r="QL176" s="515"/>
      <c r="QM176" s="515"/>
      <c r="QN176" s="515"/>
      <c r="QO176" s="515"/>
      <c r="QP176" s="515"/>
      <c r="QQ176" s="515"/>
      <c r="QR176" s="515"/>
      <c r="QS176" s="515"/>
      <c r="QT176" s="515"/>
      <c r="QU176" s="515"/>
      <c r="QV176" s="515"/>
      <c r="QW176" s="515"/>
      <c r="QX176" s="515"/>
      <c r="QY176" s="515"/>
      <c r="QZ176" s="515"/>
      <c r="RA176" s="515"/>
      <c r="RB176" s="515"/>
      <c r="RC176" s="515"/>
      <c r="RD176" s="515"/>
      <c r="RE176" s="515"/>
      <c r="RF176" s="515"/>
      <c r="RG176" s="515"/>
      <c r="RH176" s="515"/>
      <c r="RI176" s="515"/>
      <c r="RJ176" s="515"/>
      <c r="RK176" s="515"/>
      <c r="RL176" s="515"/>
      <c r="RM176" s="515"/>
      <c r="RN176" s="515"/>
      <c r="RO176" s="515"/>
      <c r="RP176" s="515"/>
      <c r="RQ176" s="515"/>
      <c r="RR176" s="515"/>
      <c r="RS176" s="515"/>
      <c r="RT176" s="515"/>
      <c r="RU176" s="515"/>
      <c r="RV176" s="515"/>
      <c r="RW176" s="515"/>
      <c r="RX176" s="515"/>
      <c r="RY176" s="515"/>
      <c r="RZ176" s="515"/>
      <c r="SA176" s="515"/>
      <c r="SB176" s="515"/>
      <c r="SC176" s="515"/>
      <c r="SD176" s="515"/>
      <c r="SE176" s="515"/>
      <c r="SF176" s="515"/>
      <c r="SG176" s="515"/>
      <c r="SH176" s="515"/>
      <c r="SI176" s="515"/>
      <c r="SJ176" s="515"/>
      <c r="SK176" s="515"/>
      <c r="SL176" s="515"/>
      <c r="SM176" s="515"/>
      <c r="SN176" s="515"/>
      <c r="SO176" s="515"/>
      <c r="SP176" s="515"/>
      <c r="SQ176" s="515"/>
      <c r="SR176" s="515"/>
      <c r="SS176" s="515"/>
      <c r="ST176" s="515"/>
      <c r="SU176" s="515"/>
      <c r="SV176" s="515"/>
      <c r="SW176" s="515"/>
      <c r="SX176" s="515"/>
      <c r="SY176" s="515"/>
      <c r="SZ176" s="515"/>
      <c r="TA176" s="515"/>
      <c r="TB176" s="515"/>
      <c r="TC176" s="515"/>
      <c r="TD176" s="515"/>
      <c r="TE176" s="515"/>
      <c r="TF176" s="515"/>
      <c r="TG176" s="515"/>
      <c r="TH176" s="515"/>
      <c r="TI176" s="515"/>
      <c r="TJ176" s="515"/>
      <c r="TK176" s="515"/>
      <c r="TL176" s="515"/>
      <c r="TM176" s="515"/>
      <c r="TN176" s="515"/>
      <c r="TO176" s="515"/>
      <c r="TP176" s="515"/>
      <c r="TQ176" s="515"/>
      <c r="TR176" s="515"/>
      <c r="TS176" s="515"/>
      <c r="TT176" s="515"/>
      <c r="TU176" s="515"/>
      <c r="TV176" s="515"/>
      <c r="TW176" s="515"/>
      <c r="TX176" s="515"/>
      <c r="TY176" s="515"/>
      <c r="TZ176" s="515"/>
      <c r="UA176" s="515"/>
      <c r="UB176" s="515"/>
      <c r="UC176" s="515"/>
      <c r="UD176" s="515"/>
      <c r="UE176" s="515"/>
      <c r="UF176" s="515"/>
      <c r="UG176" s="515"/>
      <c r="UH176" s="515"/>
      <c r="UI176" s="515"/>
      <c r="UJ176" s="515"/>
      <c r="UK176" s="515"/>
      <c r="UL176" s="515"/>
      <c r="UM176" s="515"/>
      <c r="UN176" s="515"/>
      <c r="UO176" s="515"/>
      <c r="UP176" s="515"/>
      <c r="UQ176" s="515"/>
      <c r="UR176" s="515"/>
      <c r="US176" s="515"/>
      <c r="UT176" s="515"/>
      <c r="UU176" s="515"/>
      <c r="UV176" s="515"/>
      <c r="UW176" s="515"/>
      <c r="UX176" s="515"/>
      <c r="UY176" s="515"/>
      <c r="UZ176" s="515"/>
      <c r="VA176" s="515"/>
      <c r="VB176" s="515"/>
      <c r="VC176" s="515"/>
      <c r="VD176" s="515"/>
      <c r="VE176" s="515"/>
      <c r="VF176" s="515"/>
      <c r="VG176" s="515"/>
      <c r="VH176" s="515"/>
      <c r="VI176" s="515"/>
      <c r="VJ176" s="515"/>
      <c r="VK176" s="515"/>
      <c r="VL176" s="515"/>
      <c r="VM176" s="515"/>
      <c r="VN176" s="515"/>
      <c r="VO176" s="515"/>
      <c r="VP176" s="515"/>
      <c r="VQ176" s="515"/>
      <c r="VR176" s="515"/>
      <c r="VS176" s="515"/>
      <c r="VT176" s="515"/>
      <c r="VU176" s="515"/>
      <c r="VV176" s="515"/>
      <c r="VW176" s="515"/>
      <c r="VX176" s="515"/>
      <c r="VY176" s="515"/>
      <c r="VZ176" s="515"/>
      <c r="WA176" s="515"/>
      <c r="WB176" s="515"/>
      <c r="WC176" s="515"/>
      <c r="WD176" s="515"/>
      <c r="WE176" s="515"/>
      <c r="WF176" s="515"/>
      <c r="WG176" s="515"/>
      <c r="WH176" s="515"/>
      <c r="WI176" s="515"/>
      <c r="WJ176" s="515"/>
      <c r="WK176" s="515"/>
      <c r="WL176" s="515"/>
      <c r="WM176" s="515"/>
      <c r="WN176" s="515"/>
      <c r="WO176" s="515"/>
      <c r="WP176" s="515"/>
      <c r="WQ176" s="515"/>
      <c r="WR176" s="515"/>
      <c r="WS176" s="515"/>
      <c r="WT176" s="515"/>
      <c r="WU176" s="515"/>
      <c r="WV176" s="515"/>
      <c r="WW176" s="515"/>
      <c r="WX176" s="515"/>
      <c r="WY176" s="515"/>
      <c r="WZ176" s="515"/>
      <c r="XA176" s="515"/>
      <c r="XB176" s="515"/>
      <c r="XC176" s="515"/>
      <c r="XD176" s="515"/>
      <c r="XE176" s="515"/>
      <c r="XF176" s="515"/>
      <c r="XG176" s="515"/>
      <c r="XH176" s="515"/>
      <c r="XI176" s="515"/>
      <c r="XJ176" s="515"/>
      <c r="XK176" s="515"/>
      <c r="XL176" s="515"/>
      <c r="XM176" s="515"/>
      <c r="XN176" s="515"/>
      <c r="XO176" s="515"/>
      <c r="XP176" s="515"/>
      <c r="XQ176" s="515"/>
      <c r="XR176" s="515"/>
      <c r="XS176" s="515"/>
      <c r="XT176" s="515"/>
      <c r="XU176" s="515"/>
      <c r="XV176" s="515"/>
      <c r="XW176" s="515"/>
      <c r="XX176" s="515"/>
      <c r="XY176" s="515"/>
      <c r="XZ176" s="515"/>
      <c r="YA176" s="515"/>
      <c r="YB176" s="515"/>
      <c r="YC176" s="515"/>
      <c r="YD176" s="515"/>
      <c r="YE176" s="515"/>
      <c r="YF176" s="515"/>
      <c r="YG176" s="515"/>
      <c r="YH176" s="515"/>
      <c r="YI176" s="515"/>
      <c r="YJ176" s="515"/>
      <c r="YK176" s="515"/>
      <c r="YL176" s="515"/>
      <c r="YM176" s="515"/>
      <c r="YN176" s="515"/>
      <c r="YO176" s="515"/>
      <c r="YP176" s="515"/>
      <c r="YQ176" s="515"/>
      <c r="YR176" s="515"/>
      <c r="YS176" s="515"/>
      <c r="YT176" s="515"/>
      <c r="YU176" s="515"/>
      <c r="YV176" s="515"/>
      <c r="YW176" s="515"/>
      <c r="YX176" s="515"/>
      <c r="YY176" s="515"/>
      <c r="YZ176" s="515"/>
      <c r="ZA176" s="515"/>
      <c r="ZB176" s="515"/>
      <c r="ZC176" s="515"/>
      <c r="ZD176" s="515"/>
      <c r="ZE176" s="515"/>
      <c r="ZF176" s="515"/>
      <c r="ZG176" s="515"/>
      <c r="ZH176" s="515"/>
      <c r="ZI176" s="515"/>
      <c r="ZJ176" s="515"/>
      <c r="ZK176" s="515"/>
      <c r="ZL176" s="515"/>
      <c r="ZM176" s="515"/>
      <c r="ZN176" s="515"/>
      <c r="ZO176" s="515"/>
      <c r="ZP176" s="515"/>
      <c r="ZQ176" s="515"/>
      <c r="ZR176" s="515"/>
      <c r="ZS176" s="515"/>
      <c r="ZT176" s="515"/>
      <c r="ZU176" s="515"/>
      <c r="ZV176" s="515"/>
      <c r="ZW176" s="515"/>
      <c r="ZX176" s="515"/>
      <c r="ZY176" s="515"/>
      <c r="ZZ176" s="515"/>
      <c r="AAA176" s="515"/>
      <c r="AAB176" s="515"/>
      <c r="AAC176" s="515"/>
      <c r="AAD176" s="515"/>
      <c r="AAE176" s="515"/>
      <c r="AAF176" s="515"/>
      <c r="AAG176" s="515"/>
      <c r="AAH176" s="515"/>
      <c r="AAI176" s="515"/>
      <c r="AAJ176" s="515"/>
      <c r="AAK176" s="515"/>
      <c r="AAL176" s="515"/>
      <c r="AAM176" s="515"/>
      <c r="AAN176" s="515"/>
      <c r="AAO176" s="515"/>
      <c r="AAP176" s="515"/>
      <c r="AAQ176" s="515"/>
      <c r="AAR176" s="515"/>
      <c r="AAS176" s="515"/>
      <c r="AAT176" s="515"/>
      <c r="AAU176" s="515"/>
      <c r="AAV176" s="515"/>
      <c r="AAW176" s="515"/>
      <c r="AAX176" s="515"/>
      <c r="AAY176" s="515"/>
      <c r="AAZ176" s="515"/>
      <c r="ABA176" s="515"/>
      <c r="ABB176" s="515"/>
      <c r="ABC176" s="515"/>
      <c r="ABD176" s="515"/>
      <c r="ABE176" s="515"/>
      <c r="ABF176" s="515"/>
      <c r="ABG176" s="515"/>
      <c r="ABH176" s="515"/>
      <c r="ABI176" s="515"/>
      <c r="ABJ176" s="515"/>
      <c r="ABK176" s="515"/>
      <c r="ABL176" s="515"/>
      <c r="ABM176" s="515"/>
      <c r="ABN176" s="515"/>
      <c r="ABO176" s="515"/>
      <c r="ABP176" s="515"/>
      <c r="ABQ176" s="515"/>
      <c r="ABR176" s="515"/>
      <c r="ABS176" s="515"/>
      <c r="ABT176" s="515"/>
      <c r="ABU176" s="515"/>
      <c r="ABV176" s="515"/>
      <c r="ABW176" s="515"/>
      <c r="ABX176" s="515"/>
      <c r="ABY176" s="515"/>
      <c r="ABZ176" s="515"/>
      <c r="ACA176" s="515"/>
      <c r="ACB176" s="515"/>
      <c r="ACC176" s="515"/>
      <c r="ACD176" s="515"/>
      <c r="ACE176" s="515"/>
      <c r="ACF176" s="515"/>
      <c r="ACG176" s="515"/>
      <c r="ACH176" s="515"/>
      <c r="ACI176" s="515"/>
      <c r="ACJ176" s="515"/>
      <c r="ACK176" s="515"/>
      <c r="ACL176" s="515"/>
      <c r="ACM176" s="515"/>
      <c r="ACN176" s="515"/>
      <c r="ACO176" s="515"/>
      <c r="ACP176" s="515"/>
      <c r="ACQ176" s="515"/>
      <c r="ACR176" s="515"/>
      <c r="ACS176" s="515"/>
      <c r="ACT176" s="515"/>
      <c r="ACU176" s="515"/>
      <c r="ACV176" s="515"/>
      <c r="ACW176" s="515"/>
      <c r="ACX176" s="515"/>
      <c r="ACY176" s="515"/>
      <c r="ACZ176" s="515"/>
      <c r="ADA176" s="515"/>
      <c r="ADB176" s="515"/>
      <c r="ADC176" s="515"/>
      <c r="ADD176" s="515"/>
      <c r="ADE176" s="515"/>
      <c r="ADF176" s="515"/>
      <c r="ADG176" s="515"/>
      <c r="ADH176" s="515"/>
      <c r="ADI176" s="515"/>
      <c r="ADJ176" s="515"/>
      <c r="ADK176" s="515"/>
      <c r="ADL176" s="515"/>
      <c r="ADM176" s="515"/>
      <c r="ADN176" s="515"/>
      <c r="ADO176" s="515"/>
      <c r="ADP176" s="515"/>
      <c r="ADQ176" s="515"/>
      <c r="ADR176" s="515"/>
      <c r="ADS176" s="515"/>
      <c r="ADT176" s="515"/>
      <c r="ADU176" s="515"/>
      <c r="ADV176" s="515"/>
      <c r="ADW176" s="515"/>
      <c r="ADX176" s="515"/>
      <c r="ADY176" s="515"/>
      <c r="ADZ176" s="515"/>
      <c r="AEA176" s="515"/>
      <c r="AEB176" s="515"/>
      <c r="AEC176" s="515"/>
      <c r="AED176" s="515"/>
      <c r="AEE176" s="515"/>
      <c r="AEF176" s="515"/>
      <c r="AEG176" s="515"/>
      <c r="AEH176" s="515"/>
      <c r="AEI176" s="515"/>
      <c r="AEJ176" s="515"/>
      <c r="AEK176" s="515"/>
      <c r="AEL176" s="515"/>
      <c r="AEM176" s="515"/>
      <c r="AEN176" s="515"/>
      <c r="AEO176" s="515"/>
      <c r="AEP176" s="515"/>
      <c r="AEQ176" s="515"/>
      <c r="AER176" s="515"/>
      <c r="AES176" s="515"/>
      <c r="AET176" s="515"/>
      <c r="AEU176" s="515"/>
      <c r="AEV176" s="515"/>
      <c r="AEW176" s="515"/>
      <c r="AEX176" s="515"/>
      <c r="AEY176" s="515"/>
      <c r="AEZ176" s="515"/>
      <c r="AFA176" s="515"/>
      <c r="AFB176" s="515"/>
      <c r="AFC176" s="515"/>
      <c r="AFD176" s="515"/>
      <c r="AFE176" s="515"/>
      <c r="AFF176" s="515"/>
      <c r="AFG176" s="515"/>
      <c r="AFH176" s="515"/>
      <c r="AFI176" s="515"/>
      <c r="AFJ176" s="515"/>
      <c r="AFK176" s="515"/>
      <c r="AFL176" s="515"/>
      <c r="AFM176" s="515"/>
      <c r="AFN176" s="515"/>
      <c r="AFO176" s="515"/>
      <c r="AFP176" s="515"/>
      <c r="AFQ176" s="515"/>
      <c r="AFR176" s="515"/>
      <c r="AFS176" s="515"/>
      <c r="AFT176" s="515"/>
      <c r="AFU176" s="515"/>
      <c r="AFV176" s="515"/>
      <c r="AFW176" s="515"/>
      <c r="AFX176" s="515"/>
      <c r="AFY176" s="515"/>
      <c r="AFZ176" s="515"/>
      <c r="AGA176" s="515"/>
      <c r="AGB176" s="515"/>
      <c r="AGC176" s="515"/>
      <c r="AGD176" s="515"/>
      <c r="AGE176" s="515"/>
      <c r="AGF176" s="515"/>
      <c r="AGG176" s="515"/>
      <c r="AGH176" s="515"/>
      <c r="AGI176" s="515"/>
      <c r="AGJ176" s="515"/>
      <c r="AGK176" s="515"/>
      <c r="AGL176" s="515"/>
      <c r="AGM176" s="515"/>
      <c r="AGN176" s="515"/>
      <c r="AGO176" s="515"/>
      <c r="AGP176" s="515"/>
      <c r="AGQ176" s="515"/>
      <c r="AGR176" s="515"/>
      <c r="AGS176" s="515"/>
      <c r="AGT176" s="515"/>
      <c r="AGU176" s="515"/>
      <c r="AGV176" s="515"/>
      <c r="AGW176" s="515"/>
      <c r="AGX176" s="515"/>
      <c r="AGY176" s="515"/>
      <c r="AGZ176" s="515"/>
      <c r="AHA176" s="515"/>
      <c r="AHB176" s="515"/>
      <c r="AHC176" s="515"/>
      <c r="AHD176" s="515"/>
      <c r="AHE176" s="515"/>
      <c r="AHF176" s="515"/>
      <c r="AHG176" s="515"/>
      <c r="AHH176" s="515"/>
      <c r="AHI176" s="515"/>
      <c r="AHJ176" s="515"/>
      <c r="AHK176" s="515"/>
      <c r="AHL176" s="515"/>
      <c r="AHM176" s="515"/>
      <c r="AHN176" s="515"/>
      <c r="AHO176" s="515"/>
      <c r="AHP176" s="515"/>
      <c r="AHQ176" s="515"/>
      <c r="AHR176" s="515"/>
      <c r="AHS176" s="515"/>
      <c r="AHT176" s="515"/>
      <c r="AHU176" s="515"/>
      <c r="AHV176" s="515"/>
      <c r="AHW176" s="515"/>
      <c r="AHX176" s="515"/>
      <c r="AHY176" s="515"/>
      <c r="AHZ176" s="515"/>
      <c r="AIA176" s="515"/>
      <c r="AIB176" s="515"/>
      <c r="AIC176" s="515"/>
      <c r="AID176" s="515"/>
      <c r="AIE176" s="515"/>
      <c r="AIF176" s="515"/>
      <c r="AIG176" s="515"/>
      <c r="AIH176" s="515"/>
      <c r="AII176" s="515"/>
      <c r="AIJ176" s="515"/>
      <c r="AIK176" s="515"/>
      <c r="AIL176" s="515"/>
      <c r="AIM176" s="515"/>
      <c r="AIN176" s="515"/>
      <c r="AIO176" s="515"/>
      <c r="AIP176" s="515"/>
      <c r="AIQ176" s="515"/>
      <c r="AIR176" s="515"/>
      <c r="AIS176" s="515"/>
      <c r="AIT176" s="515"/>
      <c r="AIU176" s="515"/>
      <c r="AIV176" s="515"/>
      <c r="AIW176" s="515"/>
      <c r="AIX176" s="515"/>
      <c r="AIY176" s="515"/>
      <c r="AIZ176" s="515"/>
      <c r="AJA176" s="515"/>
      <c r="AJB176" s="515"/>
      <c r="AJC176" s="515"/>
      <c r="AJD176" s="515"/>
      <c r="AJE176" s="515"/>
      <c r="AJF176" s="515"/>
      <c r="AJG176" s="515"/>
      <c r="AJH176" s="515"/>
      <c r="AJI176" s="515"/>
      <c r="AJJ176" s="515"/>
      <c r="AJK176" s="515"/>
      <c r="AJL176" s="515"/>
      <c r="AJM176" s="515"/>
      <c r="AJN176" s="515"/>
      <c r="AJO176" s="515"/>
      <c r="AJP176" s="515"/>
      <c r="AJQ176" s="515"/>
      <c r="AJR176" s="515"/>
      <c r="AJS176" s="515"/>
      <c r="AJT176" s="515"/>
      <c r="AJU176" s="515"/>
      <c r="AJV176" s="515"/>
      <c r="AJW176" s="515"/>
      <c r="AJX176" s="515"/>
      <c r="AJY176" s="515"/>
      <c r="AJZ176" s="515"/>
      <c r="AKA176" s="515"/>
      <c r="AKB176" s="515"/>
      <c r="AKC176" s="515"/>
      <c r="AKD176" s="515"/>
      <c r="AKE176" s="515"/>
      <c r="AKF176" s="515"/>
      <c r="AKG176" s="515"/>
      <c r="AKH176" s="515"/>
      <c r="AKI176" s="515"/>
      <c r="AKJ176" s="515"/>
      <c r="AKK176" s="515"/>
      <c r="AKL176" s="515"/>
      <c r="AKM176" s="515"/>
      <c r="AKN176" s="515"/>
      <c r="AKO176" s="515"/>
      <c r="AKP176" s="515"/>
      <c r="AKQ176" s="515"/>
      <c r="AKR176" s="515"/>
      <c r="AKS176" s="515"/>
      <c r="AKT176" s="515"/>
      <c r="AKU176" s="515"/>
      <c r="AKV176" s="515"/>
      <c r="AKW176" s="515"/>
      <c r="AKX176" s="515"/>
      <c r="AKY176" s="515"/>
      <c r="AKZ176" s="515"/>
      <c r="ALA176" s="515"/>
      <c r="ALB176" s="515"/>
      <c r="ALC176" s="515"/>
      <c r="ALD176" s="515"/>
      <c r="ALE176" s="515"/>
      <c r="ALF176" s="515"/>
      <c r="ALG176" s="515"/>
      <c r="ALH176" s="515"/>
      <c r="ALI176" s="515"/>
      <c r="ALJ176" s="515"/>
      <c r="ALK176" s="515"/>
      <c r="ALL176" s="515"/>
      <c r="ALM176" s="515"/>
      <c r="ALN176" s="515"/>
    </row>
    <row r="177" spans="1:1002" s="516" customFormat="1" x14ac:dyDescent="0.3">
      <c r="A177" s="480"/>
      <c r="B177" s="560"/>
      <c r="C177" s="560"/>
      <c r="D177" s="515"/>
      <c r="E177" s="515"/>
      <c r="F177" s="515"/>
      <c r="G177" s="515"/>
      <c r="H177" s="515"/>
      <c r="I177" s="515"/>
      <c r="J177" s="515"/>
      <c r="K177" s="515"/>
      <c r="L177" s="515"/>
      <c r="M177" s="515"/>
      <c r="N177" s="515"/>
      <c r="O177" s="515"/>
      <c r="P177" s="515"/>
      <c r="Q177" s="515"/>
      <c r="R177" s="515"/>
      <c r="S177" s="515"/>
      <c r="T177" s="515"/>
      <c r="U177" s="515"/>
      <c r="V177" s="515"/>
      <c r="W177" s="515"/>
      <c r="X177" s="515"/>
      <c r="Y177" s="515"/>
      <c r="Z177" s="515"/>
      <c r="AA177" s="515"/>
      <c r="AB177" s="515"/>
      <c r="AC177" s="515"/>
      <c r="AD177" s="515"/>
      <c r="AE177" s="515"/>
      <c r="AF177" s="515"/>
      <c r="AG177" s="515"/>
      <c r="AH177" s="515"/>
      <c r="AI177" s="515"/>
      <c r="AJ177" s="515"/>
      <c r="AK177" s="515"/>
      <c r="AL177" s="515"/>
      <c r="AM177" s="515"/>
      <c r="AN177" s="515"/>
      <c r="AO177" s="515"/>
      <c r="AP177" s="515"/>
      <c r="AQ177" s="515"/>
      <c r="AR177" s="515"/>
      <c r="AS177" s="515"/>
      <c r="AT177" s="515"/>
      <c r="AU177" s="515"/>
      <c r="AV177" s="515"/>
      <c r="AW177" s="515"/>
      <c r="AX177" s="515"/>
      <c r="AY177" s="515"/>
      <c r="AZ177" s="515"/>
      <c r="BA177" s="515"/>
      <c r="BB177" s="515"/>
      <c r="BC177" s="515"/>
      <c r="BD177" s="515"/>
      <c r="BE177" s="515"/>
      <c r="BF177" s="515"/>
      <c r="BG177" s="515"/>
      <c r="BH177" s="515"/>
      <c r="BI177" s="515"/>
      <c r="BJ177" s="515"/>
      <c r="BK177" s="515"/>
      <c r="BL177" s="515"/>
      <c r="BM177" s="515"/>
      <c r="BN177" s="515"/>
      <c r="BO177" s="515"/>
      <c r="BP177" s="515"/>
      <c r="BQ177" s="515"/>
      <c r="BR177" s="515"/>
      <c r="BS177" s="515"/>
      <c r="BT177" s="515"/>
      <c r="BU177" s="515"/>
      <c r="BV177" s="515"/>
      <c r="BW177" s="515"/>
      <c r="BX177" s="515"/>
      <c r="BY177" s="515"/>
      <c r="BZ177" s="515"/>
      <c r="CA177" s="515"/>
      <c r="CB177" s="515"/>
      <c r="CC177" s="515"/>
      <c r="CD177" s="515"/>
      <c r="CE177" s="515"/>
      <c r="CF177" s="515"/>
      <c r="CG177" s="515"/>
      <c r="CH177" s="515"/>
      <c r="CI177" s="515"/>
      <c r="CJ177" s="515"/>
      <c r="CK177" s="515"/>
      <c r="CL177" s="515"/>
      <c r="CM177" s="515"/>
      <c r="CN177" s="515"/>
      <c r="CO177" s="515"/>
      <c r="CP177" s="515"/>
      <c r="CQ177" s="515"/>
      <c r="CR177" s="515"/>
      <c r="CS177" s="515"/>
      <c r="CT177" s="515"/>
      <c r="CU177" s="515"/>
      <c r="CV177" s="515"/>
      <c r="CW177" s="515"/>
      <c r="CX177" s="515"/>
      <c r="CY177" s="515"/>
      <c r="CZ177" s="515"/>
      <c r="DA177" s="515"/>
      <c r="DB177" s="515"/>
      <c r="DC177" s="515"/>
      <c r="DD177" s="515"/>
      <c r="DE177" s="515"/>
      <c r="DF177" s="515"/>
      <c r="DG177" s="515"/>
      <c r="DH177" s="515"/>
      <c r="DI177" s="515"/>
      <c r="DJ177" s="515"/>
      <c r="DK177" s="515"/>
      <c r="DL177" s="515"/>
      <c r="DM177" s="515"/>
      <c r="DN177" s="515"/>
      <c r="DO177" s="515"/>
      <c r="DP177" s="515"/>
      <c r="DQ177" s="515"/>
      <c r="DR177" s="515"/>
      <c r="DS177" s="515"/>
      <c r="DT177" s="515"/>
      <c r="DU177" s="515"/>
      <c r="DV177" s="515"/>
      <c r="DW177" s="515"/>
      <c r="DX177" s="515"/>
      <c r="DY177" s="515"/>
      <c r="DZ177" s="515"/>
      <c r="EA177" s="515"/>
      <c r="EB177" s="515"/>
      <c r="EC177" s="515"/>
      <c r="ED177" s="515"/>
      <c r="EE177" s="515"/>
      <c r="EF177" s="515"/>
      <c r="EG177" s="515"/>
      <c r="EH177" s="515"/>
      <c r="EI177" s="515"/>
      <c r="EJ177" s="515"/>
      <c r="EK177" s="515"/>
      <c r="EL177" s="515"/>
      <c r="EM177" s="515"/>
      <c r="EN177" s="515"/>
      <c r="EO177" s="515"/>
      <c r="EP177" s="515"/>
      <c r="EQ177" s="515"/>
      <c r="ER177" s="515"/>
      <c r="ES177" s="515"/>
      <c r="ET177" s="515"/>
      <c r="EU177" s="515"/>
      <c r="EV177" s="515"/>
      <c r="EW177" s="515"/>
      <c r="EX177" s="515"/>
      <c r="EY177" s="515"/>
      <c r="EZ177" s="515"/>
      <c r="FA177" s="515"/>
      <c r="FB177" s="515"/>
      <c r="FC177" s="515"/>
      <c r="FD177" s="515"/>
      <c r="FE177" s="515"/>
      <c r="FF177" s="515"/>
      <c r="FG177" s="515"/>
      <c r="FH177" s="515"/>
      <c r="FI177" s="515"/>
      <c r="FJ177" s="515"/>
      <c r="FK177" s="515"/>
      <c r="FL177" s="515"/>
      <c r="FM177" s="515"/>
      <c r="FN177" s="515"/>
      <c r="FO177" s="515"/>
      <c r="FP177" s="515"/>
      <c r="FQ177" s="515"/>
      <c r="FR177" s="515"/>
      <c r="FS177" s="515"/>
      <c r="FT177" s="515"/>
      <c r="FU177" s="515"/>
      <c r="FV177" s="515"/>
      <c r="FW177" s="515"/>
      <c r="FX177" s="515"/>
      <c r="FY177" s="515"/>
      <c r="FZ177" s="515"/>
      <c r="GA177" s="515"/>
      <c r="GB177" s="515"/>
      <c r="GC177" s="515"/>
      <c r="GD177" s="515"/>
      <c r="GE177" s="515"/>
      <c r="GF177" s="515"/>
      <c r="GG177" s="515"/>
      <c r="GH177" s="515"/>
      <c r="GI177" s="515"/>
      <c r="GJ177" s="515"/>
      <c r="GK177" s="515"/>
      <c r="GL177" s="515"/>
      <c r="GM177" s="515"/>
      <c r="GN177" s="515"/>
      <c r="GO177" s="515"/>
      <c r="GP177" s="515"/>
      <c r="GQ177" s="515"/>
      <c r="GR177" s="515"/>
      <c r="GS177" s="515"/>
      <c r="GT177" s="515"/>
      <c r="GU177" s="515"/>
      <c r="GV177" s="515"/>
      <c r="GW177" s="515"/>
      <c r="GX177" s="515"/>
      <c r="GY177" s="515"/>
      <c r="GZ177" s="515"/>
      <c r="HA177" s="515"/>
      <c r="HB177" s="515"/>
      <c r="HC177" s="515"/>
      <c r="HD177" s="515"/>
      <c r="HE177" s="515"/>
      <c r="HF177" s="515"/>
      <c r="HG177" s="515"/>
      <c r="HH177" s="515"/>
      <c r="HI177" s="515"/>
      <c r="HJ177" s="515"/>
      <c r="HK177" s="515"/>
      <c r="HL177" s="515"/>
      <c r="HM177" s="515"/>
      <c r="HN177" s="515"/>
      <c r="HO177" s="515"/>
      <c r="HP177" s="515"/>
      <c r="HQ177" s="515"/>
      <c r="HR177" s="515"/>
      <c r="HS177" s="515"/>
      <c r="HT177" s="515"/>
      <c r="HU177" s="515"/>
      <c r="HV177" s="515"/>
      <c r="HW177" s="515"/>
      <c r="HX177" s="515"/>
      <c r="HY177" s="515"/>
      <c r="HZ177" s="515"/>
      <c r="IA177" s="515"/>
      <c r="IB177" s="515"/>
      <c r="IC177" s="515"/>
      <c r="ID177" s="515"/>
      <c r="IE177" s="515"/>
      <c r="IF177" s="515"/>
      <c r="IG177" s="515"/>
      <c r="IH177" s="515"/>
      <c r="II177" s="515"/>
      <c r="IJ177" s="515"/>
      <c r="IK177" s="515"/>
      <c r="IL177" s="515"/>
      <c r="IM177" s="515"/>
      <c r="IN177" s="515"/>
      <c r="IO177" s="515"/>
      <c r="IP177" s="515"/>
      <c r="IQ177" s="515"/>
      <c r="IR177" s="515"/>
      <c r="IS177" s="515"/>
      <c r="IT177" s="515"/>
      <c r="IU177" s="515"/>
      <c r="IV177" s="515"/>
      <c r="IW177" s="515"/>
      <c r="IX177" s="515"/>
      <c r="IY177" s="515"/>
      <c r="IZ177" s="515"/>
      <c r="JA177" s="515"/>
      <c r="JB177" s="515"/>
      <c r="JC177" s="515"/>
      <c r="JD177" s="515"/>
      <c r="JE177" s="515"/>
      <c r="JF177" s="515"/>
      <c r="JG177" s="515"/>
      <c r="JH177" s="515"/>
      <c r="JI177" s="515"/>
      <c r="JJ177" s="515"/>
      <c r="JK177" s="515"/>
      <c r="JL177" s="515"/>
      <c r="JM177" s="515"/>
      <c r="JN177" s="515"/>
      <c r="JO177" s="515"/>
      <c r="JP177" s="515"/>
      <c r="JQ177" s="515"/>
      <c r="JR177" s="515"/>
      <c r="JS177" s="515"/>
      <c r="JT177" s="515"/>
      <c r="JU177" s="515"/>
      <c r="JV177" s="515"/>
      <c r="JW177" s="515"/>
      <c r="JX177" s="515"/>
      <c r="JY177" s="515"/>
      <c r="JZ177" s="515"/>
      <c r="KA177" s="515"/>
      <c r="KB177" s="515"/>
      <c r="KC177" s="515"/>
      <c r="KD177" s="515"/>
      <c r="KE177" s="515"/>
      <c r="KF177" s="515"/>
      <c r="KG177" s="515"/>
      <c r="KH177" s="515"/>
      <c r="KI177" s="515"/>
      <c r="KJ177" s="515"/>
      <c r="KK177" s="515"/>
      <c r="KL177" s="515"/>
      <c r="KM177" s="515"/>
      <c r="KN177" s="515"/>
      <c r="KO177" s="515"/>
      <c r="KP177" s="515"/>
      <c r="KQ177" s="515"/>
      <c r="KR177" s="515"/>
      <c r="KS177" s="515"/>
      <c r="KT177" s="515"/>
      <c r="KU177" s="515"/>
      <c r="KV177" s="515"/>
      <c r="KW177" s="515"/>
      <c r="KX177" s="515"/>
      <c r="KY177" s="515"/>
      <c r="KZ177" s="515"/>
      <c r="LA177" s="515"/>
      <c r="LB177" s="515"/>
      <c r="LC177" s="515"/>
      <c r="LD177" s="515"/>
      <c r="LE177" s="515"/>
      <c r="LF177" s="515"/>
      <c r="LG177" s="515"/>
      <c r="LH177" s="515"/>
      <c r="LI177" s="515"/>
      <c r="LJ177" s="515"/>
      <c r="LK177" s="515"/>
      <c r="LL177" s="515"/>
      <c r="LM177" s="515"/>
      <c r="LN177" s="515"/>
      <c r="LO177" s="515"/>
      <c r="LP177" s="515"/>
      <c r="LQ177" s="515"/>
      <c r="LR177" s="515"/>
      <c r="LS177" s="515"/>
      <c r="LT177" s="515"/>
      <c r="LU177" s="515"/>
      <c r="LV177" s="515"/>
      <c r="LW177" s="515"/>
      <c r="LX177" s="515"/>
      <c r="LY177" s="515"/>
      <c r="LZ177" s="515"/>
      <c r="MA177" s="515"/>
      <c r="MB177" s="515"/>
      <c r="MC177" s="515"/>
      <c r="MD177" s="515"/>
      <c r="ME177" s="515"/>
      <c r="MF177" s="515"/>
      <c r="MG177" s="515"/>
      <c r="MH177" s="515"/>
      <c r="MI177" s="515"/>
      <c r="MJ177" s="515"/>
      <c r="MK177" s="515"/>
      <c r="ML177" s="515"/>
      <c r="MM177" s="515"/>
      <c r="MN177" s="515"/>
      <c r="MO177" s="515"/>
      <c r="MP177" s="515"/>
      <c r="MQ177" s="515"/>
      <c r="MR177" s="515"/>
      <c r="MS177" s="515"/>
      <c r="MT177" s="515"/>
      <c r="MU177" s="515"/>
      <c r="MV177" s="515"/>
      <c r="MW177" s="515"/>
      <c r="MX177" s="515"/>
      <c r="MY177" s="515"/>
      <c r="MZ177" s="515"/>
      <c r="NA177" s="515"/>
      <c r="NB177" s="515"/>
      <c r="NC177" s="515"/>
      <c r="ND177" s="515"/>
      <c r="NE177" s="515"/>
      <c r="NF177" s="515"/>
      <c r="NG177" s="515"/>
      <c r="NH177" s="515"/>
      <c r="NI177" s="515"/>
      <c r="NJ177" s="515"/>
      <c r="NK177" s="515"/>
      <c r="NL177" s="515"/>
      <c r="NM177" s="515"/>
      <c r="NN177" s="515"/>
      <c r="NO177" s="515"/>
      <c r="NP177" s="515"/>
      <c r="NQ177" s="515"/>
      <c r="NR177" s="515"/>
      <c r="NS177" s="515"/>
      <c r="NT177" s="515"/>
      <c r="NU177" s="515"/>
      <c r="NV177" s="515"/>
      <c r="NW177" s="515"/>
      <c r="NX177" s="515"/>
      <c r="NY177" s="515"/>
      <c r="NZ177" s="515"/>
      <c r="OA177" s="515"/>
      <c r="OB177" s="515"/>
      <c r="OC177" s="515"/>
      <c r="OD177" s="515"/>
      <c r="OE177" s="515"/>
      <c r="OF177" s="515"/>
      <c r="OG177" s="515"/>
      <c r="OH177" s="515"/>
      <c r="OI177" s="515"/>
      <c r="OJ177" s="515"/>
      <c r="OK177" s="515"/>
      <c r="OL177" s="515"/>
      <c r="OM177" s="515"/>
      <c r="ON177" s="515"/>
      <c r="OO177" s="515"/>
      <c r="OP177" s="515"/>
      <c r="OQ177" s="515"/>
      <c r="OR177" s="515"/>
      <c r="OS177" s="515"/>
      <c r="OT177" s="515"/>
      <c r="OU177" s="515"/>
      <c r="OV177" s="515"/>
      <c r="OW177" s="515"/>
      <c r="OX177" s="515"/>
      <c r="OY177" s="515"/>
      <c r="OZ177" s="515"/>
      <c r="PA177" s="515"/>
      <c r="PB177" s="515"/>
      <c r="PC177" s="515"/>
      <c r="PD177" s="515"/>
      <c r="PE177" s="515"/>
      <c r="PF177" s="515"/>
      <c r="PG177" s="515"/>
      <c r="PH177" s="515"/>
      <c r="PI177" s="515"/>
      <c r="PJ177" s="515"/>
      <c r="PK177" s="515"/>
      <c r="PL177" s="515"/>
      <c r="PM177" s="515"/>
      <c r="PN177" s="515"/>
      <c r="PO177" s="515"/>
      <c r="PP177" s="515"/>
      <c r="PQ177" s="515"/>
      <c r="PR177" s="515"/>
      <c r="PS177" s="515"/>
      <c r="PT177" s="515"/>
      <c r="PU177" s="515"/>
      <c r="PV177" s="515"/>
      <c r="PW177" s="515"/>
      <c r="PX177" s="515"/>
      <c r="PY177" s="515"/>
      <c r="PZ177" s="515"/>
      <c r="QA177" s="515"/>
      <c r="QB177" s="515"/>
      <c r="QC177" s="515"/>
      <c r="QD177" s="515"/>
      <c r="QE177" s="515"/>
      <c r="QF177" s="515"/>
      <c r="QG177" s="515"/>
      <c r="QH177" s="515"/>
      <c r="QI177" s="515"/>
      <c r="QJ177" s="515"/>
      <c r="QK177" s="515"/>
      <c r="QL177" s="515"/>
      <c r="QM177" s="515"/>
      <c r="QN177" s="515"/>
      <c r="QO177" s="515"/>
      <c r="QP177" s="515"/>
      <c r="QQ177" s="515"/>
      <c r="QR177" s="515"/>
      <c r="QS177" s="515"/>
      <c r="QT177" s="515"/>
      <c r="QU177" s="515"/>
      <c r="QV177" s="515"/>
      <c r="QW177" s="515"/>
      <c r="QX177" s="515"/>
      <c r="QY177" s="515"/>
      <c r="QZ177" s="515"/>
      <c r="RA177" s="515"/>
      <c r="RB177" s="515"/>
      <c r="RC177" s="515"/>
      <c r="RD177" s="515"/>
      <c r="RE177" s="515"/>
      <c r="RF177" s="515"/>
      <c r="RG177" s="515"/>
      <c r="RH177" s="515"/>
      <c r="RI177" s="515"/>
      <c r="RJ177" s="515"/>
      <c r="RK177" s="515"/>
      <c r="RL177" s="515"/>
      <c r="RM177" s="515"/>
      <c r="RN177" s="515"/>
      <c r="RO177" s="515"/>
      <c r="RP177" s="515"/>
      <c r="RQ177" s="515"/>
      <c r="RR177" s="515"/>
      <c r="RS177" s="515"/>
      <c r="RT177" s="515"/>
      <c r="RU177" s="515"/>
      <c r="RV177" s="515"/>
      <c r="RW177" s="515"/>
      <c r="RX177" s="515"/>
      <c r="RY177" s="515"/>
      <c r="RZ177" s="515"/>
      <c r="SA177" s="515"/>
      <c r="SB177" s="515"/>
      <c r="SC177" s="515"/>
      <c r="SD177" s="515"/>
      <c r="SE177" s="515"/>
      <c r="SF177" s="515"/>
      <c r="SG177" s="515"/>
      <c r="SH177" s="515"/>
      <c r="SI177" s="515"/>
      <c r="SJ177" s="515"/>
      <c r="SK177" s="515"/>
      <c r="SL177" s="515"/>
      <c r="SM177" s="515"/>
      <c r="SN177" s="515"/>
      <c r="SO177" s="515"/>
      <c r="SP177" s="515"/>
      <c r="SQ177" s="515"/>
      <c r="SR177" s="515"/>
      <c r="SS177" s="515"/>
      <c r="ST177" s="515"/>
      <c r="SU177" s="515"/>
      <c r="SV177" s="515"/>
      <c r="SW177" s="515"/>
      <c r="SX177" s="515"/>
      <c r="SY177" s="515"/>
      <c r="SZ177" s="515"/>
      <c r="TA177" s="515"/>
      <c r="TB177" s="515"/>
      <c r="TC177" s="515"/>
      <c r="TD177" s="515"/>
      <c r="TE177" s="515"/>
      <c r="TF177" s="515"/>
      <c r="TG177" s="515"/>
      <c r="TH177" s="515"/>
      <c r="TI177" s="515"/>
      <c r="TJ177" s="515"/>
      <c r="TK177" s="515"/>
      <c r="TL177" s="515"/>
      <c r="TM177" s="515"/>
      <c r="TN177" s="515"/>
      <c r="TO177" s="515"/>
      <c r="TP177" s="515"/>
      <c r="TQ177" s="515"/>
      <c r="TR177" s="515"/>
      <c r="TS177" s="515"/>
      <c r="TT177" s="515"/>
      <c r="TU177" s="515"/>
      <c r="TV177" s="515"/>
      <c r="TW177" s="515"/>
      <c r="TX177" s="515"/>
      <c r="TY177" s="515"/>
      <c r="TZ177" s="515"/>
      <c r="UA177" s="515"/>
      <c r="UB177" s="515"/>
      <c r="UC177" s="515"/>
      <c r="UD177" s="515"/>
      <c r="UE177" s="515"/>
      <c r="UF177" s="515"/>
      <c r="UG177" s="515"/>
      <c r="UH177" s="515"/>
      <c r="UI177" s="515"/>
      <c r="UJ177" s="515"/>
      <c r="UK177" s="515"/>
      <c r="UL177" s="515"/>
      <c r="UM177" s="515"/>
      <c r="UN177" s="515"/>
      <c r="UO177" s="515"/>
      <c r="UP177" s="515"/>
      <c r="UQ177" s="515"/>
      <c r="UR177" s="515"/>
      <c r="US177" s="515"/>
      <c r="UT177" s="515"/>
      <c r="UU177" s="515"/>
      <c r="UV177" s="515"/>
      <c r="UW177" s="515"/>
      <c r="UX177" s="515"/>
      <c r="UY177" s="515"/>
      <c r="UZ177" s="515"/>
      <c r="VA177" s="515"/>
      <c r="VB177" s="515"/>
      <c r="VC177" s="515"/>
      <c r="VD177" s="515"/>
      <c r="VE177" s="515"/>
      <c r="VF177" s="515"/>
      <c r="VG177" s="515"/>
      <c r="VH177" s="515"/>
      <c r="VI177" s="515"/>
      <c r="VJ177" s="515"/>
      <c r="VK177" s="515"/>
      <c r="VL177" s="515"/>
      <c r="VM177" s="515"/>
      <c r="VN177" s="515"/>
      <c r="VO177" s="515"/>
      <c r="VP177" s="515"/>
      <c r="VQ177" s="515"/>
      <c r="VR177" s="515"/>
      <c r="VS177" s="515"/>
      <c r="VT177" s="515"/>
      <c r="VU177" s="515"/>
      <c r="VV177" s="515"/>
      <c r="VW177" s="515"/>
      <c r="VX177" s="515"/>
      <c r="VY177" s="515"/>
      <c r="VZ177" s="515"/>
      <c r="WA177" s="515"/>
      <c r="WB177" s="515"/>
      <c r="WC177" s="515"/>
      <c r="WD177" s="515"/>
      <c r="WE177" s="515"/>
      <c r="WF177" s="515"/>
      <c r="WG177" s="515"/>
      <c r="WH177" s="515"/>
      <c r="WI177" s="515"/>
      <c r="WJ177" s="515"/>
      <c r="WK177" s="515"/>
      <c r="WL177" s="515"/>
      <c r="WM177" s="515"/>
      <c r="WN177" s="515"/>
      <c r="WO177" s="515"/>
      <c r="WP177" s="515"/>
      <c r="WQ177" s="515"/>
      <c r="WR177" s="515"/>
      <c r="WS177" s="515"/>
      <c r="WT177" s="515"/>
      <c r="WU177" s="515"/>
      <c r="WV177" s="515"/>
      <c r="WW177" s="515"/>
      <c r="WX177" s="515"/>
      <c r="WY177" s="515"/>
      <c r="WZ177" s="515"/>
      <c r="XA177" s="515"/>
      <c r="XB177" s="515"/>
      <c r="XC177" s="515"/>
      <c r="XD177" s="515"/>
      <c r="XE177" s="515"/>
      <c r="XF177" s="515"/>
      <c r="XG177" s="515"/>
      <c r="XH177" s="515"/>
      <c r="XI177" s="515"/>
      <c r="XJ177" s="515"/>
      <c r="XK177" s="515"/>
      <c r="XL177" s="515"/>
      <c r="XM177" s="515"/>
      <c r="XN177" s="515"/>
      <c r="XO177" s="515"/>
      <c r="XP177" s="515"/>
      <c r="XQ177" s="515"/>
      <c r="XR177" s="515"/>
      <c r="XS177" s="515"/>
      <c r="XT177" s="515"/>
      <c r="XU177" s="515"/>
      <c r="XV177" s="515"/>
      <c r="XW177" s="515"/>
      <c r="XX177" s="515"/>
      <c r="XY177" s="515"/>
      <c r="XZ177" s="515"/>
      <c r="YA177" s="515"/>
      <c r="YB177" s="515"/>
      <c r="YC177" s="515"/>
      <c r="YD177" s="515"/>
      <c r="YE177" s="515"/>
      <c r="YF177" s="515"/>
      <c r="YG177" s="515"/>
      <c r="YH177" s="515"/>
      <c r="YI177" s="515"/>
      <c r="YJ177" s="515"/>
      <c r="YK177" s="515"/>
      <c r="YL177" s="515"/>
      <c r="YM177" s="515"/>
      <c r="YN177" s="515"/>
      <c r="YO177" s="515"/>
      <c r="YP177" s="515"/>
      <c r="YQ177" s="515"/>
      <c r="YR177" s="515"/>
      <c r="YS177" s="515"/>
      <c r="YT177" s="515"/>
      <c r="YU177" s="515"/>
      <c r="YV177" s="515"/>
      <c r="YW177" s="515"/>
      <c r="YX177" s="515"/>
      <c r="YY177" s="515"/>
      <c r="YZ177" s="515"/>
      <c r="ZA177" s="515"/>
      <c r="ZB177" s="515"/>
      <c r="ZC177" s="515"/>
      <c r="ZD177" s="515"/>
      <c r="ZE177" s="515"/>
      <c r="ZF177" s="515"/>
      <c r="ZG177" s="515"/>
      <c r="ZH177" s="515"/>
      <c r="ZI177" s="515"/>
      <c r="ZJ177" s="515"/>
      <c r="ZK177" s="515"/>
      <c r="ZL177" s="515"/>
      <c r="ZM177" s="515"/>
      <c r="ZN177" s="515"/>
      <c r="ZO177" s="515"/>
      <c r="ZP177" s="515"/>
      <c r="ZQ177" s="515"/>
      <c r="ZR177" s="515"/>
      <c r="ZS177" s="515"/>
      <c r="ZT177" s="515"/>
      <c r="ZU177" s="515"/>
      <c r="ZV177" s="515"/>
      <c r="ZW177" s="515"/>
      <c r="ZX177" s="515"/>
      <c r="ZY177" s="515"/>
      <c r="ZZ177" s="515"/>
      <c r="AAA177" s="515"/>
      <c r="AAB177" s="515"/>
      <c r="AAC177" s="515"/>
      <c r="AAD177" s="515"/>
      <c r="AAE177" s="515"/>
      <c r="AAF177" s="515"/>
      <c r="AAG177" s="515"/>
      <c r="AAH177" s="515"/>
      <c r="AAI177" s="515"/>
      <c r="AAJ177" s="515"/>
      <c r="AAK177" s="515"/>
      <c r="AAL177" s="515"/>
      <c r="AAM177" s="515"/>
      <c r="AAN177" s="515"/>
      <c r="AAO177" s="515"/>
      <c r="AAP177" s="515"/>
      <c r="AAQ177" s="515"/>
      <c r="AAR177" s="515"/>
      <c r="AAS177" s="515"/>
      <c r="AAT177" s="515"/>
      <c r="AAU177" s="515"/>
      <c r="AAV177" s="515"/>
      <c r="AAW177" s="515"/>
      <c r="AAX177" s="515"/>
      <c r="AAY177" s="515"/>
      <c r="AAZ177" s="515"/>
      <c r="ABA177" s="515"/>
      <c r="ABB177" s="515"/>
      <c r="ABC177" s="515"/>
      <c r="ABD177" s="515"/>
      <c r="ABE177" s="515"/>
      <c r="ABF177" s="515"/>
      <c r="ABG177" s="515"/>
      <c r="ABH177" s="515"/>
      <c r="ABI177" s="515"/>
      <c r="ABJ177" s="515"/>
      <c r="ABK177" s="515"/>
      <c r="ABL177" s="515"/>
      <c r="ABM177" s="515"/>
      <c r="ABN177" s="515"/>
      <c r="ABO177" s="515"/>
      <c r="ABP177" s="515"/>
      <c r="ABQ177" s="515"/>
      <c r="ABR177" s="515"/>
      <c r="ABS177" s="515"/>
      <c r="ABT177" s="515"/>
      <c r="ABU177" s="515"/>
      <c r="ABV177" s="515"/>
      <c r="ABW177" s="515"/>
      <c r="ABX177" s="515"/>
      <c r="ABY177" s="515"/>
      <c r="ABZ177" s="515"/>
      <c r="ACA177" s="515"/>
      <c r="ACB177" s="515"/>
      <c r="ACC177" s="515"/>
      <c r="ACD177" s="515"/>
      <c r="ACE177" s="515"/>
      <c r="ACF177" s="515"/>
      <c r="ACG177" s="515"/>
      <c r="ACH177" s="515"/>
      <c r="ACI177" s="515"/>
      <c r="ACJ177" s="515"/>
      <c r="ACK177" s="515"/>
      <c r="ACL177" s="515"/>
      <c r="ACM177" s="515"/>
      <c r="ACN177" s="515"/>
      <c r="ACO177" s="515"/>
      <c r="ACP177" s="515"/>
      <c r="ACQ177" s="515"/>
      <c r="ACR177" s="515"/>
      <c r="ACS177" s="515"/>
      <c r="ACT177" s="515"/>
      <c r="ACU177" s="515"/>
      <c r="ACV177" s="515"/>
      <c r="ACW177" s="515"/>
      <c r="ACX177" s="515"/>
      <c r="ACY177" s="515"/>
      <c r="ACZ177" s="515"/>
      <c r="ADA177" s="515"/>
      <c r="ADB177" s="515"/>
      <c r="ADC177" s="515"/>
      <c r="ADD177" s="515"/>
      <c r="ADE177" s="515"/>
      <c r="ADF177" s="515"/>
      <c r="ADG177" s="515"/>
      <c r="ADH177" s="515"/>
      <c r="ADI177" s="515"/>
      <c r="ADJ177" s="515"/>
      <c r="ADK177" s="515"/>
      <c r="ADL177" s="515"/>
      <c r="ADM177" s="515"/>
      <c r="ADN177" s="515"/>
      <c r="ADO177" s="515"/>
      <c r="ADP177" s="515"/>
      <c r="ADQ177" s="515"/>
      <c r="ADR177" s="515"/>
      <c r="ADS177" s="515"/>
      <c r="ADT177" s="515"/>
      <c r="ADU177" s="515"/>
      <c r="ADV177" s="515"/>
      <c r="ADW177" s="515"/>
      <c r="ADX177" s="515"/>
      <c r="ADY177" s="515"/>
      <c r="ADZ177" s="515"/>
      <c r="AEA177" s="515"/>
      <c r="AEB177" s="515"/>
      <c r="AEC177" s="515"/>
      <c r="AED177" s="515"/>
      <c r="AEE177" s="515"/>
      <c r="AEF177" s="515"/>
      <c r="AEG177" s="515"/>
      <c r="AEH177" s="515"/>
      <c r="AEI177" s="515"/>
      <c r="AEJ177" s="515"/>
      <c r="AEK177" s="515"/>
      <c r="AEL177" s="515"/>
      <c r="AEM177" s="515"/>
      <c r="AEN177" s="515"/>
      <c r="AEO177" s="515"/>
      <c r="AEP177" s="515"/>
      <c r="AEQ177" s="515"/>
      <c r="AER177" s="515"/>
      <c r="AES177" s="515"/>
      <c r="AET177" s="515"/>
      <c r="AEU177" s="515"/>
      <c r="AEV177" s="515"/>
      <c r="AEW177" s="515"/>
      <c r="AEX177" s="515"/>
      <c r="AEY177" s="515"/>
      <c r="AEZ177" s="515"/>
      <c r="AFA177" s="515"/>
      <c r="AFB177" s="515"/>
      <c r="AFC177" s="515"/>
      <c r="AFD177" s="515"/>
      <c r="AFE177" s="515"/>
      <c r="AFF177" s="515"/>
      <c r="AFG177" s="515"/>
      <c r="AFH177" s="515"/>
      <c r="AFI177" s="515"/>
      <c r="AFJ177" s="515"/>
      <c r="AFK177" s="515"/>
      <c r="AFL177" s="515"/>
      <c r="AFM177" s="515"/>
      <c r="AFN177" s="515"/>
      <c r="AFO177" s="515"/>
      <c r="AFP177" s="515"/>
      <c r="AFQ177" s="515"/>
      <c r="AFR177" s="515"/>
      <c r="AFS177" s="515"/>
      <c r="AFT177" s="515"/>
      <c r="AFU177" s="515"/>
      <c r="AFV177" s="515"/>
      <c r="AFW177" s="515"/>
      <c r="AFX177" s="515"/>
      <c r="AFY177" s="515"/>
      <c r="AFZ177" s="515"/>
      <c r="AGA177" s="515"/>
      <c r="AGB177" s="515"/>
      <c r="AGC177" s="515"/>
      <c r="AGD177" s="515"/>
      <c r="AGE177" s="515"/>
      <c r="AGF177" s="515"/>
      <c r="AGG177" s="515"/>
      <c r="AGH177" s="515"/>
      <c r="AGI177" s="515"/>
      <c r="AGJ177" s="515"/>
      <c r="AGK177" s="515"/>
      <c r="AGL177" s="515"/>
      <c r="AGM177" s="515"/>
      <c r="AGN177" s="515"/>
      <c r="AGO177" s="515"/>
      <c r="AGP177" s="515"/>
      <c r="AGQ177" s="515"/>
      <c r="AGR177" s="515"/>
      <c r="AGS177" s="515"/>
      <c r="AGT177" s="515"/>
      <c r="AGU177" s="515"/>
      <c r="AGV177" s="515"/>
      <c r="AGW177" s="515"/>
      <c r="AGX177" s="515"/>
      <c r="AGY177" s="515"/>
      <c r="AGZ177" s="515"/>
      <c r="AHA177" s="515"/>
      <c r="AHB177" s="515"/>
      <c r="AHC177" s="515"/>
      <c r="AHD177" s="515"/>
      <c r="AHE177" s="515"/>
      <c r="AHF177" s="515"/>
      <c r="AHG177" s="515"/>
      <c r="AHH177" s="515"/>
      <c r="AHI177" s="515"/>
      <c r="AHJ177" s="515"/>
      <c r="AHK177" s="515"/>
      <c r="AHL177" s="515"/>
      <c r="AHM177" s="515"/>
      <c r="AHN177" s="515"/>
      <c r="AHO177" s="515"/>
      <c r="AHP177" s="515"/>
      <c r="AHQ177" s="515"/>
      <c r="AHR177" s="515"/>
      <c r="AHS177" s="515"/>
      <c r="AHT177" s="515"/>
      <c r="AHU177" s="515"/>
      <c r="AHV177" s="515"/>
      <c r="AHW177" s="515"/>
      <c r="AHX177" s="515"/>
      <c r="AHY177" s="515"/>
      <c r="AHZ177" s="515"/>
      <c r="AIA177" s="515"/>
      <c r="AIB177" s="515"/>
      <c r="AIC177" s="515"/>
      <c r="AID177" s="515"/>
      <c r="AIE177" s="515"/>
      <c r="AIF177" s="515"/>
      <c r="AIG177" s="515"/>
      <c r="AIH177" s="515"/>
      <c r="AII177" s="515"/>
      <c r="AIJ177" s="515"/>
      <c r="AIK177" s="515"/>
      <c r="AIL177" s="515"/>
      <c r="AIM177" s="515"/>
      <c r="AIN177" s="515"/>
      <c r="AIO177" s="515"/>
      <c r="AIP177" s="515"/>
      <c r="AIQ177" s="515"/>
      <c r="AIR177" s="515"/>
      <c r="AIS177" s="515"/>
      <c r="AIT177" s="515"/>
      <c r="AIU177" s="515"/>
      <c r="AIV177" s="515"/>
      <c r="AIW177" s="515"/>
      <c r="AIX177" s="515"/>
      <c r="AIY177" s="515"/>
      <c r="AIZ177" s="515"/>
      <c r="AJA177" s="515"/>
      <c r="AJB177" s="515"/>
      <c r="AJC177" s="515"/>
      <c r="AJD177" s="515"/>
      <c r="AJE177" s="515"/>
      <c r="AJF177" s="515"/>
      <c r="AJG177" s="515"/>
      <c r="AJH177" s="515"/>
      <c r="AJI177" s="515"/>
      <c r="AJJ177" s="515"/>
      <c r="AJK177" s="515"/>
      <c r="AJL177" s="515"/>
      <c r="AJM177" s="515"/>
      <c r="AJN177" s="515"/>
      <c r="AJO177" s="515"/>
      <c r="AJP177" s="515"/>
      <c r="AJQ177" s="515"/>
      <c r="AJR177" s="515"/>
      <c r="AJS177" s="515"/>
      <c r="AJT177" s="515"/>
      <c r="AJU177" s="515"/>
      <c r="AJV177" s="515"/>
      <c r="AJW177" s="515"/>
      <c r="AJX177" s="515"/>
      <c r="AJY177" s="515"/>
      <c r="AJZ177" s="515"/>
      <c r="AKA177" s="515"/>
      <c r="AKB177" s="515"/>
      <c r="AKC177" s="515"/>
      <c r="AKD177" s="515"/>
      <c r="AKE177" s="515"/>
      <c r="AKF177" s="515"/>
      <c r="AKG177" s="515"/>
      <c r="AKH177" s="515"/>
      <c r="AKI177" s="515"/>
      <c r="AKJ177" s="515"/>
      <c r="AKK177" s="515"/>
      <c r="AKL177" s="515"/>
      <c r="AKM177" s="515"/>
      <c r="AKN177" s="515"/>
      <c r="AKO177" s="515"/>
      <c r="AKP177" s="515"/>
      <c r="AKQ177" s="515"/>
      <c r="AKR177" s="515"/>
      <c r="AKS177" s="515"/>
      <c r="AKT177" s="515"/>
      <c r="AKU177" s="515"/>
      <c r="AKV177" s="515"/>
      <c r="AKW177" s="515"/>
      <c r="AKX177" s="515"/>
      <c r="AKY177" s="515"/>
      <c r="AKZ177" s="515"/>
      <c r="ALA177" s="515"/>
      <c r="ALB177" s="515"/>
      <c r="ALC177" s="515"/>
      <c r="ALD177" s="515"/>
      <c r="ALE177" s="515"/>
      <c r="ALF177" s="515"/>
      <c r="ALG177" s="515"/>
      <c r="ALH177" s="515"/>
      <c r="ALI177" s="515"/>
      <c r="ALJ177" s="515"/>
      <c r="ALK177" s="515"/>
      <c r="ALL177" s="515"/>
      <c r="ALM177" s="515"/>
      <c r="ALN177" s="515"/>
    </row>
    <row r="178" spans="1:1002" s="516" customFormat="1" ht="20.25" customHeight="1" x14ac:dyDescent="0.25">
      <c r="B178" s="62"/>
      <c r="D178" s="515"/>
      <c r="E178" s="515"/>
      <c r="F178" s="515"/>
      <c r="G178" s="515"/>
      <c r="H178" s="515"/>
      <c r="I178" s="515"/>
      <c r="J178" s="515"/>
      <c r="K178" s="515"/>
      <c r="L178" s="515"/>
      <c r="M178" s="515"/>
      <c r="N178" s="515"/>
      <c r="O178" s="515"/>
      <c r="P178" s="515"/>
      <c r="Q178" s="515"/>
      <c r="R178" s="515"/>
      <c r="S178" s="515"/>
      <c r="T178" s="515"/>
      <c r="U178" s="515"/>
      <c r="V178" s="515"/>
      <c r="W178" s="515"/>
      <c r="X178" s="515"/>
      <c r="Y178" s="515"/>
      <c r="Z178" s="515"/>
      <c r="AA178" s="515"/>
      <c r="AB178" s="515"/>
      <c r="AC178" s="515"/>
      <c r="AD178" s="515"/>
      <c r="AE178" s="515"/>
      <c r="AF178" s="515"/>
      <c r="AG178" s="515"/>
      <c r="AH178" s="515"/>
      <c r="AI178" s="515"/>
      <c r="AJ178" s="515"/>
      <c r="AK178" s="515"/>
      <c r="AL178" s="515"/>
      <c r="AM178" s="515"/>
      <c r="AN178" s="515"/>
      <c r="AO178" s="515"/>
      <c r="AP178" s="515"/>
      <c r="AQ178" s="515"/>
      <c r="AR178" s="515"/>
      <c r="AS178" s="515"/>
      <c r="AT178" s="515"/>
      <c r="AU178" s="515"/>
      <c r="AV178" s="515"/>
      <c r="AW178" s="515"/>
      <c r="AX178" s="515"/>
      <c r="AY178" s="515"/>
      <c r="AZ178" s="515"/>
      <c r="BA178" s="515"/>
      <c r="BB178" s="515"/>
      <c r="BC178" s="515"/>
      <c r="BD178" s="515"/>
      <c r="BE178" s="515"/>
      <c r="BF178" s="515"/>
      <c r="BG178" s="515"/>
      <c r="BH178" s="515"/>
      <c r="BI178" s="515"/>
      <c r="BJ178" s="515"/>
      <c r="BK178" s="515"/>
      <c r="BL178" s="515"/>
      <c r="BM178" s="515"/>
      <c r="BN178" s="515"/>
      <c r="BO178" s="515"/>
      <c r="BP178" s="515"/>
      <c r="BQ178" s="515"/>
      <c r="BR178" s="515"/>
      <c r="BS178" s="515"/>
      <c r="BT178" s="515"/>
      <c r="BU178" s="515"/>
      <c r="BV178" s="515"/>
      <c r="BW178" s="515"/>
      <c r="BX178" s="515"/>
      <c r="BY178" s="515"/>
      <c r="BZ178" s="515"/>
      <c r="CA178" s="515"/>
      <c r="CB178" s="515"/>
      <c r="CC178" s="515"/>
      <c r="CD178" s="515"/>
      <c r="CE178" s="515"/>
      <c r="CF178" s="515"/>
      <c r="CG178" s="515"/>
      <c r="CH178" s="515"/>
      <c r="CI178" s="515"/>
      <c r="CJ178" s="515"/>
      <c r="CK178" s="515"/>
      <c r="CL178" s="515"/>
      <c r="CM178" s="515"/>
      <c r="CN178" s="515"/>
      <c r="CO178" s="515"/>
      <c r="CP178" s="515"/>
      <c r="CQ178" s="515"/>
      <c r="CR178" s="515"/>
      <c r="CS178" s="515"/>
      <c r="CT178" s="515"/>
      <c r="CU178" s="515"/>
      <c r="CV178" s="515"/>
      <c r="CW178" s="515"/>
      <c r="CX178" s="515"/>
      <c r="CY178" s="515"/>
      <c r="CZ178" s="515"/>
      <c r="DA178" s="515"/>
      <c r="DB178" s="515"/>
      <c r="DC178" s="515"/>
      <c r="DD178" s="515"/>
      <c r="DE178" s="515"/>
      <c r="DF178" s="515"/>
      <c r="DG178" s="515"/>
      <c r="DH178" s="515"/>
      <c r="DI178" s="515"/>
      <c r="DJ178" s="515"/>
      <c r="DK178" s="515"/>
      <c r="DL178" s="515"/>
      <c r="DM178" s="515"/>
      <c r="DN178" s="515"/>
      <c r="DO178" s="515"/>
      <c r="DP178" s="515"/>
      <c r="DQ178" s="515"/>
      <c r="DR178" s="515"/>
      <c r="DS178" s="515"/>
      <c r="DT178" s="515"/>
      <c r="DU178" s="515"/>
      <c r="DV178" s="515"/>
      <c r="DW178" s="515"/>
      <c r="DX178" s="515"/>
      <c r="DY178" s="515"/>
      <c r="DZ178" s="515"/>
      <c r="EA178" s="515"/>
      <c r="EB178" s="515"/>
      <c r="EC178" s="515"/>
      <c r="ED178" s="515"/>
      <c r="EE178" s="515"/>
      <c r="EF178" s="515"/>
      <c r="EG178" s="515"/>
      <c r="EH178" s="515"/>
      <c r="EI178" s="515"/>
      <c r="EJ178" s="515"/>
      <c r="EK178" s="515"/>
      <c r="EL178" s="515"/>
      <c r="EM178" s="515"/>
      <c r="EN178" s="515"/>
      <c r="EO178" s="515"/>
      <c r="EP178" s="515"/>
      <c r="EQ178" s="515"/>
      <c r="ER178" s="515"/>
      <c r="ES178" s="515"/>
      <c r="ET178" s="515"/>
      <c r="EU178" s="515"/>
      <c r="EV178" s="515"/>
      <c r="EW178" s="515"/>
      <c r="EX178" s="515"/>
      <c r="EY178" s="515"/>
      <c r="EZ178" s="515"/>
      <c r="FA178" s="515"/>
      <c r="FB178" s="515"/>
      <c r="FC178" s="515"/>
      <c r="FD178" s="515"/>
      <c r="FE178" s="515"/>
      <c r="FF178" s="515"/>
      <c r="FG178" s="515"/>
      <c r="FH178" s="515"/>
      <c r="FI178" s="515"/>
      <c r="FJ178" s="515"/>
      <c r="FK178" s="515"/>
      <c r="FL178" s="515"/>
      <c r="FM178" s="515"/>
      <c r="FN178" s="515"/>
      <c r="FO178" s="515"/>
      <c r="FP178" s="515"/>
      <c r="FQ178" s="515"/>
      <c r="FR178" s="515"/>
      <c r="FS178" s="515"/>
      <c r="FT178" s="515"/>
      <c r="FU178" s="515"/>
      <c r="FV178" s="515"/>
      <c r="FW178" s="515"/>
      <c r="FX178" s="515"/>
      <c r="FY178" s="515"/>
      <c r="FZ178" s="515"/>
      <c r="GA178" s="515"/>
      <c r="GB178" s="515"/>
      <c r="GC178" s="515"/>
      <c r="GD178" s="515"/>
      <c r="GE178" s="515"/>
      <c r="GF178" s="515"/>
      <c r="GG178" s="515"/>
      <c r="GH178" s="515"/>
      <c r="GI178" s="515"/>
      <c r="GJ178" s="515"/>
      <c r="GK178" s="515"/>
      <c r="GL178" s="515"/>
      <c r="GM178" s="515"/>
      <c r="GN178" s="515"/>
      <c r="GO178" s="515"/>
      <c r="GP178" s="515"/>
      <c r="GQ178" s="515"/>
      <c r="GR178" s="515"/>
      <c r="GS178" s="515"/>
      <c r="GT178" s="515"/>
      <c r="GU178" s="515"/>
      <c r="GV178" s="515"/>
      <c r="GW178" s="515"/>
      <c r="GX178" s="515"/>
      <c r="GY178" s="515"/>
      <c r="GZ178" s="515"/>
      <c r="HA178" s="515"/>
      <c r="HB178" s="515"/>
      <c r="HC178" s="515"/>
      <c r="HD178" s="515"/>
      <c r="HE178" s="515"/>
      <c r="HF178" s="515"/>
      <c r="HG178" s="515"/>
      <c r="HH178" s="515"/>
      <c r="HI178" s="515"/>
      <c r="HJ178" s="515"/>
      <c r="HK178" s="515"/>
      <c r="HL178" s="515"/>
      <c r="HM178" s="515"/>
      <c r="HN178" s="515"/>
      <c r="HO178" s="515"/>
      <c r="HP178" s="515"/>
      <c r="HQ178" s="515"/>
      <c r="HR178" s="515"/>
      <c r="HS178" s="515"/>
      <c r="HT178" s="515"/>
      <c r="HU178" s="515"/>
      <c r="HV178" s="515"/>
      <c r="HW178" s="515"/>
      <c r="HX178" s="515"/>
      <c r="HY178" s="515"/>
      <c r="HZ178" s="515"/>
      <c r="IA178" s="515"/>
      <c r="IB178" s="515"/>
      <c r="IC178" s="515"/>
      <c r="ID178" s="515"/>
      <c r="IE178" s="515"/>
      <c r="IF178" s="515"/>
      <c r="IG178" s="515"/>
      <c r="IH178" s="515"/>
      <c r="II178" s="515"/>
      <c r="IJ178" s="515"/>
      <c r="IK178" s="515"/>
      <c r="IL178" s="515"/>
      <c r="IM178" s="515"/>
      <c r="IN178" s="515"/>
      <c r="IO178" s="515"/>
      <c r="IP178" s="515"/>
      <c r="IQ178" s="515"/>
      <c r="IR178" s="515"/>
      <c r="IS178" s="515"/>
      <c r="IT178" s="515"/>
      <c r="IU178" s="515"/>
      <c r="IV178" s="515"/>
      <c r="IW178" s="515"/>
      <c r="IX178" s="515"/>
      <c r="IY178" s="515"/>
      <c r="IZ178" s="515"/>
      <c r="JA178" s="515"/>
      <c r="JB178" s="515"/>
      <c r="JC178" s="515"/>
      <c r="JD178" s="515"/>
      <c r="JE178" s="515"/>
      <c r="JF178" s="515"/>
      <c r="JG178" s="515"/>
      <c r="JH178" s="515"/>
      <c r="JI178" s="515"/>
      <c r="JJ178" s="515"/>
      <c r="JK178" s="515"/>
      <c r="JL178" s="515"/>
      <c r="JM178" s="515"/>
      <c r="JN178" s="515"/>
      <c r="JO178" s="515"/>
      <c r="JP178" s="515"/>
      <c r="JQ178" s="515"/>
      <c r="JR178" s="515"/>
      <c r="JS178" s="515"/>
      <c r="JT178" s="515"/>
      <c r="JU178" s="515"/>
      <c r="JV178" s="515"/>
      <c r="JW178" s="515"/>
      <c r="JX178" s="515"/>
      <c r="JY178" s="515"/>
      <c r="JZ178" s="515"/>
      <c r="KA178" s="515"/>
      <c r="KB178" s="515"/>
      <c r="KC178" s="515"/>
      <c r="KD178" s="515"/>
      <c r="KE178" s="515"/>
      <c r="KF178" s="515"/>
      <c r="KG178" s="515"/>
      <c r="KH178" s="515"/>
      <c r="KI178" s="515"/>
      <c r="KJ178" s="515"/>
      <c r="KK178" s="515"/>
      <c r="KL178" s="515"/>
      <c r="KM178" s="515"/>
      <c r="KN178" s="515"/>
      <c r="KO178" s="515"/>
      <c r="KP178" s="515"/>
      <c r="KQ178" s="515"/>
      <c r="KR178" s="515"/>
      <c r="KS178" s="515"/>
      <c r="KT178" s="515"/>
      <c r="KU178" s="515"/>
      <c r="KV178" s="515"/>
      <c r="KW178" s="515"/>
      <c r="KX178" s="515"/>
      <c r="KY178" s="515"/>
      <c r="KZ178" s="515"/>
      <c r="LA178" s="515"/>
      <c r="LB178" s="515"/>
      <c r="LC178" s="515"/>
      <c r="LD178" s="515"/>
      <c r="LE178" s="515"/>
      <c r="LF178" s="515"/>
      <c r="LG178" s="515"/>
      <c r="LH178" s="515"/>
      <c r="LI178" s="515"/>
      <c r="LJ178" s="515"/>
      <c r="LK178" s="515"/>
      <c r="LL178" s="515"/>
      <c r="LM178" s="515"/>
      <c r="LN178" s="515"/>
      <c r="LO178" s="515"/>
      <c r="LP178" s="515"/>
      <c r="LQ178" s="515"/>
      <c r="LR178" s="515"/>
      <c r="LS178" s="515"/>
      <c r="LT178" s="515"/>
      <c r="LU178" s="515"/>
      <c r="LV178" s="515"/>
      <c r="LW178" s="515"/>
      <c r="LX178" s="515"/>
      <c r="LY178" s="515"/>
      <c r="LZ178" s="515"/>
      <c r="MA178" s="515"/>
      <c r="MB178" s="515"/>
      <c r="MC178" s="515"/>
      <c r="MD178" s="515"/>
      <c r="ME178" s="515"/>
      <c r="MF178" s="515"/>
      <c r="MG178" s="515"/>
      <c r="MH178" s="515"/>
      <c r="MI178" s="515"/>
      <c r="MJ178" s="515"/>
      <c r="MK178" s="515"/>
      <c r="ML178" s="515"/>
      <c r="MM178" s="515"/>
      <c r="MN178" s="515"/>
      <c r="MO178" s="515"/>
      <c r="MP178" s="515"/>
      <c r="MQ178" s="515"/>
      <c r="MR178" s="515"/>
      <c r="MS178" s="515"/>
      <c r="MT178" s="515"/>
      <c r="MU178" s="515"/>
      <c r="MV178" s="515"/>
      <c r="MW178" s="515"/>
      <c r="MX178" s="515"/>
      <c r="MY178" s="515"/>
      <c r="MZ178" s="515"/>
      <c r="NA178" s="515"/>
      <c r="NB178" s="515"/>
      <c r="NC178" s="515"/>
      <c r="ND178" s="515"/>
      <c r="NE178" s="515"/>
      <c r="NF178" s="515"/>
      <c r="NG178" s="515"/>
      <c r="NH178" s="515"/>
      <c r="NI178" s="515"/>
      <c r="NJ178" s="515"/>
      <c r="NK178" s="515"/>
      <c r="NL178" s="515"/>
      <c r="NM178" s="515"/>
      <c r="NN178" s="515"/>
      <c r="NO178" s="515"/>
      <c r="NP178" s="515"/>
      <c r="NQ178" s="515"/>
      <c r="NR178" s="515"/>
      <c r="NS178" s="515"/>
      <c r="NT178" s="515"/>
      <c r="NU178" s="515"/>
      <c r="NV178" s="515"/>
      <c r="NW178" s="515"/>
      <c r="NX178" s="515"/>
      <c r="NY178" s="515"/>
      <c r="NZ178" s="515"/>
      <c r="OA178" s="515"/>
      <c r="OB178" s="515"/>
      <c r="OC178" s="515"/>
      <c r="OD178" s="515"/>
      <c r="OE178" s="515"/>
      <c r="OF178" s="515"/>
      <c r="OG178" s="515"/>
      <c r="OH178" s="515"/>
      <c r="OI178" s="515"/>
      <c r="OJ178" s="515"/>
      <c r="OK178" s="515"/>
      <c r="OL178" s="515"/>
      <c r="OM178" s="515"/>
      <c r="ON178" s="515"/>
      <c r="OO178" s="515"/>
      <c r="OP178" s="515"/>
      <c r="OQ178" s="515"/>
      <c r="OR178" s="515"/>
      <c r="OS178" s="515"/>
      <c r="OT178" s="515"/>
      <c r="OU178" s="515"/>
      <c r="OV178" s="515"/>
      <c r="OW178" s="515"/>
      <c r="OX178" s="515"/>
      <c r="OY178" s="515"/>
      <c r="OZ178" s="515"/>
      <c r="PA178" s="515"/>
      <c r="PB178" s="515"/>
      <c r="PC178" s="515"/>
      <c r="PD178" s="515"/>
      <c r="PE178" s="515"/>
      <c r="PF178" s="515"/>
      <c r="PG178" s="515"/>
      <c r="PH178" s="515"/>
      <c r="PI178" s="515"/>
      <c r="PJ178" s="515"/>
      <c r="PK178" s="515"/>
      <c r="PL178" s="515"/>
      <c r="PM178" s="515"/>
      <c r="PN178" s="515"/>
      <c r="PO178" s="515"/>
      <c r="PP178" s="515"/>
      <c r="PQ178" s="515"/>
      <c r="PR178" s="515"/>
      <c r="PS178" s="515"/>
      <c r="PT178" s="515"/>
      <c r="PU178" s="515"/>
      <c r="PV178" s="515"/>
      <c r="PW178" s="515"/>
      <c r="PX178" s="515"/>
      <c r="PY178" s="515"/>
      <c r="PZ178" s="515"/>
      <c r="QA178" s="515"/>
      <c r="QB178" s="515"/>
      <c r="QC178" s="515"/>
      <c r="QD178" s="515"/>
      <c r="QE178" s="515"/>
      <c r="QF178" s="515"/>
      <c r="QG178" s="515"/>
      <c r="QH178" s="515"/>
      <c r="QI178" s="515"/>
      <c r="QJ178" s="515"/>
      <c r="QK178" s="515"/>
      <c r="QL178" s="515"/>
      <c r="QM178" s="515"/>
      <c r="QN178" s="515"/>
      <c r="QO178" s="515"/>
      <c r="QP178" s="515"/>
      <c r="QQ178" s="515"/>
      <c r="QR178" s="515"/>
      <c r="QS178" s="515"/>
      <c r="QT178" s="515"/>
      <c r="QU178" s="515"/>
      <c r="QV178" s="515"/>
      <c r="QW178" s="515"/>
      <c r="QX178" s="515"/>
      <c r="QY178" s="515"/>
      <c r="QZ178" s="515"/>
      <c r="RA178" s="515"/>
      <c r="RB178" s="515"/>
      <c r="RC178" s="515"/>
      <c r="RD178" s="515"/>
      <c r="RE178" s="515"/>
      <c r="RF178" s="515"/>
      <c r="RG178" s="515"/>
      <c r="RH178" s="515"/>
      <c r="RI178" s="515"/>
      <c r="RJ178" s="515"/>
      <c r="RK178" s="515"/>
      <c r="RL178" s="515"/>
      <c r="RM178" s="515"/>
      <c r="RN178" s="515"/>
      <c r="RO178" s="515"/>
      <c r="RP178" s="515"/>
      <c r="RQ178" s="515"/>
      <c r="RR178" s="515"/>
      <c r="RS178" s="515"/>
      <c r="RT178" s="515"/>
      <c r="RU178" s="515"/>
      <c r="RV178" s="515"/>
      <c r="RW178" s="515"/>
      <c r="RX178" s="515"/>
      <c r="RY178" s="515"/>
      <c r="RZ178" s="515"/>
      <c r="SA178" s="515"/>
      <c r="SB178" s="515"/>
      <c r="SC178" s="515"/>
      <c r="SD178" s="515"/>
      <c r="SE178" s="515"/>
      <c r="SF178" s="515"/>
      <c r="SG178" s="515"/>
      <c r="SH178" s="515"/>
      <c r="SI178" s="515"/>
      <c r="SJ178" s="515"/>
      <c r="SK178" s="515"/>
      <c r="SL178" s="515"/>
      <c r="SM178" s="515"/>
      <c r="SN178" s="515"/>
      <c r="SO178" s="515"/>
      <c r="SP178" s="515"/>
      <c r="SQ178" s="515"/>
      <c r="SR178" s="515"/>
      <c r="SS178" s="515"/>
      <c r="ST178" s="515"/>
      <c r="SU178" s="515"/>
      <c r="SV178" s="515"/>
      <c r="SW178" s="515"/>
      <c r="SX178" s="515"/>
      <c r="SY178" s="515"/>
      <c r="SZ178" s="515"/>
      <c r="TA178" s="515"/>
      <c r="TB178" s="515"/>
      <c r="TC178" s="515"/>
      <c r="TD178" s="515"/>
      <c r="TE178" s="515"/>
      <c r="TF178" s="515"/>
      <c r="TG178" s="515"/>
      <c r="TH178" s="515"/>
      <c r="TI178" s="515"/>
      <c r="TJ178" s="515"/>
      <c r="TK178" s="515"/>
      <c r="TL178" s="515"/>
      <c r="TM178" s="515"/>
      <c r="TN178" s="515"/>
      <c r="TO178" s="515"/>
      <c r="TP178" s="515"/>
      <c r="TQ178" s="515"/>
      <c r="TR178" s="515"/>
      <c r="TS178" s="515"/>
      <c r="TT178" s="515"/>
      <c r="TU178" s="515"/>
      <c r="TV178" s="515"/>
      <c r="TW178" s="515"/>
      <c r="TX178" s="515"/>
      <c r="TY178" s="515"/>
      <c r="TZ178" s="515"/>
      <c r="UA178" s="515"/>
      <c r="UB178" s="515"/>
      <c r="UC178" s="515"/>
      <c r="UD178" s="515"/>
      <c r="UE178" s="515"/>
      <c r="UF178" s="515"/>
      <c r="UG178" s="515"/>
      <c r="UH178" s="515"/>
      <c r="UI178" s="515"/>
      <c r="UJ178" s="515"/>
      <c r="UK178" s="515"/>
      <c r="UL178" s="515"/>
      <c r="UM178" s="515"/>
      <c r="UN178" s="515"/>
      <c r="UO178" s="515"/>
      <c r="UP178" s="515"/>
      <c r="UQ178" s="515"/>
      <c r="UR178" s="515"/>
      <c r="US178" s="515"/>
      <c r="UT178" s="515"/>
      <c r="UU178" s="515"/>
      <c r="UV178" s="515"/>
      <c r="UW178" s="515"/>
      <c r="UX178" s="515"/>
      <c r="UY178" s="515"/>
      <c r="UZ178" s="515"/>
      <c r="VA178" s="515"/>
      <c r="VB178" s="515"/>
      <c r="VC178" s="515"/>
      <c r="VD178" s="515"/>
      <c r="VE178" s="515"/>
      <c r="VF178" s="515"/>
      <c r="VG178" s="515"/>
      <c r="VH178" s="515"/>
      <c r="VI178" s="515"/>
      <c r="VJ178" s="515"/>
      <c r="VK178" s="515"/>
      <c r="VL178" s="515"/>
      <c r="VM178" s="515"/>
      <c r="VN178" s="515"/>
      <c r="VO178" s="515"/>
      <c r="VP178" s="515"/>
      <c r="VQ178" s="515"/>
      <c r="VR178" s="515"/>
      <c r="VS178" s="515"/>
      <c r="VT178" s="515"/>
      <c r="VU178" s="515"/>
      <c r="VV178" s="515"/>
      <c r="VW178" s="515"/>
      <c r="VX178" s="515"/>
      <c r="VY178" s="515"/>
      <c r="VZ178" s="515"/>
      <c r="WA178" s="515"/>
      <c r="WB178" s="515"/>
      <c r="WC178" s="515"/>
      <c r="WD178" s="515"/>
      <c r="WE178" s="515"/>
      <c r="WF178" s="515"/>
      <c r="WG178" s="515"/>
      <c r="WH178" s="515"/>
      <c r="WI178" s="515"/>
      <c r="WJ178" s="515"/>
      <c r="WK178" s="515"/>
      <c r="WL178" s="515"/>
      <c r="WM178" s="515"/>
      <c r="WN178" s="515"/>
      <c r="WO178" s="515"/>
      <c r="WP178" s="515"/>
      <c r="WQ178" s="515"/>
      <c r="WR178" s="515"/>
      <c r="WS178" s="515"/>
      <c r="WT178" s="515"/>
      <c r="WU178" s="515"/>
      <c r="WV178" s="515"/>
      <c r="WW178" s="515"/>
      <c r="WX178" s="515"/>
      <c r="WY178" s="515"/>
      <c r="WZ178" s="515"/>
      <c r="XA178" s="515"/>
      <c r="XB178" s="515"/>
      <c r="XC178" s="515"/>
      <c r="XD178" s="515"/>
      <c r="XE178" s="515"/>
      <c r="XF178" s="515"/>
      <c r="XG178" s="515"/>
      <c r="XH178" s="515"/>
      <c r="XI178" s="515"/>
      <c r="XJ178" s="515"/>
      <c r="XK178" s="515"/>
      <c r="XL178" s="515"/>
      <c r="XM178" s="515"/>
      <c r="XN178" s="515"/>
      <c r="XO178" s="515"/>
      <c r="XP178" s="515"/>
      <c r="XQ178" s="515"/>
      <c r="XR178" s="515"/>
      <c r="XS178" s="515"/>
      <c r="XT178" s="515"/>
      <c r="XU178" s="515"/>
      <c r="XV178" s="515"/>
      <c r="XW178" s="515"/>
      <c r="XX178" s="515"/>
      <c r="XY178" s="515"/>
      <c r="XZ178" s="515"/>
      <c r="YA178" s="515"/>
      <c r="YB178" s="515"/>
      <c r="YC178" s="515"/>
      <c r="YD178" s="515"/>
      <c r="YE178" s="515"/>
      <c r="YF178" s="515"/>
      <c r="YG178" s="515"/>
      <c r="YH178" s="515"/>
      <c r="YI178" s="515"/>
      <c r="YJ178" s="515"/>
      <c r="YK178" s="515"/>
      <c r="YL178" s="515"/>
      <c r="YM178" s="515"/>
      <c r="YN178" s="515"/>
      <c r="YO178" s="515"/>
      <c r="YP178" s="515"/>
      <c r="YQ178" s="515"/>
      <c r="YR178" s="515"/>
      <c r="YS178" s="515"/>
      <c r="YT178" s="515"/>
      <c r="YU178" s="515"/>
      <c r="YV178" s="515"/>
      <c r="YW178" s="515"/>
      <c r="YX178" s="515"/>
      <c r="YY178" s="515"/>
      <c r="YZ178" s="515"/>
      <c r="ZA178" s="515"/>
      <c r="ZB178" s="515"/>
      <c r="ZC178" s="515"/>
      <c r="ZD178" s="515"/>
      <c r="ZE178" s="515"/>
      <c r="ZF178" s="515"/>
      <c r="ZG178" s="515"/>
      <c r="ZH178" s="515"/>
      <c r="ZI178" s="515"/>
      <c r="ZJ178" s="515"/>
      <c r="ZK178" s="515"/>
      <c r="ZL178" s="515"/>
      <c r="ZM178" s="515"/>
      <c r="ZN178" s="515"/>
      <c r="ZO178" s="515"/>
      <c r="ZP178" s="515"/>
      <c r="ZQ178" s="515"/>
      <c r="ZR178" s="515"/>
      <c r="ZS178" s="515"/>
      <c r="ZT178" s="515"/>
      <c r="ZU178" s="515"/>
      <c r="ZV178" s="515"/>
      <c r="ZW178" s="515"/>
      <c r="ZX178" s="515"/>
      <c r="ZY178" s="515"/>
      <c r="ZZ178" s="515"/>
      <c r="AAA178" s="515"/>
      <c r="AAB178" s="515"/>
      <c r="AAC178" s="515"/>
      <c r="AAD178" s="515"/>
      <c r="AAE178" s="515"/>
      <c r="AAF178" s="515"/>
      <c r="AAG178" s="515"/>
      <c r="AAH178" s="515"/>
      <c r="AAI178" s="515"/>
      <c r="AAJ178" s="515"/>
      <c r="AAK178" s="515"/>
      <c r="AAL178" s="515"/>
      <c r="AAM178" s="515"/>
      <c r="AAN178" s="515"/>
      <c r="AAO178" s="515"/>
      <c r="AAP178" s="515"/>
      <c r="AAQ178" s="515"/>
      <c r="AAR178" s="515"/>
      <c r="AAS178" s="515"/>
      <c r="AAT178" s="515"/>
      <c r="AAU178" s="515"/>
      <c r="AAV178" s="515"/>
      <c r="AAW178" s="515"/>
      <c r="AAX178" s="515"/>
      <c r="AAY178" s="515"/>
      <c r="AAZ178" s="515"/>
      <c r="ABA178" s="515"/>
      <c r="ABB178" s="515"/>
      <c r="ABC178" s="515"/>
      <c r="ABD178" s="515"/>
      <c r="ABE178" s="515"/>
      <c r="ABF178" s="515"/>
      <c r="ABG178" s="515"/>
      <c r="ABH178" s="515"/>
      <c r="ABI178" s="515"/>
      <c r="ABJ178" s="515"/>
      <c r="ABK178" s="515"/>
      <c r="ABL178" s="515"/>
      <c r="ABM178" s="515"/>
      <c r="ABN178" s="515"/>
      <c r="ABO178" s="515"/>
      <c r="ABP178" s="515"/>
      <c r="ABQ178" s="515"/>
      <c r="ABR178" s="515"/>
      <c r="ABS178" s="515"/>
      <c r="ABT178" s="515"/>
      <c r="ABU178" s="515"/>
      <c r="ABV178" s="515"/>
      <c r="ABW178" s="515"/>
      <c r="ABX178" s="515"/>
      <c r="ABY178" s="515"/>
      <c r="ABZ178" s="515"/>
      <c r="ACA178" s="515"/>
      <c r="ACB178" s="515"/>
      <c r="ACC178" s="515"/>
      <c r="ACD178" s="515"/>
      <c r="ACE178" s="515"/>
      <c r="ACF178" s="515"/>
      <c r="ACG178" s="515"/>
      <c r="ACH178" s="515"/>
      <c r="ACI178" s="515"/>
      <c r="ACJ178" s="515"/>
      <c r="ACK178" s="515"/>
      <c r="ACL178" s="515"/>
      <c r="ACM178" s="515"/>
      <c r="ACN178" s="515"/>
      <c r="ACO178" s="515"/>
      <c r="ACP178" s="515"/>
      <c r="ACQ178" s="515"/>
      <c r="ACR178" s="515"/>
      <c r="ACS178" s="515"/>
      <c r="ACT178" s="515"/>
      <c r="ACU178" s="515"/>
      <c r="ACV178" s="515"/>
      <c r="ACW178" s="515"/>
      <c r="ACX178" s="515"/>
      <c r="ACY178" s="515"/>
      <c r="ACZ178" s="515"/>
      <c r="ADA178" s="515"/>
      <c r="ADB178" s="515"/>
      <c r="ADC178" s="515"/>
      <c r="ADD178" s="515"/>
      <c r="ADE178" s="515"/>
      <c r="ADF178" s="515"/>
      <c r="ADG178" s="515"/>
      <c r="ADH178" s="515"/>
      <c r="ADI178" s="515"/>
      <c r="ADJ178" s="515"/>
      <c r="ADK178" s="515"/>
      <c r="ADL178" s="515"/>
      <c r="ADM178" s="515"/>
      <c r="ADN178" s="515"/>
      <c r="ADO178" s="515"/>
      <c r="ADP178" s="515"/>
      <c r="ADQ178" s="515"/>
      <c r="ADR178" s="515"/>
      <c r="ADS178" s="515"/>
      <c r="ADT178" s="515"/>
      <c r="ADU178" s="515"/>
      <c r="ADV178" s="515"/>
      <c r="ADW178" s="515"/>
      <c r="ADX178" s="515"/>
      <c r="ADY178" s="515"/>
      <c r="ADZ178" s="515"/>
      <c r="AEA178" s="515"/>
      <c r="AEB178" s="515"/>
      <c r="AEC178" s="515"/>
      <c r="AED178" s="515"/>
      <c r="AEE178" s="515"/>
      <c r="AEF178" s="515"/>
      <c r="AEG178" s="515"/>
      <c r="AEH178" s="515"/>
      <c r="AEI178" s="515"/>
      <c r="AEJ178" s="515"/>
      <c r="AEK178" s="515"/>
      <c r="AEL178" s="515"/>
      <c r="AEM178" s="515"/>
      <c r="AEN178" s="515"/>
      <c r="AEO178" s="515"/>
      <c r="AEP178" s="515"/>
      <c r="AEQ178" s="515"/>
      <c r="AER178" s="515"/>
      <c r="AES178" s="515"/>
      <c r="AET178" s="515"/>
      <c r="AEU178" s="515"/>
      <c r="AEV178" s="515"/>
      <c r="AEW178" s="515"/>
      <c r="AEX178" s="515"/>
      <c r="AEY178" s="515"/>
      <c r="AEZ178" s="515"/>
      <c r="AFA178" s="515"/>
      <c r="AFB178" s="515"/>
      <c r="AFC178" s="515"/>
      <c r="AFD178" s="515"/>
      <c r="AFE178" s="515"/>
      <c r="AFF178" s="515"/>
      <c r="AFG178" s="515"/>
      <c r="AFH178" s="515"/>
      <c r="AFI178" s="515"/>
      <c r="AFJ178" s="515"/>
      <c r="AFK178" s="515"/>
      <c r="AFL178" s="515"/>
      <c r="AFM178" s="515"/>
      <c r="AFN178" s="515"/>
      <c r="AFO178" s="515"/>
      <c r="AFP178" s="515"/>
      <c r="AFQ178" s="515"/>
      <c r="AFR178" s="515"/>
      <c r="AFS178" s="515"/>
      <c r="AFT178" s="515"/>
      <c r="AFU178" s="515"/>
      <c r="AFV178" s="515"/>
      <c r="AFW178" s="515"/>
      <c r="AFX178" s="515"/>
      <c r="AFY178" s="515"/>
      <c r="AFZ178" s="515"/>
      <c r="AGA178" s="515"/>
      <c r="AGB178" s="515"/>
      <c r="AGC178" s="515"/>
      <c r="AGD178" s="515"/>
      <c r="AGE178" s="515"/>
      <c r="AGF178" s="515"/>
      <c r="AGG178" s="515"/>
      <c r="AGH178" s="515"/>
      <c r="AGI178" s="515"/>
      <c r="AGJ178" s="515"/>
      <c r="AGK178" s="515"/>
      <c r="AGL178" s="515"/>
      <c r="AGM178" s="515"/>
      <c r="AGN178" s="515"/>
      <c r="AGO178" s="515"/>
      <c r="AGP178" s="515"/>
      <c r="AGQ178" s="515"/>
      <c r="AGR178" s="515"/>
      <c r="AGS178" s="515"/>
      <c r="AGT178" s="515"/>
      <c r="AGU178" s="515"/>
      <c r="AGV178" s="515"/>
      <c r="AGW178" s="515"/>
      <c r="AGX178" s="515"/>
      <c r="AGY178" s="515"/>
      <c r="AGZ178" s="515"/>
      <c r="AHA178" s="515"/>
      <c r="AHB178" s="515"/>
      <c r="AHC178" s="515"/>
      <c r="AHD178" s="515"/>
      <c r="AHE178" s="515"/>
      <c r="AHF178" s="515"/>
      <c r="AHG178" s="515"/>
      <c r="AHH178" s="515"/>
      <c r="AHI178" s="515"/>
      <c r="AHJ178" s="515"/>
      <c r="AHK178" s="515"/>
      <c r="AHL178" s="515"/>
      <c r="AHM178" s="515"/>
      <c r="AHN178" s="515"/>
      <c r="AHO178" s="515"/>
      <c r="AHP178" s="515"/>
      <c r="AHQ178" s="515"/>
      <c r="AHR178" s="515"/>
      <c r="AHS178" s="515"/>
      <c r="AHT178" s="515"/>
      <c r="AHU178" s="515"/>
      <c r="AHV178" s="515"/>
      <c r="AHW178" s="515"/>
      <c r="AHX178" s="515"/>
      <c r="AHY178" s="515"/>
      <c r="AHZ178" s="515"/>
      <c r="AIA178" s="515"/>
      <c r="AIB178" s="515"/>
      <c r="AIC178" s="515"/>
      <c r="AID178" s="515"/>
      <c r="AIE178" s="515"/>
      <c r="AIF178" s="515"/>
      <c r="AIG178" s="515"/>
      <c r="AIH178" s="515"/>
      <c r="AII178" s="515"/>
      <c r="AIJ178" s="515"/>
      <c r="AIK178" s="515"/>
      <c r="AIL178" s="515"/>
      <c r="AIM178" s="515"/>
      <c r="AIN178" s="515"/>
      <c r="AIO178" s="515"/>
      <c r="AIP178" s="515"/>
      <c r="AIQ178" s="515"/>
      <c r="AIR178" s="515"/>
      <c r="AIS178" s="515"/>
      <c r="AIT178" s="515"/>
      <c r="AIU178" s="515"/>
      <c r="AIV178" s="515"/>
      <c r="AIW178" s="515"/>
      <c r="AIX178" s="515"/>
      <c r="AIY178" s="515"/>
      <c r="AIZ178" s="515"/>
      <c r="AJA178" s="515"/>
      <c r="AJB178" s="515"/>
      <c r="AJC178" s="515"/>
      <c r="AJD178" s="515"/>
      <c r="AJE178" s="515"/>
      <c r="AJF178" s="515"/>
      <c r="AJG178" s="515"/>
      <c r="AJH178" s="515"/>
      <c r="AJI178" s="515"/>
      <c r="AJJ178" s="515"/>
      <c r="AJK178" s="515"/>
      <c r="AJL178" s="515"/>
      <c r="AJM178" s="515"/>
      <c r="AJN178" s="515"/>
      <c r="AJO178" s="515"/>
      <c r="AJP178" s="515"/>
      <c r="AJQ178" s="515"/>
      <c r="AJR178" s="515"/>
      <c r="AJS178" s="515"/>
      <c r="AJT178" s="515"/>
      <c r="AJU178" s="515"/>
      <c r="AJV178" s="515"/>
      <c r="AJW178" s="515"/>
      <c r="AJX178" s="515"/>
      <c r="AJY178" s="515"/>
      <c r="AJZ178" s="515"/>
      <c r="AKA178" s="515"/>
      <c r="AKB178" s="515"/>
      <c r="AKC178" s="515"/>
      <c r="AKD178" s="515"/>
      <c r="AKE178" s="515"/>
      <c r="AKF178" s="515"/>
      <c r="AKG178" s="515"/>
      <c r="AKH178" s="515"/>
      <c r="AKI178" s="515"/>
      <c r="AKJ178" s="515"/>
      <c r="AKK178" s="515"/>
      <c r="AKL178" s="515"/>
      <c r="AKM178" s="515"/>
      <c r="AKN178" s="515"/>
      <c r="AKO178" s="515"/>
      <c r="AKP178" s="515"/>
      <c r="AKQ178" s="515"/>
      <c r="AKR178" s="515"/>
      <c r="AKS178" s="515"/>
      <c r="AKT178" s="515"/>
      <c r="AKU178" s="515"/>
      <c r="AKV178" s="515"/>
      <c r="AKW178" s="515"/>
      <c r="AKX178" s="515"/>
      <c r="AKY178" s="515"/>
      <c r="AKZ178" s="515"/>
      <c r="ALA178" s="515"/>
      <c r="ALB178" s="515"/>
      <c r="ALC178" s="515"/>
      <c r="ALD178" s="515"/>
      <c r="ALE178" s="515"/>
      <c r="ALF178" s="515"/>
      <c r="ALG178" s="515"/>
      <c r="ALH178" s="515"/>
      <c r="ALI178" s="515"/>
      <c r="ALJ178" s="515"/>
      <c r="ALK178" s="515"/>
      <c r="ALL178" s="515"/>
      <c r="ALM178" s="515"/>
      <c r="ALN178" s="515"/>
    </row>
    <row r="179" spans="1:1002" s="516" customFormat="1" ht="15" x14ac:dyDescent="0.25">
      <c r="B179" s="62"/>
      <c r="D179" s="515"/>
      <c r="E179" s="515"/>
      <c r="F179" s="515"/>
      <c r="G179" s="515"/>
      <c r="H179" s="515"/>
      <c r="I179" s="515"/>
      <c r="J179" s="515"/>
      <c r="K179" s="515"/>
      <c r="L179" s="515"/>
      <c r="M179" s="515"/>
      <c r="N179" s="515"/>
      <c r="O179" s="515"/>
      <c r="P179" s="515"/>
      <c r="Q179" s="515"/>
      <c r="R179" s="515"/>
      <c r="S179" s="515"/>
      <c r="T179" s="515"/>
      <c r="U179" s="515"/>
      <c r="V179" s="515"/>
      <c r="W179" s="515"/>
      <c r="X179" s="515"/>
      <c r="Y179" s="515"/>
      <c r="Z179" s="515"/>
      <c r="AA179" s="515"/>
      <c r="AB179" s="515"/>
      <c r="AC179" s="515"/>
      <c r="AD179" s="515"/>
      <c r="AE179" s="515"/>
      <c r="AF179" s="515"/>
      <c r="AG179" s="515"/>
      <c r="AH179" s="515"/>
      <c r="AI179" s="515"/>
      <c r="AJ179" s="515"/>
      <c r="AK179" s="515"/>
      <c r="AL179" s="515"/>
      <c r="AM179" s="515"/>
      <c r="AN179" s="515"/>
      <c r="AO179" s="515"/>
      <c r="AP179" s="515"/>
      <c r="AQ179" s="515"/>
      <c r="AR179" s="515"/>
      <c r="AS179" s="515"/>
      <c r="AT179" s="515"/>
      <c r="AU179" s="515"/>
      <c r="AV179" s="515"/>
      <c r="AW179" s="515"/>
      <c r="AX179" s="515"/>
      <c r="AY179" s="515"/>
      <c r="AZ179" s="515"/>
      <c r="BA179" s="515"/>
      <c r="BB179" s="515"/>
      <c r="BC179" s="515"/>
      <c r="BD179" s="515"/>
      <c r="BE179" s="515"/>
      <c r="BF179" s="515"/>
      <c r="BG179" s="515"/>
      <c r="BH179" s="515"/>
      <c r="BI179" s="515"/>
      <c r="BJ179" s="515"/>
      <c r="BK179" s="515"/>
      <c r="BL179" s="515"/>
      <c r="BM179" s="515"/>
      <c r="BN179" s="515"/>
      <c r="BO179" s="515"/>
      <c r="BP179" s="515"/>
      <c r="BQ179" s="515"/>
      <c r="BR179" s="515"/>
      <c r="BS179" s="515"/>
      <c r="BT179" s="515"/>
      <c r="BU179" s="515"/>
      <c r="BV179" s="515"/>
      <c r="BW179" s="515"/>
      <c r="BX179" s="515"/>
      <c r="BY179" s="515"/>
      <c r="BZ179" s="515"/>
      <c r="CA179" s="515"/>
      <c r="CB179" s="515"/>
      <c r="CC179" s="515"/>
      <c r="CD179" s="515"/>
      <c r="CE179" s="515"/>
      <c r="CF179" s="515"/>
      <c r="CG179" s="515"/>
      <c r="CH179" s="515"/>
      <c r="CI179" s="515"/>
      <c r="CJ179" s="515"/>
      <c r="CK179" s="515"/>
      <c r="CL179" s="515"/>
      <c r="CM179" s="515"/>
      <c r="CN179" s="515"/>
      <c r="CO179" s="515"/>
      <c r="CP179" s="515"/>
      <c r="CQ179" s="515"/>
      <c r="CR179" s="515"/>
      <c r="CS179" s="515"/>
      <c r="CT179" s="515"/>
      <c r="CU179" s="515"/>
      <c r="CV179" s="515"/>
      <c r="CW179" s="515"/>
      <c r="CX179" s="515"/>
      <c r="CY179" s="515"/>
      <c r="CZ179" s="515"/>
      <c r="DA179" s="515"/>
      <c r="DB179" s="515"/>
      <c r="DC179" s="515"/>
      <c r="DD179" s="515"/>
      <c r="DE179" s="515"/>
      <c r="DF179" s="515"/>
      <c r="DG179" s="515"/>
      <c r="DH179" s="515"/>
      <c r="DI179" s="515"/>
      <c r="DJ179" s="515"/>
      <c r="DK179" s="515"/>
      <c r="DL179" s="515"/>
      <c r="DM179" s="515"/>
      <c r="DN179" s="515"/>
      <c r="DO179" s="515"/>
      <c r="DP179" s="515"/>
      <c r="DQ179" s="515"/>
      <c r="DR179" s="515"/>
      <c r="DS179" s="515"/>
      <c r="DT179" s="515"/>
      <c r="DU179" s="515"/>
      <c r="DV179" s="515"/>
      <c r="DW179" s="515"/>
      <c r="DX179" s="515"/>
      <c r="DY179" s="515"/>
      <c r="DZ179" s="515"/>
      <c r="EA179" s="515"/>
      <c r="EB179" s="515"/>
      <c r="EC179" s="515"/>
      <c r="ED179" s="515"/>
      <c r="EE179" s="515"/>
      <c r="EF179" s="515"/>
      <c r="EG179" s="515"/>
      <c r="EH179" s="515"/>
      <c r="EI179" s="515"/>
      <c r="EJ179" s="515"/>
      <c r="EK179" s="515"/>
      <c r="EL179" s="515"/>
      <c r="EM179" s="515"/>
      <c r="EN179" s="515"/>
      <c r="EO179" s="515"/>
      <c r="EP179" s="515"/>
      <c r="EQ179" s="515"/>
      <c r="ER179" s="515"/>
      <c r="ES179" s="515"/>
      <c r="ET179" s="515"/>
      <c r="EU179" s="515"/>
      <c r="EV179" s="515"/>
      <c r="EW179" s="515"/>
      <c r="EX179" s="515"/>
      <c r="EY179" s="515"/>
      <c r="EZ179" s="515"/>
      <c r="FA179" s="515"/>
      <c r="FB179" s="515"/>
      <c r="FC179" s="515"/>
      <c r="FD179" s="515"/>
      <c r="FE179" s="515"/>
      <c r="FF179" s="515"/>
      <c r="FG179" s="515"/>
      <c r="FH179" s="515"/>
      <c r="FI179" s="515"/>
      <c r="FJ179" s="515"/>
      <c r="FK179" s="515"/>
      <c r="FL179" s="515"/>
      <c r="FM179" s="515"/>
      <c r="FN179" s="515"/>
      <c r="FO179" s="515"/>
      <c r="FP179" s="515"/>
      <c r="FQ179" s="515"/>
      <c r="FR179" s="515"/>
      <c r="FS179" s="515"/>
      <c r="FT179" s="515"/>
      <c r="FU179" s="515"/>
      <c r="FV179" s="515"/>
      <c r="FW179" s="515"/>
      <c r="FX179" s="515"/>
      <c r="FY179" s="515"/>
      <c r="FZ179" s="515"/>
      <c r="GA179" s="515"/>
      <c r="GB179" s="515"/>
      <c r="GC179" s="515"/>
      <c r="GD179" s="515"/>
      <c r="GE179" s="515"/>
      <c r="GF179" s="515"/>
      <c r="GG179" s="515"/>
      <c r="GH179" s="515"/>
      <c r="GI179" s="515"/>
      <c r="GJ179" s="515"/>
      <c r="GK179" s="515"/>
      <c r="GL179" s="515"/>
      <c r="GM179" s="515"/>
      <c r="GN179" s="515"/>
      <c r="GO179" s="515"/>
      <c r="GP179" s="515"/>
      <c r="GQ179" s="515"/>
      <c r="GR179" s="515"/>
      <c r="GS179" s="515"/>
      <c r="GT179" s="515"/>
      <c r="GU179" s="515"/>
      <c r="GV179" s="515"/>
      <c r="GW179" s="515"/>
      <c r="GX179" s="515"/>
      <c r="GY179" s="515"/>
      <c r="GZ179" s="515"/>
      <c r="HA179" s="515"/>
      <c r="HB179" s="515"/>
      <c r="HC179" s="515"/>
      <c r="HD179" s="515"/>
      <c r="HE179" s="515"/>
      <c r="HF179" s="515"/>
      <c r="HG179" s="515"/>
      <c r="HH179" s="515"/>
      <c r="HI179" s="515"/>
      <c r="HJ179" s="515"/>
      <c r="HK179" s="515"/>
      <c r="HL179" s="515"/>
      <c r="HM179" s="515"/>
      <c r="HN179" s="515"/>
      <c r="HO179" s="515"/>
      <c r="HP179" s="515"/>
      <c r="HQ179" s="515"/>
      <c r="HR179" s="515"/>
      <c r="HS179" s="515"/>
      <c r="HT179" s="515"/>
      <c r="HU179" s="515"/>
      <c r="HV179" s="515"/>
      <c r="HW179" s="515"/>
      <c r="HX179" s="515"/>
      <c r="HY179" s="515"/>
      <c r="HZ179" s="515"/>
      <c r="IA179" s="515"/>
      <c r="IB179" s="515"/>
      <c r="IC179" s="515"/>
      <c r="ID179" s="515"/>
      <c r="IE179" s="515"/>
      <c r="IF179" s="515"/>
      <c r="IG179" s="515"/>
      <c r="IH179" s="515"/>
      <c r="II179" s="515"/>
      <c r="IJ179" s="515"/>
      <c r="IK179" s="515"/>
      <c r="IL179" s="515"/>
      <c r="IM179" s="515"/>
      <c r="IN179" s="515"/>
      <c r="IO179" s="515"/>
      <c r="IP179" s="515"/>
      <c r="IQ179" s="515"/>
      <c r="IR179" s="515"/>
      <c r="IS179" s="515"/>
      <c r="IT179" s="515"/>
      <c r="IU179" s="515"/>
      <c r="IV179" s="515"/>
      <c r="IW179" s="515"/>
      <c r="IX179" s="515"/>
      <c r="IY179" s="515"/>
      <c r="IZ179" s="515"/>
      <c r="JA179" s="515"/>
      <c r="JB179" s="515"/>
      <c r="JC179" s="515"/>
      <c r="JD179" s="515"/>
      <c r="JE179" s="515"/>
      <c r="JF179" s="515"/>
      <c r="JG179" s="515"/>
      <c r="JH179" s="515"/>
      <c r="JI179" s="515"/>
      <c r="JJ179" s="515"/>
      <c r="JK179" s="515"/>
      <c r="JL179" s="515"/>
      <c r="JM179" s="515"/>
      <c r="JN179" s="515"/>
      <c r="JO179" s="515"/>
      <c r="JP179" s="515"/>
      <c r="JQ179" s="515"/>
      <c r="JR179" s="515"/>
      <c r="JS179" s="515"/>
      <c r="JT179" s="515"/>
      <c r="JU179" s="515"/>
      <c r="JV179" s="515"/>
      <c r="JW179" s="515"/>
      <c r="JX179" s="515"/>
      <c r="JY179" s="515"/>
      <c r="JZ179" s="515"/>
      <c r="KA179" s="515"/>
      <c r="KB179" s="515"/>
      <c r="KC179" s="515"/>
      <c r="KD179" s="515"/>
      <c r="KE179" s="515"/>
      <c r="KF179" s="515"/>
      <c r="KG179" s="515"/>
      <c r="KH179" s="515"/>
      <c r="KI179" s="515"/>
      <c r="KJ179" s="515"/>
      <c r="KK179" s="515"/>
      <c r="KL179" s="515"/>
      <c r="KM179" s="515"/>
      <c r="KN179" s="515"/>
      <c r="KO179" s="515"/>
      <c r="KP179" s="515"/>
      <c r="KQ179" s="515"/>
      <c r="KR179" s="515"/>
      <c r="KS179" s="515"/>
      <c r="KT179" s="515"/>
      <c r="KU179" s="515"/>
      <c r="KV179" s="515"/>
      <c r="KW179" s="515"/>
      <c r="KX179" s="515"/>
      <c r="KY179" s="515"/>
      <c r="KZ179" s="515"/>
      <c r="LA179" s="515"/>
      <c r="LB179" s="515"/>
      <c r="LC179" s="515"/>
      <c r="LD179" s="515"/>
      <c r="LE179" s="515"/>
      <c r="LF179" s="515"/>
      <c r="LG179" s="515"/>
      <c r="LH179" s="515"/>
      <c r="LI179" s="515"/>
      <c r="LJ179" s="515"/>
      <c r="LK179" s="515"/>
      <c r="LL179" s="515"/>
      <c r="LM179" s="515"/>
      <c r="LN179" s="515"/>
      <c r="LO179" s="515"/>
      <c r="LP179" s="515"/>
      <c r="LQ179" s="515"/>
      <c r="LR179" s="515"/>
      <c r="LS179" s="515"/>
      <c r="LT179" s="515"/>
      <c r="LU179" s="515"/>
      <c r="LV179" s="515"/>
      <c r="LW179" s="515"/>
      <c r="LX179" s="515"/>
      <c r="LY179" s="515"/>
      <c r="LZ179" s="515"/>
      <c r="MA179" s="515"/>
      <c r="MB179" s="515"/>
      <c r="MC179" s="515"/>
      <c r="MD179" s="515"/>
      <c r="ME179" s="515"/>
      <c r="MF179" s="515"/>
      <c r="MG179" s="515"/>
      <c r="MH179" s="515"/>
      <c r="MI179" s="515"/>
      <c r="MJ179" s="515"/>
      <c r="MK179" s="515"/>
      <c r="ML179" s="515"/>
      <c r="MM179" s="515"/>
      <c r="MN179" s="515"/>
      <c r="MO179" s="515"/>
      <c r="MP179" s="515"/>
      <c r="MQ179" s="515"/>
      <c r="MR179" s="515"/>
      <c r="MS179" s="515"/>
      <c r="MT179" s="515"/>
      <c r="MU179" s="515"/>
      <c r="MV179" s="515"/>
      <c r="MW179" s="515"/>
      <c r="MX179" s="515"/>
      <c r="MY179" s="515"/>
      <c r="MZ179" s="515"/>
      <c r="NA179" s="515"/>
      <c r="NB179" s="515"/>
      <c r="NC179" s="515"/>
      <c r="ND179" s="515"/>
      <c r="NE179" s="515"/>
      <c r="NF179" s="515"/>
      <c r="NG179" s="515"/>
      <c r="NH179" s="515"/>
      <c r="NI179" s="515"/>
      <c r="NJ179" s="515"/>
      <c r="NK179" s="515"/>
      <c r="NL179" s="515"/>
      <c r="NM179" s="515"/>
      <c r="NN179" s="515"/>
      <c r="NO179" s="515"/>
      <c r="NP179" s="515"/>
      <c r="NQ179" s="515"/>
      <c r="NR179" s="515"/>
      <c r="NS179" s="515"/>
      <c r="NT179" s="515"/>
      <c r="NU179" s="515"/>
      <c r="NV179" s="515"/>
      <c r="NW179" s="515"/>
      <c r="NX179" s="515"/>
      <c r="NY179" s="515"/>
      <c r="NZ179" s="515"/>
      <c r="OA179" s="515"/>
      <c r="OB179" s="515"/>
      <c r="OC179" s="515"/>
      <c r="OD179" s="515"/>
      <c r="OE179" s="515"/>
      <c r="OF179" s="515"/>
      <c r="OG179" s="515"/>
      <c r="OH179" s="515"/>
      <c r="OI179" s="515"/>
      <c r="OJ179" s="515"/>
      <c r="OK179" s="515"/>
      <c r="OL179" s="515"/>
      <c r="OM179" s="515"/>
      <c r="ON179" s="515"/>
      <c r="OO179" s="515"/>
      <c r="OP179" s="515"/>
      <c r="OQ179" s="515"/>
      <c r="OR179" s="515"/>
      <c r="OS179" s="515"/>
      <c r="OT179" s="515"/>
      <c r="OU179" s="515"/>
      <c r="OV179" s="515"/>
      <c r="OW179" s="515"/>
      <c r="OX179" s="515"/>
      <c r="OY179" s="515"/>
      <c r="OZ179" s="515"/>
      <c r="PA179" s="515"/>
      <c r="PB179" s="515"/>
      <c r="PC179" s="515"/>
      <c r="PD179" s="515"/>
      <c r="PE179" s="515"/>
      <c r="PF179" s="515"/>
      <c r="PG179" s="515"/>
      <c r="PH179" s="515"/>
      <c r="PI179" s="515"/>
      <c r="PJ179" s="515"/>
      <c r="PK179" s="515"/>
      <c r="PL179" s="515"/>
      <c r="PM179" s="515"/>
      <c r="PN179" s="515"/>
      <c r="PO179" s="515"/>
      <c r="PP179" s="515"/>
      <c r="PQ179" s="515"/>
      <c r="PR179" s="515"/>
      <c r="PS179" s="515"/>
      <c r="PT179" s="515"/>
      <c r="PU179" s="515"/>
      <c r="PV179" s="515"/>
      <c r="PW179" s="515"/>
      <c r="PX179" s="515"/>
      <c r="PY179" s="515"/>
      <c r="PZ179" s="515"/>
      <c r="QA179" s="515"/>
      <c r="QB179" s="515"/>
      <c r="QC179" s="515"/>
      <c r="QD179" s="515"/>
      <c r="QE179" s="515"/>
      <c r="QF179" s="515"/>
      <c r="QG179" s="515"/>
      <c r="QH179" s="515"/>
      <c r="QI179" s="515"/>
      <c r="QJ179" s="515"/>
      <c r="QK179" s="515"/>
      <c r="QL179" s="515"/>
      <c r="QM179" s="515"/>
      <c r="QN179" s="515"/>
      <c r="QO179" s="515"/>
      <c r="QP179" s="515"/>
      <c r="QQ179" s="515"/>
      <c r="QR179" s="515"/>
      <c r="QS179" s="515"/>
      <c r="QT179" s="515"/>
      <c r="QU179" s="515"/>
      <c r="QV179" s="515"/>
      <c r="QW179" s="515"/>
      <c r="QX179" s="515"/>
      <c r="QY179" s="515"/>
      <c r="QZ179" s="515"/>
      <c r="RA179" s="515"/>
      <c r="RB179" s="515"/>
      <c r="RC179" s="515"/>
      <c r="RD179" s="515"/>
      <c r="RE179" s="515"/>
      <c r="RF179" s="515"/>
      <c r="RG179" s="515"/>
      <c r="RH179" s="515"/>
      <c r="RI179" s="515"/>
      <c r="RJ179" s="515"/>
      <c r="RK179" s="515"/>
      <c r="RL179" s="515"/>
      <c r="RM179" s="515"/>
      <c r="RN179" s="515"/>
      <c r="RO179" s="515"/>
      <c r="RP179" s="515"/>
      <c r="RQ179" s="515"/>
      <c r="RR179" s="515"/>
      <c r="RS179" s="515"/>
      <c r="RT179" s="515"/>
      <c r="RU179" s="515"/>
      <c r="RV179" s="515"/>
      <c r="RW179" s="515"/>
      <c r="RX179" s="515"/>
      <c r="RY179" s="515"/>
      <c r="RZ179" s="515"/>
      <c r="SA179" s="515"/>
      <c r="SB179" s="515"/>
      <c r="SC179" s="515"/>
      <c r="SD179" s="515"/>
      <c r="SE179" s="515"/>
      <c r="SF179" s="515"/>
      <c r="SG179" s="515"/>
      <c r="SH179" s="515"/>
      <c r="SI179" s="515"/>
      <c r="SJ179" s="515"/>
      <c r="SK179" s="515"/>
      <c r="SL179" s="515"/>
      <c r="SM179" s="515"/>
      <c r="SN179" s="515"/>
      <c r="SO179" s="515"/>
      <c r="SP179" s="515"/>
      <c r="SQ179" s="515"/>
      <c r="SR179" s="515"/>
      <c r="SS179" s="515"/>
      <c r="ST179" s="515"/>
      <c r="SU179" s="515"/>
      <c r="SV179" s="515"/>
      <c r="SW179" s="515"/>
      <c r="SX179" s="515"/>
      <c r="SY179" s="515"/>
      <c r="SZ179" s="515"/>
      <c r="TA179" s="515"/>
      <c r="TB179" s="515"/>
      <c r="TC179" s="515"/>
      <c r="TD179" s="515"/>
      <c r="TE179" s="515"/>
      <c r="TF179" s="515"/>
      <c r="TG179" s="515"/>
      <c r="TH179" s="515"/>
      <c r="TI179" s="515"/>
      <c r="TJ179" s="515"/>
      <c r="TK179" s="515"/>
      <c r="TL179" s="515"/>
      <c r="TM179" s="515"/>
      <c r="TN179" s="515"/>
      <c r="TO179" s="515"/>
      <c r="TP179" s="515"/>
      <c r="TQ179" s="515"/>
      <c r="TR179" s="515"/>
      <c r="TS179" s="515"/>
      <c r="TT179" s="515"/>
      <c r="TU179" s="515"/>
      <c r="TV179" s="515"/>
      <c r="TW179" s="515"/>
      <c r="TX179" s="515"/>
      <c r="TY179" s="515"/>
      <c r="TZ179" s="515"/>
      <c r="UA179" s="515"/>
      <c r="UB179" s="515"/>
      <c r="UC179" s="515"/>
      <c r="UD179" s="515"/>
      <c r="UE179" s="515"/>
      <c r="UF179" s="515"/>
      <c r="UG179" s="515"/>
      <c r="UH179" s="515"/>
      <c r="UI179" s="515"/>
      <c r="UJ179" s="515"/>
      <c r="UK179" s="515"/>
      <c r="UL179" s="515"/>
      <c r="UM179" s="515"/>
      <c r="UN179" s="515"/>
      <c r="UO179" s="515"/>
      <c r="UP179" s="515"/>
      <c r="UQ179" s="515"/>
      <c r="UR179" s="515"/>
      <c r="US179" s="515"/>
      <c r="UT179" s="515"/>
      <c r="UU179" s="515"/>
      <c r="UV179" s="515"/>
      <c r="UW179" s="515"/>
      <c r="UX179" s="515"/>
      <c r="UY179" s="515"/>
      <c r="UZ179" s="515"/>
      <c r="VA179" s="515"/>
      <c r="VB179" s="515"/>
      <c r="VC179" s="515"/>
      <c r="VD179" s="515"/>
      <c r="VE179" s="515"/>
      <c r="VF179" s="515"/>
      <c r="VG179" s="515"/>
      <c r="VH179" s="515"/>
      <c r="VI179" s="515"/>
      <c r="VJ179" s="515"/>
      <c r="VK179" s="515"/>
      <c r="VL179" s="515"/>
      <c r="VM179" s="515"/>
      <c r="VN179" s="515"/>
      <c r="VO179" s="515"/>
      <c r="VP179" s="515"/>
      <c r="VQ179" s="515"/>
      <c r="VR179" s="515"/>
      <c r="VS179" s="515"/>
      <c r="VT179" s="515"/>
      <c r="VU179" s="515"/>
      <c r="VV179" s="515"/>
      <c r="VW179" s="515"/>
      <c r="VX179" s="515"/>
      <c r="VY179" s="515"/>
      <c r="VZ179" s="515"/>
      <c r="WA179" s="515"/>
      <c r="WB179" s="515"/>
      <c r="WC179" s="515"/>
      <c r="WD179" s="515"/>
      <c r="WE179" s="515"/>
      <c r="WF179" s="515"/>
      <c r="WG179" s="515"/>
      <c r="WH179" s="515"/>
      <c r="WI179" s="515"/>
      <c r="WJ179" s="515"/>
      <c r="WK179" s="515"/>
      <c r="WL179" s="515"/>
      <c r="WM179" s="515"/>
      <c r="WN179" s="515"/>
      <c r="WO179" s="515"/>
      <c r="WP179" s="515"/>
      <c r="WQ179" s="515"/>
      <c r="WR179" s="515"/>
      <c r="WS179" s="515"/>
      <c r="WT179" s="515"/>
      <c r="WU179" s="515"/>
      <c r="WV179" s="515"/>
      <c r="WW179" s="515"/>
      <c r="WX179" s="515"/>
      <c r="WY179" s="515"/>
      <c r="WZ179" s="515"/>
      <c r="XA179" s="515"/>
      <c r="XB179" s="515"/>
      <c r="XC179" s="515"/>
      <c r="XD179" s="515"/>
      <c r="XE179" s="515"/>
      <c r="XF179" s="515"/>
      <c r="XG179" s="515"/>
      <c r="XH179" s="515"/>
      <c r="XI179" s="515"/>
      <c r="XJ179" s="515"/>
      <c r="XK179" s="515"/>
      <c r="XL179" s="515"/>
      <c r="XM179" s="515"/>
      <c r="XN179" s="515"/>
      <c r="XO179" s="515"/>
      <c r="XP179" s="515"/>
      <c r="XQ179" s="515"/>
      <c r="XR179" s="515"/>
      <c r="XS179" s="515"/>
      <c r="XT179" s="515"/>
      <c r="XU179" s="515"/>
      <c r="XV179" s="515"/>
      <c r="XW179" s="515"/>
      <c r="XX179" s="515"/>
      <c r="XY179" s="515"/>
      <c r="XZ179" s="515"/>
      <c r="YA179" s="515"/>
      <c r="YB179" s="515"/>
      <c r="YC179" s="515"/>
      <c r="YD179" s="515"/>
      <c r="YE179" s="515"/>
      <c r="YF179" s="515"/>
      <c r="YG179" s="515"/>
      <c r="YH179" s="515"/>
      <c r="YI179" s="515"/>
      <c r="YJ179" s="515"/>
      <c r="YK179" s="515"/>
      <c r="YL179" s="515"/>
      <c r="YM179" s="515"/>
      <c r="YN179" s="515"/>
      <c r="YO179" s="515"/>
      <c r="YP179" s="515"/>
      <c r="YQ179" s="515"/>
      <c r="YR179" s="515"/>
      <c r="YS179" s="515"/>
      <c r="YT179" s="515"/>
      <c r="YU179" s="515"/>
      <c r="YV179" s="515"/>
      <c r="YW179" s="515"/>
      <c r="YX179" s="515"/>
      <c r="YY179" s="515"/>
      <c r="YZ179" s="515"/>
      <c r="ZA179" s="515"/>
      <c r="ZB179" s="515"/>
      <c r="ZC179" s="515"/>
      <c r="ZD179" s="515"/>
      <c r="ZE179" s="515"/>
      <c r="ZF179" s="515"/>
      <c r="ZG179" s="515"/>
      <c r="ZH179" s="515"/>
      <c r="ZI179" s="515"/>
      <c r="ZJ179" s="515"/>
      <c r="ZK179" s="515"/>
      <c r="ZL179" s="515"/>
      <c r="ZM179" s="515"/>
      <c r="ZN179" s="515"/>
      <c r="ZO179" s="515"/>
      <c r="ZP179" s="515"/>
      <c r="ZQ179" s="515"/>
      <c r="ZR179" s="515"/>
      <c r="ZS179" s="515"/>
      <c r="ZT179" s="515"/>
      <c r="ZU179" s="515"/>
      <c r="ZV179" s="515"/>
      <c r="ZW179" s="515"/>
      <c r="ZX179" s="515"/>
      <c r="ZY179" s="515"/>
      <c r="ZZ179" s="515"/>
      <c r="AAA179" s="515"/>
      <c r="AAB179" s="515"/>
      <c r="AAC179" s="515"/>
      <c r="AAD179" s="515"/>
      <c r="AAE179" s="515"/>
      <c r="AAF179" s="515"/>
      <c r="AAG179" s="515"/>
      <c r="AAH179" s="515"/>
      <c r="AAI179" s="515"/>
      <c r="AAJ179" s="515"/>
      <c r="AAK179" s="515"/>
      <c r="AAL179" s="515"/>
      <c r="AAM179" s="515"/>
      <c r="AAN179" s="515"/>
      <c r="AAO179" s="515"/>
      <c r="AAP179" s="515"/>
      <c r="AAQ179" s="515"/>
      <c r="AAR179" s="515"/>
      <c r="AAS179" s="515"/>
      <c r="AAT179" s="515"/>
      <c r="AAU179" s="515"/>
      <c r="AAV179" s="515"/>
      <c r="AAW179" s="515"/>
      <c r="AAX179" s="515"/>
      <c r="AAY179" s="515"/>
      <c r="AAZ179" s="515"/>
      <c r="ABA179" s="515"/>
      <c r="ABB179" s="515"/>
      <c r="ABC179" s="515"/>
      <c r="ABD179" s="515"/>
      <c r="ABE179" s="515"/>
      <c r="ABF179" s="515"/>
      <c r="ABG179" s="515"/>
      <c r="ABH179" s="515"/>
      <c r="ABI179" s="515"/>
      <c r="ABJ179" s="515"/>
      <c r="ABK179" s="515"/>
      <c r="ABL179" s="515"/>
      <c r="ABM179" s="515"/>
      <c r="ABN179" s="515"/>
      <c r="ABO179" s="515"/>
      <c r="ABP179" s="515"/>
      <c r="ABQ179" s="515"/>
      <c r="ABR179" s="515"/>
      <c r="ABS179" s="515"/>
      <c r="ABT179" s="515"/>
      <c r="ABU179" s="515"/>
      <c r="ABV179" s="515"/>
      <c r="ABW179" s="515"/>
      <c r="ABX179" s="515"/>
      <c r="ABY179" s="515"/>
      <c r="ABZ179" s="515"/>
      <c r="ACA179" s="515"/>
      <c r="ACB179" s="515"/>
      <c r="ACC179" s="515"/>
      <c r="ACD179" s="515"/>
      <c r="ACE179" s="515"/>
      <c r="ACF179" s="515"/>
      <c r="ACG179" s="515"/>
      <c r="ACH179" s="515"/>
      <c r="ACI179" s="515"/>
      <c r="ACJ179" s="515"/>
      <c r="ACK179" s="515"/>
      <c r="ACL179" s="515"/>
      <c r="ACM179" s="515"/>
      <c r="ACN179" s="515"/>
      <c r="ACO179" s="515"/>
      <c r="ACP179" s="515"/>
      <c r="ACQ179" s="515"/>
      <c r="ACR179" s="515"/>
      <c r="ACS179" s="515"/>
      <c r="ACT179" s="515"/>
      <c r="ACU179" s="515"/>
      <c r="ACV179" s="515"/>
      <c r="ACW179" s="515"/>
      <c r="ACX179" s="515"/>
      <c r="ACY179" s="515"/>
      <c r="ACZ179" s="515"/>
      <c r="ADA179" s="515"/>
      <c r="ADB179" s="515"/>
      <c r="ADC179" s="515"/>
      <c r="ADD179" s="515"/>
      <c r="ADE179" s="515"/>
      <c r="ADF179" s="515"/>
      <c r="ADG179" s="515"/>
      <c r="ADH179" s="515"/>
      <c r="ADI179" s="515"/>
      <c r="ADJ179" s="515"/>
      <c r="ADK179" s="515"/>
      <c r="ADL179" s="515"/>
      <c r="ADM179" s="515"/>
      <c r="ADN179" s="515"/>
      <c r="ADO179" s="515"/>
      <c r="ADP179" s="515"/>
      <c r="ADQ179" s="515"/>
      <c r="ADR179" s="515"/>
      <c r="ADS179" s="515"/>
      <c r="ADT179" s="515"/>
      <c r="ADU179" s="515"/>
      <c r="ADV179" s="515"/>
      <c r="ADW179" s="515"/>
      <c r="ADX179" s="515"/>
      <c r="ADY179" s="515"/>
      <c r="ADZ179" s="515"/>
      <c r="AEA179" s="515"/>
      <c r="AEB179" s="515"/>
      <c r="AEC179" s="515"/>
      <c r="AED179" s="515"/>
      <c r="AEE179" s="515"/>
      <c r="AEF179" s="515"/>
      <c r="AEG179" s="515"/>
      <c r="AEH179" s="515"/>
      <c r="AEI179" s="515"/>
      <c r="AEJ179" s="515"/>
      <c r="AEK179" s="515"/>
      <c r="AEL179" s="515"/>
      <c r="AEM179" s="515"/>
      <c r="AEN179" s="515"/>
      <c r="AEO179" s="515"/>
      <c r="AEP179" s="515"/>
      <c r="AEQ179" s="515"/>
      <c r="AER179" s="515"/>
      <c r="AES179" s="515"/>
      <c r="AET179" s="515"/>
      <c r="AEU179" s="515"/>
      <c r="AEV179" s="515"/>
      <c r="AEW179" s="515"/>
      <c r="AEX179" s="515"/>
      <c r="AEY179" s="515"/>
      <c r="AEZ179" s="515"/>
      <c r="AFA179" s="515"/>
      <c r="AFB179" s="515"/>
      <c r="AFC179" s="515"/>
      <c r="AFD179" s="515"/>
      <c r="AFE179" s="515"/>
      <c r="AFF179" s="515"/>
      <c r="AFG179" s="515"/>
      <c r="AFH179" s="515"/>
      <c r="AFI179" s="515"/>
      <c r="AFJ179" s="515"/>
      <c r="AFK179" s="515"/>
      <c r="AFL179" s="515"/>
      <c r="AFM179" s="515"/>
      <c r="AFN179" s="515"/>
      <c r="AFO179" s="515"/>
      <c r="AFP179" s="515"/>
      <c r="AFQ179" s="515"/>
      <c r="AFR179" s="515"/>
      <c r="AFS179" s="515"/>
      <c r="AFT179" s="515"/>
      <c r="AFU179" s="515"/>
      <c r="AFV179" s="515"/>
      <c r="AFW179" s="515"/>
      <c r="AFX179" s="515"/>
      <c r="AFY179" s="515"/>
      <c r="AFZ179" s="515"/>
      <c r="AGA179" s="515"/>
      <c r="AGB179" s="515"/>
      <c r="AGC179" s="515"/>
      <c r="AGD179" s="515"/>
      <c r="AGE179" s="515"/>
      <c r="AGF179" s="515"/>
      <c r="AGG179" s="515"/>
      <c r="AGH179" s="515"/>
      <c r="AGI179" s="515"/>
      <c r="AGJ179" s="515"/>
      <c r="AGK179" s="515"/>
      <c r="AGL179" s="515"/>
      <c r="AGM179" s="515"/>
      <c r="AGN179" s="515"/>
      <c r="AGO179" s="515"/>
      <c r="AGP179" s="515"/>
      <c r="AGQ179" s="515"/>
      <c r="AGR179" s="515"/>
      <c r="AGS179" s="515"/>
      <c r="AGT179" s="515"/>
      <c r="AGU179" s="515"/>
      <c r="AGV179" s="515"/>
      <c r="AGW179" s="515"/>
      <c r="AGX179" s="515"/>
      <c r="AGY179" s="515"/>
      <c r="AGZ179" s="515"/>
      <c r="AHA179" s="515"/>
      <c r="AHB179" s="515"/>
      <c r="AHC179" s="515"/>
      <c r="AHD179" s="515"/>
      <c r="AHE179" s="515"/>
      <c r="AHF179" s="515"/>
      <c r="AHG179" s="515"/>
      <c r="AHH179" s="515"/>
      <c r="AHI179" s="515"/>
      <c r="AHJ179" s="515"/>
      <c r="AHK179" s="515"/>
      <c r="AHL179" s="515"/>
      <c r="AHM179" s="515"/>
      <c r="AHN179" s="515"/>
      <c r="AHO179" s="515"/>
      <c r="AHP179" s="515"/>
      <c r="AHQ179" s="515"/>
      <c r="AHR179" s="515"/>
      <c r="AHS179" s="515"/>
      <c r="AHT179" s="515"/>
      <c r="AHU179" s="515"/>
      <c r="AHV179" s="515"/>
      <c r="AHW179" s="515"/>
      <c r="AHX179" s="515"/>
      <c r="AHY179" s="515"/>
      <c r="AHZ179" s="515"/>
      <c r="AIA179" s="515"/>
      <c r="AIB179" s="515"/>
      <c r="AIC179" s="515"/>
      <c r="AID179" s="515"/>
      <c r="AIE179" s="515"/>
      <c r="AIF179" s="515"/>
      <c r="AIG179" s="515"/>
      <c r="AIH179" s="515"/>
      <c r="AII179" s="515"/>
      <c r="AIJ179" s="515"/>
      <c r="AIK179" s="515"/>
      <c r="AIL179" s="515"/>
      <c r="AIM179" s="515"/>
      <c r="AIN179" s="515"/>
      <c r="AIO179" s="515"/>
      <c r="AIP179" s="515"/>
      <c r="AIQ179" s="515"/>
      <c r="AIR179" s="515"/>
      <c r="AIS179" s="515"/>
      <c r="AIT179" s="515"/>
      <c r="AIU179" s="515"/>
      <c r="AIV179" s="515"/>
      <c r="AIW179" s="515"/>
      <c r="AIX179" s="515"/>
      <c r="AIY179" s="515"/>
      <c r="AIZ179" s="515"/>
      <c r="AJA179" s="515"/>
      <c r="AJB179" s="515"/>
      <c r="AJC179" s="515"/>
      <c r="AJD179" s="515"/>
      <c r="AJE179" s="515"/>
      <c r="AJF179" s="515"/>
      <c r="AJG179" s="515"/>
      <c r="AJH179" s="515"/>
      <c r="AJI179" s="515"/>
      <c r="AJJ179" s="515"/>
      <c r="AJK179" s="515"/>
      <c r="AJL179" s="515"/>
      <c r="AJM179" s="515"/>
      <c r="AJN179" s="515"/>
      <c r="AJO179" s="515"/>
      <c r="AJP179" s="515"/>
      <c r="AJQ179" s="515"/>
      <c r="AJR179" s="515"/>
      <c r="AJS179" s="515"/>
      <c r="AJT179" s="515"/>
      <c r="AJU179" s="515"/>
      <c r="AJV179" s="515"/>
      <c r="AJW179" s="515"/>
      <c r="AJX179" s="515"/>
      <c r="AJY179" s="515"/>
      <c r="AJZ179" s="515"/>
      <c r="AKA179" s="515"/>
      <c r="AKB179" s="515"/>
      <c r="AKC179" s="515"/>
      <c r="AKD179" s="515"/>
      <c r="AKE179" s="515"/>
      <c r="AKF179" s="515"/>
      <c r="AKG179" s="515"/>
      <c r="AKH179" s="515"/>
      <c r="AKI179" s="515"/>
      <c r="AKJ179" s="515"/>
      <c r="AKK179" s="515"/>
      <c r="AKL179" s="515"/>
      <c r="AKM179" s="515"/>
      <c r="AKN179" s="515"/>
      <c r="AKO179" s="515"/>
      <c r="AKP179" s="515"/>
      <c r="AKQ179" s="515"/>
      <c r="AKR179" s="515"/>
      <c r="AKS179" s="515"/>
      <c r="AKT179" s="515"/>
      <c r="AKU179" s="515"/>
      <c r="AKV179" s="515"/>
      <c r="AKW179" s="515"/>
      <c r="AKX179" s="515"/>
      <c r="AKY179" s="515"/>
      <c r="AKZ179" s="515"/>
      <c r="ALA179" s="515"/>
      <c r="ALB179" s="515"/>
      <c r="ALC179" s="515"/>
      <c r="ALD179" s="515"/>
      <c r="ALE179" s="515"/>
      <c r="ALF179" s="515"/>
      <c r="ALG179" s="515"/>
      <c r="ALH179" s="515"/>
      <c r="ALI179" s="515"/>
      <c r="ALJ179" s="515"/>
      <c r="ALK179" s="515"/>
      <c r="ALL179" s="515"/>
      <c r="ALM179" s="515"/>
      <c r="ALN179" s="515"/>
    </row>
    <row r="180" spans="1:1002" s="516" customFormat="1" ht="15" x14ac:dyDescent="0.25">
      <c r="B180" s="62"/>
      <c r="D180" s="515"/>
      <c r="E180" s="515"/>
      <c r="F180" s="515"/>
      <c r="G180" s="515"/>
      <c r="H180" s="515"/>
      <c r="I180" s="515"/>
      <c r="J180" s="515"/>
      <c r="K180" s="515"/>
      <c r="L180" s="515"/>
      <c r="M180" s="515"/>
      <c r="N180" s="515"/>
      <c r="O180" s="515"/>
      <c r="P180" s="515"/>
      <c r="Q180" s="515"/>
      <c r="R180" s="515"/>
      <c r="S180" s="515"/>
      <c r="T180" s="515"/>
      <c r="U180" s="515"/>
      <c r="V180" s="515"/>
      <c r="W180" s="515"/>
      <c r="X180" s="515"/>
      <c r="Y180" s="515"/>
      <c r="Z180" s="515"/>
      <c r="AA180" s="515"/>
      <c r="AB180" s="515"/>
      <c r="AC180" s="515"/>
      <c r="AD180" s="515"/>
      <c r="AE180" s="515"/>
      <c r="AF180" s="515"/>
      <c r="AG180" s="515"/>
      <c r="AH180" s="515"/>
      <c r="AI180" s="515"/>
      <c r="AJ180" s="515"/>
      <c r="AK180" s="515"/>
      <c r="AL180" s="515"/>
      <c r="AM180" s="515"/>
      <c r="AN180" s="515"/>
      <c r="AO180" s="515"/>
      <c r="AP180" s="515"/>
      <c r="AQ180" s="515"/>
      <c r="AR180" s="515"/>
      <c r="AS180" s="515"/>
      <c r="AT180" s="515"/>
      <c r="AU180" s="515"/>
      <c r="AV180" s="515"/>
      <c r="AW180" s="515"/>
      <c r="AX180" s="515"/>
      <c r="AY180" s="515"/>
      <c r="AZ180" s="515"/>
      <c r="BA180" s="515"/>
      <c r="BB180" s="515"/>
      <c r="BC180" s="515"/>
      <c r="BD180" s="515"/>
      <c r="BE180" s="515"/>
      <c r="BF180" s="515"/>
      <c r="BG180" s="515"/>
      <c r="BH180" s="515"/>
      <c r="BI180" s="515"/>
      <c r="BJ180" s="515"/>
      <c r="BK180" s="515"/>
      <c r="BL180" s="515"/>
      <c r="BM180" s="515"/>
      <c r="BN180" s="515"/>
      <c r="BO180" s="515"/>
      <c r="BP180" s="515"/>
      <c r="BQ180" s="515"/>
      <c r="BR180" s="515"/>
      <c r="BS180" s="515"/>
      <c r="BT180" s="515"/>
      <c r="BU180" s="515"/>
      <c r="BV180" s="515"/>
      <c r="BW180" s="515"/>
      <c r="BX180" s="515"/>
      <c r="BY180" s="515"/>
      <c r="BZ180" s="515"/>
      <c r="CA180" s="515"/>
      <c r="CB180" s="515"/>
      <c r="CC180" s="515"/>
      <c r="CD180" s="515"/>
      <c r="CE180" s="515"/>
      <c r="CF180" s="515"/>
      <c r="CG180" s="515"/>
      <c r="CH180" s="515"/>
      <c r="CI180" s="515"/>
      <c r="CJ180" s="515"/>
      <c r="CK180" s="515"/>
      <c r="CL180" s="515"/>
      <c r="CM180" s="515"/>
      <c r="CN180" s="515"/>
      <c r="CO180" s="515"/>
      <c r="CP180" s="515"/>
      <c r="CQ180" s="515"/>
      <c r="CR180" s="515"/>
      <c r="CS180" s="515"/>
      <c r="CT180" s="515"/>
      <c r="CU180" s="515"/>
      <c r="CV180" s="515"/>
      <c r="CW180" s="515"/>
      <c r="CX180" s="515"/>
      <c r="CY180" s="515"/>
      <c r="CZ180" s="515"/>
      <c r="DA180" s="515"/>
      <c r="DB180" s="515"/>
      <c r="DC180" s="515"/>
      <c r="DD180" s="515"/>
      <c r="DE180" s="515"/>
      <c r="DF180" s="515"/>
      <c r="DG180" s="515"/>
      <c r="DH180" s="515"/>
      <c r="DI180" s="515"/>
      <c r="DJ180" s="515"/>
      <c r="DK180" s="515"/>
      <c r="DL180" s="515"/>
      <c r="DM180" s="515"/>
      <c r="DN180" s="515"/>
      <c r="DO180" s="515"/>
      <c r="DP180" s="515"/>
      <c r="DQ180" s="515"/>
      <c r="DR180" s="515"/>
      <c r="DS180" s="515"/>
      <c r="DT180" s="515"/>
      <c r="DU180" s="515"/>
      <c r="DV180" s="515"/>
      <c r="DW180" s="515"/>
      <c r="DX180" s="515"/>
      <c r="DY180" s="515"/>
      <c r="DZ180" s="515"/>
      <c r="EA180" s="515"/>
      <c r="EB180" s="515"/>
      <c r="EC180" s="515"/>
      <c r="ED180" s="515"/>
      <c r="EE180" s="515"/>
      <c r="EF180" s="515"/>
      <c r="EG180" s="515"/>
      <c r="EH180" s="515"/>
      <c r="EI180" s="515"/>
      <c r="EJ180" s="515"/>
      <c r="EK180" s="515"/>
      <c r="EL180" s="515"/>
      <c r="EM180" s="515"/>
      <c r="EN180" s="515"/>
      <c r="EO180" s="515"/>
      <c r="EP180" s="515"/>
      <c r="EQ180" s="515"/>
      <c r="ER180" s="515"/>
      <c r="ES180" s="515"/>
      <c r="ET180" s="515"/>
      <c r="EU180" s="515"/>
      <c r="EV180" s="515"/>
      <c r="EW180" s="515"/>
      <c r="EX180" s="515"/>
      <c r="EY180" s="515"/>
      <c r="EZ180" s="515"/>
      <c r="FA180" s="515"/>
      <c r="FB180" s="515"/>
      <c r="FC180" s="515"/>
      <c r="FD180" s="515"/>
      <c r="FE180" s="515"/>
      <c r="FF180" s="515"/>
      <c r="FG180" s="515"/>
      <c r="FH180" s="515"/>
      <c r="FI180" s="515"/>
      <c r="FJ180" s="515"/>
      <c r="FK180" s="515"/>
      <c r="FL180" s="515"/>
      <c r="FM180" s="515"/>
      <c r="FN180" s="515"/>
      <c r="FO180" s="515"/>
      <c r="FP180" s="515"/>
      <c r="FQ180" s="515"/>
      <c r="FR180" s="515"/>
      <c r="FS180" s="515"/>
      <c r="FT180" s="515"/>
      <c r="FU180" s="515"/>
      <c r="FV180" s="515"/>
      <c r="FW180" s="515"/>
      <c r="FX180" s="515"/>
      <c r="FY180" s="515"/>
      <c r="FZ180" s="515"/>
      <c r="GA180" s="515"/>
      <c r="GB180" s="515"/>
      <c r="GC180" s="515"/>
      <c r="GD180" s="515"/>
      <c r="GE180" s="515"/>
      <c r="GF180" s="515"/>
      <c r="GG180" s="515"/>
      <c r="GH180" s="515"/>
      <c r="GI180" s="515"/>
      <c r="GJ180" s="515"/>
      <c r="GK180" s="515"/>
      <c r="GL180" s="515"/>
      <c r="GM180" s="515"/>
      <c r="GN180" s="515"/>
      <c r="GO180" s="515"/>
      <c r="GP180" s="515"/>
      <c r="GQ180" s="515"/>
      <c r="GR180" s="515"/>
      <c r="GS180" s="515"/>
      <c r="GT180" s="515"/>
      <c r="GU180" s="515"/>
      <c r="GV180" s="515"/>
      <c r="GW180" s="515"/>
      <c r="GX180" s="515"/>
      <c r="GY180" s="515"/>
      <c r="GZ180" s="515"/>
      <c r="HA180" s="515"/>
      <c r="HB180" s="515"/>
      <c r="HC180" s="515"/>
      <c r="HD180" s="515"/>
      <c r="HE180" s="515"/>
      <c r="HF180" s="515"/>
      <c r="HG180" s="515"/>
      <c r="HH180" s="515"/>
      <c r="HI180" s="515"/>
      <c r="HJ180" s="515"/>
      <c r="HK180" s="515"/>
      <c r="HL180" s="515"/>
      <c r="HM180" s="515"/>
      <c r="HN180" s="515"/>
      <c r="HO180" s="515"/>
      <c r="HP180" s="515"/>
      <c r="HQ180" s="515"/>
      <c r="HR180" s="515"/>
      <c r="HS180" s="515"/>
      <c r="HT180" s="515"/>
      <c r="HU180" s="515"/>
      <c r="HV180" s="515"/>
      <c r="HW180" s="515"/>
      <c r="HX180" s="515"/>
      <c r="HY180" s="515"/>
      <c r="HZ180" s="515"/>
      <c r="IA180" s="515"/>
      <c r="IB180" s="515"/>
      <c r="IC180" s="515"/>
      <c r="ID180" s="515"/>
      <c r="IE180" s="515"/>
      <c r="IF180" s="515"/>
      <c r="IG180" s="515"/>
      <c r="IH180" s="515"/>
      <c r="II180" s="515"/>
      <c r="IJ180" s="515"/>
      <c r="IK180" s="515"/>
      <c r="IL180" s="515"/>
      <c r="IM180" s="515"/>
      <c r="IN180" s="515"/>
      <c r="IO180" s="515"/>
      <c r="IP180" s="515"/>
      <c r="IQ180" s="515"/>
      <c r="IR180" s="515"/>
      <c r="IS180" s="515"/>
      <c r="IT180" s="515"/>
      <c r="IU180" s="515"/>
      <c r="IV180" s="515"/>
      <c r="IW180" s="515"/>
      <c r="IX180" s="515"/>
      <c r="IY180" s="515"/>
      <c r="IZ180" s="515"/>
      <c r="JA180" s="515"/>
      <c r="JB180" s="515"/>
      <c r="JC180" s="515"/>
      <c r="JD180" s="515"/>
      <c r="JE180" s="515"/>
      <c r="JF180" s="515"/>
      <c r="JG180" s="515"/>
      <c r="JH180" s="515"/>
      <c r="JI180" s="515"/>
      <c r="JJ180" s="515"/>
      <c r="JK180" s="515"/>
      <c r="JL180" s="515"/>
      <c r="JM180" s="515"/>
      <c r="JN180" s="515"/>
      <c r="JO180" s="515"/>
      <c r="JP180" s="515"/>
      <c r="JQ180" s="515"/>
      <c r="JR180" s="515"/>
      <c r="JS180" s="515"/>
      <c r="JT180" s="515"/>
      <c r="JU180" s="515"/>
      <c r="JV180" s="515"/>
      <c r="JW180" s="515"/>
      <c r="JX180" s="515"/>
      <c r="JY180" s="515"/>
      <c r="JZ180" s="515"/>
      <c r="KA180" s="515"/>
      <c r="KB180" s="515"/>
      <c r="KC180" s="515"/>
      <c r="KD180" s="515"/>
      <c r="KE180" s="515"/>
      <c r="KF180" s="515"/>
      <c r="KG180" s="515"/>
      <c r="KH180" s="515"/>
      <c r="KI180" s="515"/>
      <c r="KJ180" s="515"/>
      <c r="KK180" s="515"/>
      <c r="KL180" s="515"/>
      <c r="KM180" s="515"/>
      <c r="KN180" s="515"/>
      <c r="KO180" s="515"/>
      <c r="KP180" s="515"/>
      <c r="KQ180" s="515"/>
      <c r="KR180" s="515"/>
      <c r="KS180" s="515"/>
      <c r="KT180" s="515"/>
      <c r="KU180" s="515"/>
      <c r="KV180" s="515"/>
      <c r="KW180" s="515"/>
      <c r="KX180" s="515"/>
      <c r="KY180" s="515"/>
      <c r="KZ180" s="515"/>
      <c r="LA180" s="515"/>
      <c r="LB180" s="515"/>
      <c r="LC180" s="515"/>
      <c r="LD180" s="515"/>
      <c r="LE180" s="515"/>
      <c r="LF180" s="515"/>
      <c r="LG180" s="515"/>
      <c r="LH180" s="515"/>
      <c r="LI180" s="515"/>
      <c r="LJ180" s="515"/>
      <c r="LK180" s="515"/>
      <c r="LL180" s="515"/>
      <c r="LM180" s="515"/>
      <c r="LN180" s="515"/>
      <c r="LO180" s="515"/>
      <c r="LP180" s="515"/>
      <c r="LQ180" s="515"/>
      <c r="LR180" s="515"/>
      <c r="LS180" s="515"/>
      <c r="LT180" s="515"/>
      <c r="LU180" s="515"/>
      <c r="LV180" s="515"/>
      <c r="LW180" s="515"/>
      <c r="LX180" s="515"/>
      <c r="LY180" s="515"/>
      <c r="LZ180" s="515"/>
      <c r="MA180" s="515"/>
      <c r="MB180" s="515"/>
      <c r="MC180" s="515"/>
      <c r="MD180" s="515"/>
      <c r="ME180" s="515"/>
      <c r="MF180" s="515"/>
      <c r="MG180" s="515"/>
      <c r="MH180" s="515"/>
      <c r="MI180" s="515"/>
      <c r="MJ180" s="515"/>
      <c r="MK180" s="515"/>
      <c r="ML180" s="515"/>
      <c r="MM180" s="515"/>
      <c r="MN180" s="515"/>
      <c r="MO180" s="515"/>
      <c r="MP180" s="515"/>
      <c r="MQ180" s="515"/>
      <c r="MR180" s="515"/>
      <c r="MS180" s="515"/>
      <c r="MT180" s="515"/>
      <c r="MU180" s="515"/>
      <c r="MV180" s="515"/>
      <c r="MW180" s="515"/>
      <c r="MX180" s="515"/>
      <c r="MY180" s="515"/>
      <c r="MZ180" s="515"/>
      <c r="NA180" s="515"/>
      <c r="NB180" s="515"/>
      <c r="NC180" s="515"/>
      <c r="ND180" s="515"/>
      <c r="NE180" s="515"/>
      <c r="NF180" s="515"/>
      <c r="NG180" s="515"/>
      <c r="NH180" s="515"/>
      <c r="NI180" s="515"/>
      <c r="NJ180" s="515"/>
      <c r="NK180" s="515"/>
      <c r="NL180" s="515"/>
      <c r="NM180" s="515"/>
      <c r="NN180" s="515"/>
      <c r="NO180" s="515"/>
      <c r="NP180" s="515"/>
      <c r="NQ180" s="515"/>
      <c r="NR180" s="515"/>
      <c r="NS180" s="515"/>
      <c r="NT180" s="515"/>
      <c r="NU180" s="515"/>
      <c r="NV180" s="515"/>
      <c r="NW180" s="515"/>
      <c r="NX180" s="515"/>
      <c r="NY180" s="515"/>
      <c r="NZ180" s="515"/>
      <c r="OA180" s="515"/>
      <c r="OB180" s="515"/>
      <c r="OC180" s="515"/>
      <c r="OD180" s="515"/>
      <c r="OE180" s="515"/>
      <c r="OF180" s="515"/>
      <c r="OG180" s="515"/>
      <c r="OH180" s="515"/>
      <c r="OI180" s="515"/>
      <c r="OJ180" s="515"/>
      <c r="OK180" s="515"/>
      <c r="OL180" s="515"/>
      <c r="OM180" s="515"/>
      <c r="ON180" s="515"/>
      <c r="OO180" s="515"/>
      <c r="OP180" s="515"/>
      <c r="OQ180" s="515"/>
      <c r="OR180" s="515"/>
      <c r="OS180" s="515"/>
      <c r="OT180" s="515"/>
      <c r="OU180" s="515"/>
      <c r="OV180" s="515"/>
      <c r="OW180" s="515"/>
      <c r="OX180" s="515"/>
      <c r="OY180" s="515"/>
      <c r="OZ180" s="515"/>
      <c r="PA180" s="515"/>
      <c r="PB180" s="515"/>
      <c r="PC180" s="515"/>
      <c r="PD180" s="515"/>
      <c r="PE180" s="515"/>
      <c r="PF180" s="515"/>
      <c r="PG180" s="515"/>
      <c r="PH180" s="515"/>
      <c r="PI180" s="515"/>
      <c r="PJ180" s="515"/>
      <c r="PK180" s="515"/>
      <c r="PL180" s="515"/>
      <c r="PM180" s="515"/>
      <c r="PN180" s="515"/>
      <c r="PO180" s="515"/>
      <c r="PP180" s="515"/>
      <c r="PQ180" s="515"/>
      <c r="PR180" s="515"/>
      <c r="PS180" s="515"/>
      <c r="PT180" s="515"/>
      <c r="PU180" s="515"/>
      <c r="PV180" s="515"/>
      <c r="PW180" s="515"/>
      <c r="PX180" s="515"/>
      <c r="PY180" s="515"/>
      <c r="PZ180" s="515"/>
      <c r="QA180" s="515"/>
      <c r="QB180" s="515"/>
      <c r="QC180" s="515"/>
      <c r="QD180" s="515"/>
      <c r="QE180" s="515"/>
      <c r="QF180" s="515"/>
      <c r="QG180" s="515"/>
      <c r="QH180" s="515"/>
      <c r="QI180" s="515"/>
      <c r="QJ180" s="515"/>
      <c r="QK180" s="515"/>
      <c r="QL180" s="515"/>
      <c r="QM180" s="515"/>
      <c r="QN180" s="515"/>
      <c r="QO180" s="515"/>
      <c r="QP180" s="515"/>
      <c r="QQ180" s="515"/>
      <c r="QR180" s="515"/>
      <c r="QS180" s="515"/>
      <c r="QT180" s="515"/>
      <c r="QU180" s="515"/>
      <c r="QV180" s="515"/>
      <c r="QW180" s="515"/>
      <c r="QX180" s="515"/>
      <c r="QY180" s="515"/>
      <c r="QZ180" s="515"/>
      <c r="RA180" s="515"/>
      <c r="RB180" s="515"/>
      <c r="RC180" s="515"/>
      <c r="RD180" s="515"/>
      <c r="RE180" s="515"/>
      <c r="RF180" s="515"/>
      <c r="RG180" s="515"/>
      <c r="RH180" s="515"/>
      <c r="RI180" s="515"/>
      <c r="RJ180" s="515"/>
      <c r="RK180" s="515"/>
      <c r="RL180" s="515"/>
      <c r="RM180" s="515"/>
      <c r="RN180" s="515"/>
      <c r="RO180" s="515"/>
      <c r="RP180" s="515"/>
      <c r="RQ180" s="515"/>
      <c r="RR180" s="515"/>
      <c r="RS180" s="515"/>
      <c r="RT180" s="515"/>
      <c r="RU180" s="515"/>
      <c r="RV180" s="515"/>
      <c r="RW180" s="515"/>
      <c r="RX180" s="515"/>
      <c r="RY180" s="515"/>
      <c r="RZ180" s="515"/>
      <c r="SA180" s="515"/>
      <c r="SB180" s="515"/>
      <c r="SC180" s="515"/>
      <c r="SD180" s="515"/>
      <c r="SE180" s="515"/>
      <c r="SF180" s="515"/>
      <c r="SG180" s="515"/>
      <c r="SH180" s="515"/>
      <c r="SI180" s="515"/>
      <c r="SJ180" s="515"/>
      <c r="SK180" s="515"/>
      <c r="SL180" s="515"/>
      <c r="SM180" s="515"/>
      <c r="SN180" s="515"/>
      <c r="SO180" s="515"/>
      <c r="SP180" s="515"/>
      <c r="SQ180" s="515"/>
      <c r="SR180" s="515"/>
      <c r="SS180" s="515"/>
      <c r="ST180" s="515"/>
      <c r="SU180" s="515"/>
      <c r="SV180" s="515"/>
      <c r="SW180" s="515"/>
      <c r="SX180" s="515"/>
      <c r="SY180" s="515"/>
      <c r="SZ180" s="515"/>
      <c r="TA180" s="515"/>
      <c r="TB180" s="515"/>
      <c r="TC180" s="515"/>
      <c r="TD180" s="515"/>
      <c r="TE180" s="515"/>
      <c r="TF180" s="515"/>
      <c r="TG180" s="515"/>
      <c r="TH180" s="515"/>
      <c r="TI180" s="515"/>
      <c r="TJ180" s="515"/>
      <c r="TK180" s="515"/>
      <c r="TL180" s="515"/>
      <c r="TM180" s="515"/>
      <c r="TN180" s="515"/>
      <c r="TO180" s="515"/>
      <c r="TP180" s="515"/>
      <c r="TQ180" s="515"/>
      <c r="TR180" s="515"/>
      <c r="TS180" s="515"/>
      <c r="TT180" s="515"/>
      <c r="TU180" s="515"/>
      <c r="TV180" s="515"/>
      <c r="TW180" s="515"/>
      <c r="TX180" s="515"/>
      <c r="TY180" s="515"/>
      <c r="TZ180" s="515"/>
      <c r="UA180" s="515"/>
      <c r="UB180" s="515"/>
      <c r="UC180" s="515"/>
      <c r="UD180" s="515"/>
      <c r="UE180" s="515"/>
      <c r="UF180" s="515"/>
      <c r="UG180" s="515"/>
      <c r="UH180" s="515"/>
      <c r="UI180" s="515"/>
      <c r="UJ180" s="515"/>
      <c r="UK180" s="515"/>
      <c r="UL180" s="515"/>
      <c r="UM180" s="515"/>
      <c r="UN180" s="515"/>
      <c r="UO180" s="515"/>
      <c r="UP180" s="515"/>
      <c r="UQ180" s="515"/>
      <c r="UR180" s="515"/>
      <c r="US180" s="515"/>
      <c r="UT180" s="515"/>
      <c r="UU180" s="515"/>
      <c r="UV180" s="515"/>
      <c r="UW180" s="515"/>
      <c r="UX180" s="515"/>
      <c r="UY180" s="515"/>
      <c r="UZ180" s="515"/>
      <c r="VA180" s="515"/>
      <c r="VB180" s="515"/>
      <c r="VC180" s="515"/>
      <c r="VD180" s="515"/>
      <c r="VE180" s="515"/>
      <c r="VF180" s="515"/>
      <c r="VG180" s="515"/>
      <c r="VH180" s="515"/>
      <c r="VI180" s="515"/>
      <c r="VJ180" s="515"/>
      <c r="VK180" s="515"/>
      <c r="VL180" s="515"/>
      <c r="VM180" s="515"/>
      <c r="VN180" s="515"/>
      <c r="VO180" s="515"/>
      <c r="VP180" s="515"/>
      <c r="VQ180" s="515"/>
      <c r="VR180" s="515"/>
      <c r="VS180" s="515"/>
      <c r="VT180" s="515"/>
      <c r="VU180" s="515"/>
      <c r="VV180" s="515"/>
      <c r="VW180" s="515"/>
      <c r="VX180" s="515"/>
      <c r="VY180" s="515"/>
      <c r="VZ180" s="515"/>
      <c r="WA180" s="515"/>
      <c r="WB180" s="515"/>
      <c r="WC180" s="515"/>
      <c r="WD180" s="515"/>
      <c r="WE180" s="515"/>
      <c r="WF180" s="515"/>
      <c r="WG180" s="515"/>
      <c r="WH180" s="515"/>
      <c r="WI180" s="515"/>
      <c r="WJ180" s="515"/>
      <c r="WK180" s="515"/>
      <c r="WL180" s="515"/>
      <c r="WM180" s="515"/>
      <c r="WN180" s="515"/>
      <c r="WO180" s="515"/>
      <c r="WP180" s="515"/>
      <c r="WQ180" s="515"/>
      <c r="WR180" s="515"/>
      <c r="WS180" s="515"/>
      <c r="WT180" s="515"/>
      <c r="WU180" s="515"/>
      <c r="WV180" s="515"/>
      <c r="WW180" s="515"/>
      <c r="WX180" s="515"/>
      <c r="WY180" s="515"/>
      <c r="WZ180" s="515"/>
      <c r="XA180" s="515"/>
      <c r="XB180" s="515"/>
      <c r="XC180" s="515"/>
      <c r="XD180" s="515"/>
      <c r="XE180" s="515"/>
      <c r="XF180" s="515"/>
      <c r="XG180" s="515"/>
      <c r="XH180" s="515"/>
      <c r="XI180" s="515"/>
      <c r="XJ180" s="515"/>
      <c r="XK180" s="515"/>
      <c r="XL180" s="515"/>
      <c r="XM180" s="515"/>
      <c r="XN180" s="515"/>
      <c r="XO180" s="515"/>
      <c r="XP180" s="515"/>
      <c r="XQ180" s="515"/>
      <c r="XR180" s="515"/>
      <c r="XS180" s="515"/>
      <c r="XT180" s="515"/>
      <c r="XU180" s="515"/>
      <c r="XV180" s="515"/>
      <c r="XW180" s="515"/>
      <c r="XX180" s="515"/>
      <c r="XY180" s="515"/>
      <c r="XZ180" s="515"/>
      <c r="YA180" s="515"/>
      <c r="YB180" s="515"/>
      <c r="YC180" s="515"/>
      <c r="YD180" s="515"/>
      <c r="YE180" s="515"/>
      <c r="YF180" s="515"/>
      <c r="YG180" s="515"/>
      <c r="YH180" s="515"/>
      <c r="YI180" s="515"/>
      <c r="YJ180" s="515"/>
      <c r="YK180" s="515"/>
      <c r="YL180" s="515"/>
      <c r="YM180" s="515"/>
      <c r="YN180" s="515"/>
      <c r="YO180" s="515"/>
      <c r="YP180" s="515"/>
      <c r="YQ180" s="515"/>
      <c r="YR180" s="515"/>
      <c r="YS180" s="515"/>
      <c r="YT180" s="515"/>
      <c r="YU180" s="515"/>
      <c r="YV180" s="515"/>
      <c r="YW180" s="515"/>
      <c r="YX180" s="515"/>
      <c r="YY180" s="515"/>
      <c r="YZ180" s="515"/>
      <c r="ZA180" s="515"/>
      <c r="ZB180" s="515"/>
      <c r="ZC180" s="515"/>
      <c r="ZD180" s="515"/>
      <c r="ZE180" s="515"/>
      <c r="ZF180" s="515"/>
      <c r="ZG180" s="515"/>
      <c r="ZH180" s="515"/>
      <c r="ZI180" s="515"/>
      <c r="ZJ180" s="515"/>
      <c r="ZK180" s="515"/>
      <c r="ZL180" s="515"/>
      <c r="ZM180" s="515"/>
      <c r="ZN180" s="515"/>
      <c r="ZO180" s="515"/>
      <c r="ZP180" s="515"/>
      <c r="ZQ180" s="515"/>
      <c r="ZR180" s="515"/>
      <c r="ZS180" s="515"/>
      <c r="ZT180" s="515"/>
      <c r="ZU180" s="515"/>
      <c r="ZV180" s="515"/>
      <c r="ZW180" s="515"/>
      <c r="ZX180" s="515"/>
      <c r="ZY180" s="515"/>
      <c r="ZZ180" s="515"/>
      <c r="AAA180" s="515"/>
      <c r="AAB180" s="515"/>
      <c r="AAC180" s="515"/>
      <c r="AAD180" s="515"/>
      <c r="AAE180" s="515"/>
      <c r="AAF180" s="515"/>
      <c r="AAG180" s="515"/>
      <c r="AAH180" s="515"/>
      <c r="AAI180" s="515"/>
      <c r="AAJ180" s="515"/>
      <c r="AAK180" s="515"/>
      <c r="AAL180" s="515"/>
      <c r="AAM180" s="515"/>
      <c r="AAN180" s="515"/>
      <c r="AAO180" s="515"/>
      <c r="AAP180" s="515"/>
      <c r="AAQ180" s="515"/>
      <c r="AAR180" s="515"/>
      <c r="AAS180" s="515"/>
      <c r="AAT180" s="515"/>
      <c r="AAU180" s="515"/>
      <c r="AAV180" s="515"/>
      <c r="AAW180" s="515"/>
      <c r="AAX180" s="515"/>
      <c r="AAY180" s="515"/>
      <c r="AAZ180" s="515"/>
      <c r="ABA180" s="515"/>
      <c r="ABB180" s="515"/>
      <c r="ABC180" s="515"/>
      <c r="ABD180" s="515"/>
      <c r="ABE180" s="515"/>
      <c r="ABF180" s="515"/>
      <c r="ABG180" s="515"/>
      <c r="ABH180" s="515"/>
      <c r="ABI180" s="515"/>
      <c r="ABJ180" s="515"/>
      <c r="ABK180" s="515"/>
      <c r="ABL180" s="515"/>
      <c r="ABM180" s="515"/>
      <c r="ABN180" s="515"/>
      <c r="ABO180" s="515"/>
      <c r="ABP180" s="515"/>
      <c r="ABQ180" s="515"/>
      <c r="ABR180" s="515"/>
      <c r="ABS180" s="515"/>
      <c r="ABT180" s="515"/>
      <c r="ABU180" s="515"/>
      <c r="ABV180" s="515"/>
      <c r="ABW180" s="515"/>
      <c r="ABX180" s="515"/>
      <c r="ABY180" s="515"/>
      <c r="ABZ180" s="515"/>
      <c r="ACA180" s="515"/>
      <c r="ACB180" s="515"/>
      <c r="ACC180" s="515"/>
      <c r="ACD180" s="515"/>
      <c r="ACE180" s="515"/>
      <c r="ACF180" s="515"/>
      <c r="ACG180" s="515"/>
      <c r="ACH180" s="515"/>
      <c r="ACI180" s="515"/>
      <c r="ACJ180" s="515"/>
      <c r="ACK180" s="515"/>
      <c r="ACL180" s="515"/>
      <c r="ACM180" s="515"/>
      <c r="ACN180" s="515"/>
      <c r="ACO180" s="515"/>
      <c r="ACP180" s="515"/>
      <c r="ACQ180" s="515"/>
      <c r="ACR180" s="515"/>
      <c r="ACS180" s="515"/>
      <c r="ACT180" s="515"/>
      <c r="ACU180" s="515"/>
      <c r="ACV180" s="515"/>
      <c r="ACW180" s="515"/>
      <c r="ACX180" s="515"/>
      <c r="ACY180" s="515"/>
      <c r="ACZ180" s="515"/>
      <c r="ADA180" s="515"/>
      <c r="ADB180" s="515"/>
      <c r="ADC180" s="515"/>
      <c r="ADD180" s="515"/>
      <c r="ADE180" s="515"/>
      <c r="ADF180" s="515"/>
      <c r="ADG180" s="515"/>
      <c r="ADH180" s="515"/>
      <c r="ADI180" s="515"/>
      <c r="ADJ180" s="515"/>
      <c r="ADK180" s="515"/>
      <c r="ADL180" s="515"/>
      <c r="ADM180" s="515"/>
      <c r="ADN180" s="515"/>
      <c r="ADO180" s="515"/>
      <c r="ADP180" s="515"/>
      <c r="ADQ180" s="515"/>
      <c r="ADR180" s="515"/>
      <c r="ADS180" s="515"/>
      <c r="ADT180" s="515"/>
      <c r="ADU180" s="515"/>
      <c r="ADV180" s="515"/>
      <c r="ADW180" s="515"/>
      <c r="ADX180" s="515"/>
      <c r="ADY180" s="515"/>
      <c r="ADZ180" s="515"/>
      <c r="AEA180" s="515"/>
      <c r="AEB180" s="515"/>
      <c r="AEC180" s="515"/>
      <c r="AED180" s="515"/>
      <c r="AEE180" s="515"/>
      <c r="AEF180" s="515"/>
      <c r="AEG180" s="515"/>
      <c r="AEH180" s="515"/>
      <c r="AEI180" s="515"/>
      <c r="AEJ180" s="515"/>
      <c r="AEK180" s="515"/>
      <c r="AEL180" s="515"/>
      <c r="AEM180" s="515"/>
      <c r="AEN180" s="515"/>
      <c r="AEO180" s="515"/>
      <c r="AEP180" s="515"/>
      <c r="AEQ180" s="515"/>
      <c r="AER180" s="515"/>
      <c r="AES180" s="515"/>
      <c r="AET180" s="515"/>
      <c r="AEU180" s="515"/>
      <c r="AEV180" s="515"/>
      <c r="AEW180" s="515"/>
      <c r="AEX180" s="515"/>
      <c r="AEY180" s="515"/>
      <c r="AEZ180" s="515"/>
      <c r="AFA180" s="515"/>
      <c r="AFB180" s="515"/>
      <c r="AFC180" s="515"/>
      <c r="AFD180" s="515"/>
      <c r="AFE180" s="515"/>
      <c r="AFF180" s="515"/>
      <c r="AFG180" s="515"/>
      <c r="AFH180" s="515"/>
      <c r="AFI180" s="515"/>
      <c r="AFJ180" s="515"/>
      <c r="AFK180" s="515"/>
      <c r="AFL180" s="515"/>
      <c r="AFM180" s="515"/>
      <c r="AFN180" s="515"/>
      <c r="AFO180" s="515"/>
      <c r="AFP180" s="515"/>
      <c r="AFQ180" s="515"/>
      <c r="AFR180" s="515"/>
      <c r="AFS180" s="515"/>
      <c r="AFT180" s="515"/>
      <c r="AFU180" s="515"/>
      <c r="AFV180" s="515"/>
      <c r="AFW180" s="515"/>
      <c r="AFX180" s="515"/>
      <c r="AFY180" s="515"/>
      <c r="AFZ180" s="515"/>
      <c r="AGA180" s="515"/>
      <c r="AGB180" s="515"/>
      <c r="AGC180" s="515"/>
      <c r="AGD180" s="515"/>
      <c r="AGE180" s="515"/>
      <c r="AGF180" s="515"/>
      <c r="AGG180" s="515"/>
      <c r="AGH180" s="515"/>
      <c r="AGI180" s="515"/>
      <c r="AGJ180" s="515"/>
      <c r="AGK180" s="515"/>
      <c r="AGL180" s="515"/>
      <c r="AGM180" s="515"/>
      <c r="AGN180" s="515"/>
      <c r="AGO180" s="515"/>
      <c r="AGP180" s="515"/>
      <c r="AGQ180" s="515"/>
      <c r="AGR180" s="515"/>
      <c r="AGS180" s="515"/>
      <c r="AGT180" s="515"/>
      <c r="AGU180" s="515"/>
      <c r="AGV180" s="515"/>
      <c r="AGW180" s="515"/>
      <c r="AGX180" s="515"/>
      <c r="AGY180" s="515"/>
      <c r="AGZ180" s="515"/>
      <c r="AHA180" s="515"/>
      <c r="AHB180" s="515"/>
      <c r="AHC180" s="515"/>
      <c r="AHD180" s="515"/>
      <c r="AHE180" s="515"/>
      <c r="AHF180" s="515"/>
      <c r="AHG180" s="515"/>
      <c r="AHH180" s="515"/>
      <c r="AHI180" s="515"/>
      <c r="AHJ180" s="515"/>
      <c r="AHK180" s="515"/>
      <c r="AHL180" s="515"/>
      <c r="AHM180" s="515"/>
      <c r="AHN180" s="515"/>
      <c r="AHO180" s="515"/>
      <c r="AHP180" s="515"/>
      <c r="AHQ180" s="515"/>
      <c r="AHR180" s="515"/>
      <c r="AHS180" s="515"/>
      <c r="AHT180" s="515"/>
      <c r="AHU180" s="515"/>
      <c r="AHV180" s="515"/>
      <c r="AHW180" s="515"/>
      <c r="AHX180" s="515"/>
      <c r="AHY180" s="515"/>
      <c r="AHZ180" s="515"/>
      <c r="AIA180" s="515"/>
      <c r="AIB180" s="515"/>
      <c r="AIC180" s="515"/>
      <c r="AID180" s="515"/>
      <c r="AIE180" s="515"/>
      <c r="AIF180" s="515"/>
      <c r="AIG180" s="515"/>
      <c r="AIH180" s="515"/>
      <c r="AII180" s="515"/>
      <c r="AIJ180" s="515"/>
      <c r="AIK180" s="515"/>
      <c r="AIL180" s="515"/>
      <c r="AIM180" s="515"/>
      <c r="AIN180" s="515"/>
      <c r="AIO180" s="515"/>
      <c r="AIP180" s="515"/>
      <c r="AIQ180" s="515"/>
      <c r="AIR180" s="515"/>
      <c r="AIS180" s="515"/>
      <c r="AIT180" s="515"/>
      <c r="AIU180" s="515"/>
      <c r="AIV180" s="515"/>
      <c r="AIW180" s="515"/>
      <c r="AIX180" s="515"/>
      <c r="AIY180" s="515"/>
      <c r="AIZ180" s="515"/>
      <c r="AJA180" s="515"/>
      <c r="AJB180" s="515"/>
      <c r="AJC180" s="515"/>
      <c r="AJD180" s="515"/>
      <c r="AJE180" s="515"/>
      <c r="AJF180" s="515"/>
      <c r="AJG180" s="515"/>
      <c r="AJH180" s="515"/>
      <c r="AJI180" s="515"/>
      <c r="AJJ180" s="515"/>
      <c r="AJK180" s="515"/>
      <c r="AJL180" s="515"/>
      <c r="AJM180" s="515"/>
      <c r="AJN180" s="515"/>
      <c r="AJO180" s="515"/>
      <c r="AJP180" s="515"/>
      <c r="AJQ180" s="515"/>
      <c r="AJR180" s="515"/>
      <c r="AJS180" s="515"/>
      <c r="AJT180" s="515"/>
      <c r="AJU180" s="515"/>
      <c r="AJV180" s="515"/>
      <c r="AJW180" s="515"/>
      <c r="AJX180" s="515"/>
      <c r="AJY180" s="515"/>
      <c r="AJZ180" s="515"/>
      <c r="AKA180" s="515"/>
      <c r="AKB180" s="515"/>
      <c r="AKC180" s="515"/>
      <c r="AKD180" s="515"/>
      <c r="AKE180" s="515"/>
      <c r="AKF180" s="515"/>
      <c r="AKG180" s="515"/>
      <c r="AKH180" s="515"/>
      <c r="AKI180" s="515"/>
      <c r="AKJ180" s="515"/>
      <c r="AKK180" s="515"/>
      <c r="AKL180" s="515"/>
      <c r="AKM180" s="515"/>
      <c r="AKN180" s="515"/>
      <c r="AKO180" s="515"/>
      <c r="AKP180" s="515"/>
      <c r="AKQ180" s="515"/>
      <c r="AKR180" s="515"/>
      <c r="AKS180" s="515"/>
      <c r="AKT180" s="515"/>
      <c r="AKU180" s="515"/>
      <c r="AKV180" s="515"/>
      <c r="AKW180" s="515"/>
      <c r="AKX180" s="515"/>
      <c r="AKY180" s="515"/>
      <c r="AKZ180" s="515"/>
      <c r="ALA180" s="515"/>
      <c r="ALB180" s="515"/>
      <c r="ALC180" s="515"/>
      <c r="ALD180" s="515"/>
      <c r="ALE180" s="515"/>
      <c r="ALF180" s="515"/>
      <c r="ALG180" s="515"/>
      <c r="ALH180" s="515"/>
      <c r="ALI180" s="515"/>
      <c r="ALJ180" s="515"/>
      <c r="ALK180" s="515"/>
      <c r="ALL180" s="515"/>
      <c r="ALM180" s="515"/>
      <c r="ALN180" s="515"/>
    </row>
    <row r="181" spans="1:1002" s="516" customFormat="1" ht="15" x14ac:dyDescent="0.25">
      <c r="B181" s="62"/>
      <c r="D181" s="515"/>
      <c r="E181" s="515"/>
      <c r="F181" s="515"/>
      <c r="G181" s="515"/>
      <c r="H181" s="515"/>
      <c r="I181" s="515"/>
      <c r="J181" s="515"/>
      <c r="K181" s="515"/>
      <c r="L181" s="515"/>
      <c r="M181" s="515"/>
      <c r="N181" s="515"/>
      <c r="O181" s="515"/>
      <c r="P181" s="515"/>
      <c r="Q181" s="515"/>
      <c r="R181" s="515"/>
      <c r="S181" s="515"/>
      <c r="T181" s="515"/>
      <c r="U181" s="515"/>
      <c r="V181" s="515"/>
      <c r="W181" s="515"/>
      <c r="X181" s="515"/>
      <c r="Y181" s="515"/>
      <c r="Z181" s="515"/>
      <c r="AA181" s="515"/>
      <c r="AB181" s="515"/>
      <c r="AC181" s="515"/>
      <c r="AD181" s="515"/>
      <c r="AE181" s="515"/>
      <c r="AF181" s="515"/>
      <c r="AG181" s="515"/>
      <c r="AH181" s="515"/>
      <c r="AI181" s="515"/>
      <c r="AJ181" s="515"/>
      <c r="AK181" s="515"/>
      <c r="AL181" s="515"/>
      <c r="AM181" s="515"/>
      <c r="AN181" s="515"/>
      <c r="AO181" s="515"/>
      <c r="AP181" s="515"/>
      <c r="AQ181" s="515"/>
      <c r="AR181" s="515"/>
      <c r="AS181" s="515"/>
      <c r="AT181" s="515"/>
      <c r="AU181" s="515"/>
      <c r="AV181" s="515"/>
      <c r="AW181" s="515"/>
      <c r="AX181" s="515"/>
      <c r="AY181" s="515"/>
      <c r="AZ181" s="515"/>
      <c r="BA181" s="515"/>
      <c r="BB181" s="515"/>
      <c r="BC181" s="515"/>
      <c r="BD181" s="515"/>
      <c r="BE181" s="515"/>
      <c r="BF181" s="515"/>
      <c r="BG181" s="515"/>
      <c r="BH181" s="515"/>
      <c r="BI181" s="515"/>
      <c r="BJ181" s="515"/>
      <c r="BK181" s="515"/>
      <c r="BL181" s="515"/>
      <c r="BM181" s="515"/>
      <c r="BN181" s="515"/>
      <c r="BO181" s="515"/>
      <c r="BP181" s="515"/>
      <c r="BQ181" s="515"/>
      <c r="BR181" s="515"/>
      <c r="BS181" s="515"/>
      <c r="BT181" s="515"/>
      <c r="BU181" s="515"/>
      <c r="BV181" s="515"/>
      <c r="BW181" s="515"/>
      <c r="BX181" s="515"/>
      <c r="BY181" s="515"/>
      <c r="BZ181" s="515"/>
      <c r="CA181" s="515"/>
      <c r="CB181" s="515"/>
      <c r="CC181" s="515"/>
      <c r="CD181" s="515"/>
      <c r="CE181" s="515"/>
      <c r="CF181" s="515"/>
      <c r="CG181" s="515"/>
      <c r="CH181" s="515"/>
      <c r="CI181" s="515"/>
      <c r="CJ181" s="515"/>
      <c r="CK181" s="515"/>
      <c r="CL181" s="515"/>
      <c r="CM181" s="515"/>
      <c r="CN181" s="515"/>
      <c r="CO181" s="515"/>
      <c r="CP181" s="515"/>
      <c r="CQ181" s="515"/>
      <c r="CR181" s="515"/>
      <c r="CS181" s="515"/>
      <c r="CT181" s="515"/>
      <c r="CU181" s="515"/>
      <c r="CV181" s="515"/>
      <c r="CW181" s="515"/>
      <c r="CX181" s="515"/>
      <c r="CY181" s="515"/>
      <c r="CZ181" s="515"/>
      <c r="DA181" s="515"/>
      <c r="DB181" s="515"/>
      <c r="DC181" s="515"/>
      <c r="DD181" s="515"/>
      <c r="DE181" s="515"/>
      <c r="DF181" s="515"/>
      <c r="DG181" s="515"/>
      <c r="DH181" s="515"/>
      <c r="DI181" s="515"/>
      <c r="DJ181" s="515"/>
      <c r="DK181" s="515"/>
      <c r="DL181" s="515"/>
      <c r="DM181" s="515"/>
      <c r="DN181" s="515"/>
      <c r="DO181" s="515"/>
      <c r="DP181" s="515"/>
      <c r="DQ181" s="515"/>
      <c r="DR181" s="515"/>
      <c r="DS181" s="515"/>
      <c r="DT181" s="515"/>
      <c r="DU181" s="515"/>
      <c r="DV181" s="515"/>
      <c r="DW181" s="515"/>
      <c r="DX181" s="515"/>
      <c r="DY181" s="515"/>
      <c r="DZ181" s="515"/>
      <c r="EA181" s="515"/>
      <c r="EB181" s="515"/>
      <c r="EC181" s="515"/>
      <c r="ED181" s="515"/>
      <c r="EE181" s="515"/>
      <c r="EF181" s="515"/>
      <c r="EG181" s="515"/>
      <c r="EH181" s="515"/>
      <c r="EI181" s="515"/>
      <c r="EJ181" s="515"/>
      <c r="EK181" s="515"/>
      <c r="EL181" s="515"/>
      <c r="EM181" s="515"/>
      <c r="EN181" s="515"/>
      <c r="EO181" s="515"/>
      <c r="EP181" s="515"/>
      <c r="EQ181" s="515"/>
      <c r="ER181" s="515"/>
      <c r="ES181" s="515"/>
      <c r="ET181" s="515"/>
      <c r="EU181" s="515"/>
      <c r="EV181" s="515"/>
      <c r="EW181" s="515"/>
      <c r="EX181" s="515"/>
      <c r="EY181" s="515"/>
      <c r="EZ181" s="515"/>
      <c r="FA181" s="515"/>
      <c r="FB181" s="515"/>
      <c r="FC181" s="515"/>
      <c r="FD181" s="515"/>
      <c r="FE181" s="515"/>
      <c r="FF181" s="515"/>
      <c r="FG181" s="515"/>
      <c r="FH181" s="515"/>
      <c r="FI181" s="515"/>
      <c r="FJ181" s="515"/>
      <c r="FK181" s="515"/>
      <c r="FL181" s="515"/>
      <c r="FM181" s="515"/>
      <c r="FN181" s="515"/>
      <c r="FO181" s="515"/>
      <c r="FP181" s="515"/>
      <c r="FQ181" s="515"/>
      <c r="FR181" s="515"/>
      <c r="FS181" s="515"/>
      <c r="FT181" s="515"/>
      <c r="FU181" s="515"/>
      <c r="FV181" s="515"/>
      <c r="FW181" s="515"/>
      <c r="FX181" s="515"/>
      <c r="FY181" s="515"/>
      <c r="FZ181" s="515"/>
      <c r="GA181" s="515"/>
      <c r="GB181" s="515"/>
      <c r="GC181" s="515"/>
      <c r="GD181" s="515"/>
      <c r="GE181" s="515"/>
      <c r="GF181" s="515"/>
      <c r="GG181" s="515"/>
      <c r="GH181" s="515"/>
      <c r="GI181" s="515"/>
      <c r="GJ181" s="515"/>
      <c r="GK181" s="515"/>
      <c r="GL181" s="515"/>
      <c r="GM181" s="515"/>
      <c r="GN181" s="515"/>
      <c r="GO181" s="515"/>
      <c r="GP181" s="515"/>
      <c r="GQ181" s="515"/>
      <c r="GR181" s="515"/>
      <c r="GS181" s="515"/>
      <c r="GT181" s="515"/>
      <c r="GU181" s="515"/>
      <c r="GV181" s="515"/>
      <c r="GW181" s="515"/>
      <c r="GX181" s="515"/>
      <c r="GY181" s="515"/>
      <c r="GZ181" s="515"/>
      <c r="HA181" s="515"/>
      <c r="HB181" s="515"/>
      <c r="HC181" s="515"/>
      <c r="HD181" s="515"/>
      <c r="HE181" s="515"/>
      <c r="HF181" s="515"/>
      <c r="HG181" s="515"/>
      <c r="HH181" s="515"/>
      <c r="HI181" s="515"/>
      <c r="HJ181" s="515"/>
      <c r="HK181" s="515"/>
      <c r="HL181" s="515"/>
      <c r="HM181" s="515"/>
      <c r="HN181" s="515"/>
      <c r="HO181" s="515"/>
      <c r="HP181" s="515"/>
      <c r="HQ181" s="515"/>
      <c r="HR181" s="515"/>
      <c r="HS181" s="515"/>
      <c r="HT181" s="515"/>
      <c r="HU181" s="515"/>
      <c r="HV181" s="515"/>
      <c r="HW181" s="515"/>
      <c r="HX181" s="515"/>
      <c r="HY181" s="515"/>
      <c r="HZ181" s="515"/>
      <c r="IA181" s="515"/>
      <c r="IB181" s="515"/>
      <c r="IC181" s="515"/>
      <c r="ID181" s="515"/>
      <c r="IE181" s="515"/>
      <c r="IF181" s="515"/>
      <c r="IG181" s="515"/>
      <c r="IH181" s="515"/>
      <c r="II181" s="515"/>
      <c r="IJ181" s="515"/>
      <c r="IK181" s="515"/>
      <c r="IL181" s="515"/>
      <c r="IM181" s="515"/>
      <c r="IN181" s="515"/>
      <c r="IO181" s="515"/>
      <c r="IP181" s="515"/>
      <c r="IQ181" s="515"/>
      <c r="IR181" s="515"/>
      <c r="IS181" s="515"/>
      <c r="IT181" s="515"/>
      <c r="IU181" s="515"/>
      <c r="IV181" s="515"/>
      <c r="IW181" s="515"/>
      <c r="IX181" s="515"/>
      <c r="IY181" s="515"/>
      <c r="IZ181" s="515"/>
      <c r="JA181" s="515"/>
      <c r="JB181" s="515"/>
      <c r="JC181" s="515"/>
      <c r="JD181" s="515"/>
      <c r="JE181" s="515"/>
      <c r="JF181" s="515"/>
      <c r="JG181" s="515"/>
      <c r="JH181" s="515"/>
      <c r="JI181" s="515"/>
      <c r="JJ181" s="515"/>
      <c r="JK181" s="515"/>
      <c r="JL181" s="515"/>
      <c r="JM181" s="515"/>
      <c r="JN181" s="515"/>
      <c r="JO181" s="515"/>
      <c r="JP181" s="515"/>
      <c r="JQ181" s="515"/>
      <c r="JR181" s="515"/>
      <c r="JS181" s="515"/>
      <c r="JT181" s="515"/>
      <c r="JU181" s="515"/>
      <c r="JV181" s="515"/>
      <c r="JW181" s="515"/>
      <c r="JX181" s="515"/>
      <c r="JY181" s="515"/>
      <c r="JZ181" s="515"/>
      <c r="KA181" s="515"/>
      <c r="KB181" s="515"/>
      <c r="KC181" s="515"/>
      <c r="KD181" s="515"/>
      <c r="KE181" s="515"/>
      <c r="KF181" s="515"/>
      <c r="KG181" s="515"/>
      <c r="KH181" s="515"/>
      <c r="KI181" s="515"/>
      <c r="KJ181" s="515"/>
      <c r="KK181" s="515"/>
      <c r="KL181" s="515"/>
      <c r="KM181" s="515"/>
      <c r="KN181" s="515"/>
      <c r="KO181" s="515"/>
      <c r="KP181" s="515"/>
      <c r="KQ181" s="515"/>
      <c r="KR181" s="515"/>
      <c r="KS181" s="515"/>
      <c r="KT181" s="515"/>
      <c r="KU181" s="515"/>
      <c r="KV181" s="515"/>
      <c r="KW181" s="515"/>
      <c r="KX181" s="515"/>
      <c r="KY181" s="515"/>
      <c r="KZ181" s="515"/>
      <c r="LA181" s="515"/>
      <c r="LB181" s="515"/>
      <c r="LC181" s="515"/>
      <c r="LD181" s="515"/>
      <c r="LE181" s="515"/>
      <c r="LF181" s="515"/>
      <c r="LG181" s="515"/>
      <c r="LH181" s="515"/>
      <c r="LI181" s="515"/>
      <c r="LJ181" s="515"/>
      <c r="LK181" s="515"/>
      <c r="LL181" s="515"/>
      <c r="LM181" s="515"/>
      <c r="LN181" s="515"/>
      <c r="LO181" s="515"/>
      <c r="LP181" s="515"/>
      <c r="LQ181" s="515"/>
      <c r="LR181" s="515"/>
      <c r="LS181" s="515"/>
      <c r="LT181" s="515"/>
      <c r="LU181" s="515"/>
      <c r="LV181" s="515"/>
      <c r="LW181" s="515"/>
      <c r="LX181" s="515"/>
      <c r="LY181" s="515"/>
      <c r="LZ181" s="515"/>
      <c r="MA181" s="515"/>
      <c r="MB181" s="515"/>
      <c r="MC181" s="515"/>
      <c r="MD181" s="515"/>
      <c r="ME181" s="515"/>
      <c r="MF181" s="515"/>
      <c r="MG181" s="515"/>
      <c r="MH181" s="515"/>
      <c r="MI181" s="515"/>
      <c r="MJ181" s="515"/>
      <c r="MK181" s="515"/>
      <c r="ML181" s="515"/>
      <c r="MM181" s="515"/>
      <c r="MN181" s="515"/>
      <c r="MO181" s="515"/>
      <c r="MP181" s="515"/>
      <c r="MQ181" s="515"/>
      <c r="MR181" s="515"/>
      <c r="MS181" s="515"/>
      <c r="MT181" s="515"/>
      <c r="MU181" s="515"/>
      <c r="MV181" s="515"/>
      <c r="MW181" s="515"/>
      <c r="MX181" s="515"/>
      <c r="MY181" s="515"/>
      <c r="MZ181" s="515"/>
      <c r="NA181" s="515"/>
      <c r="NB181" s="515"/>
      <c r="NC181" s="515"/>
      <c r="ND181" s="515"/>
      <c r="NE181" s="515"/>
      <c r="NF181" s="515"/>
      <c r="NG181" s="515"/>
      <c r="NH181" s="515"/>
      <c r="NI181" s="515"/>
      <c r="NJ181" s="515"/>
      <c r="NK181" s="515"/>
      <c r="NL181" s="515"/>
      <c r="NM181" s="515"/>
      <c r="NN181" s="515"/>
      <c r="NO181" s="515"/>
      <c r="NP181" s="515"/>
      <c r="NQ181" s="515"/>
      <c r="NR181" s="515"/>
      <c r="NS181" s="515"/>
      <c r="NT181" s="515"/>
      <c r="NU181" s="515"/>
      <c r="NV181" s="515"/>
      <c r="NW181" s="515"/>
      <c r="NX181" s="515"/>
      <c r="NY181" s="515"/>
      <c r="NZ181" s="515"/>
      <c r="OA181" s="515"/>
      <c r="OB181" s="515"/>
      <c r="OC181" s="515"/>
      <c r="OD181" s="515"/>
      <c r="OE181" s="515"/>
      <c r="OF181" s="515"/>
      <c r="OG181" s="515"/>
      <c r="OH181" s="515"/>
      <c r="OI181" s="515"/>
      <c r="OJ181" s="515"/>
      <c r="OK181" s="515"/>
      <c r="OL181" s="515"/>
      <c r="OM181" s="515"/>
      <c r="ON181" s="515"/>
      <c r="OO181" s="515"/>
      <c r="OP181" s="515"/>
      <c r="OQ181" s="515"/>
      <c r="OR181" s="515"/>
      <c r="OS181" s="515"/>
      <c r="OT181" s="515"/>
      <c r="OU181" s="515"/>
      <c r="OV181" s="515"/>
      <c r="OW181" s="515"/>
      <c r="OX181" s="515"/>
      <c r="OY181" s="515"/>
      <c r="OZ181" s="515"/>
      <c r="PA181" s="515"/>
      <c r="PB181" s="515"/>
      <c r="PC181" s="515"/>
      <c r="PD181" s="515"/>
      <c r="PE181" s="515"/>
      <c r="PF181" s="515"/>
      <c r="PG181" s="515"/>
      <c r="PH181" s="515"/>
      <c r="PI181" s="515"/>
      <c r="PJ181" s="515"/>
      <c r="PK181" s="515"/>
      <c r="PL181" s="515"/>
      <c r="PM181" s="515"/>
      <c r="PN181" s="515"/>
      <c r="PO181" s="515"/>
      <c r="PP181" s="515"/>
      <c r="PQ181" s="515"/>
      <c r="PR181" s="515"/>
      <c r="PS181" s="515"/>
      <c r="PT181" s="515"/>
      <c r="PU181" s="515"/>
      <c r="PV181" s="515"/>
      <c r="PW181" s="515"/>
      <c r="PX181" s="515"/>
      <c r="PY181" s="515"/>
      <c r="PZ181" s="515"/>
      <c r="QA181" s="515"/>
      <c r="QB181" s="515"/>
      <c r="QC181" s="515"/>
      <c r="QD181" s="515"/>
      <c r="QE181" s="515"/>
      <c r="QF181" s="515"/>
      <c r="QG181" s="515"/>
      <c r="QH181" s="515"/>
      <c r="QI181" s="515"/>
      <c r="QJ181" s="515"/>
      <c r="QK181" s="515"/>
      <c r="QL181" s="515"/>
      <c r="QM181" s="515"/>
      <c r="QN181" s="515"/>
      <c r="QO181" s="515"/>
      <c r="QP181" s="515"/>
      <c r="QQ181" s="515"/>
      <c r="QR181" s="515"/>
      <c r="QS181" s="515"/>
      <c r="QT181" s="515"/>
      <c r="QU181" s="515"/>
      <c r="QV181" s="515"/>
      <c r="QW181" s="515"/>
      <c r="QX181" s="515"/>
      <c r="QY181" s="515"/>
      <c r="QZ181" s="515"/>
      <c r="RA181" s="515"/>
      <c r="RB181" s="515"/>
      <c r="RC181" s="515"/>
      <c r="RD181" s="515"/>
      <c r="RE181" s="515"/>
      <c r="RF181" s="515"/>
      <c r="RG181" s="515"/>
      <c r="RH181" s="515"/>
      <c r="RI181" s="515"/>
      <c r="RJ181" s="515"/>
      <c r="RK181" s="515"/>
      <c r="RL181" s="515"/>
      <c r="RM181" s="515"/>
      <c r="RN181" s="515"/>
      <c r="RO181" s="515"/>
      <c r="RP181" s="515"/>
      <c r="RQ181" s="515"/>
      <c r="RR181" s="515"/>
      <c r="RS181" s="515"/>
      <c r="RT181" s="515"/>
      <c r="RU181" s="515"/>
      <c r="RV181" s="515"/>
      <c r="RW181" s="515"/>
      <c r="RX181" s="515"/>
      <c r="RY181" s="515"/>
      <c r="RZ181" s="515"/>
      <c r="SA181" s="515"/>
      <c r="SB181" s="515"/>
      <c r="SC181" s="515"/>
      <c r="SD181" s="515"/>
      <c r="SE181" s="515"/>
      <c r="SF181" s="515"/>
      <c r="SG181" s="515"/>
      <c r="SH181" s="515"/>
      <c r="SI181" s="515"/>
      <c r="SJ181" s="515"/>
      <c r="SK181" s="515"/>
      <c r="SL181" s="515"/>
      <c r="SM181" s="515"/>
      <c r="SN181" s="515"/>
      <c r="SO181" s="515"/>
      <c r="SP181" s="515"/>
      <c r="SQ181" s="515"/>
      <c r="SR181" s="515"/>
      <c r="SS181" s="515"/>
      <c r="ST181" s="515"/>
      <c r="SU181" s="515"/>
      <c r="SV181" s="515"/>
      <c r="SW181" s="515"/>
      <c r="SX181" s="515"/>
      <c r="SY181" s="515"/>
      <c r="SZ181" s="515"/>
      <c r="TA181" s="515"/>
      <c r="TB181" s="515"/>
      <c r="TC181" s="515"/>
      <c r="TD181" s="515"/>
      <c r="TE181" s="515"/>
      <c r="TF181" s="515"/>
      <c r="TG181" s="515"/>
      <c r="TH181" s="515"/>
      <c r="TI181" s="515"/>
      <c r="TJ181" s="515"/>
      <c r="TK181" s="515"/>
      <c r="TL181" s="515"/>
      <c r="TM181" s="515"/>
      <c r="TN181" s="515"/>
      <c r="TO181" s="515"/>
      <c r="TP181" s="515"/>
      <c r="TQ181" s="515"/>
      <c r="TR181" s="515"/>
      <c r="TS181" s="515"/>
      <c r="TT181" s="515"/>
      <c r="TU181" s="515"/>
      <c r="TV181" s="515"/>
      <c r="TW181" s="515"/>
      <c r="TX181" s="515"/>
      <c r="TY181" s="515"/>
      <c r="TZ181" s="515"/>
      <c r="UA181" s="515"/>
      <c r="UB181" s="515"/>
      <c r="UC181" s="515"/>
      <c r="UD181" s="515"/>
      <c r="UE181" s="515"/>
      <c r="UF181" s="515"/>
      <c r="UG181" s="515"/>
      <c r="UH181" s="515"/>
      <c r="UI181" s="515"/>
      <c r="UJ181" s="515"/>
      <c r="UK181" s="515"/>
      <c r="UL181" s="515"/>
      <c r="UM181" s="515"/>
      <c r="UN181" s="515"/>
      <c r="UO181" s="515"/>
      <c r="UP181" s="515"/>
      <c r="UQ181" s="515"/>
      <c r="UR181" s="515"/>
      <c r="US181" s="515"/>
      <c r="UT181" s="515"/>
      <c r="UU181" s="515"/>
      <c r="UV181" s="515"/>
      <c r="UW181" s="515"/>
      <c r="UX181" s="515"/>
      <c r="UY181" s="515"/>
      <c r="UZ181" s="515"/>
      <c r="VA181" s="515"/>
      <c r="VB181" s="515"/>
      <c r="VC181" s="515"/>
      <c r="VD181" s="515"/>
      <c r="VE181" s="515"/>
      <c r="VF181" s="515"/>
      <c r="VG181" s="515"/>
      <c r="VH181" s="515"/>
      <c r="VI181" s="515"/>
      <c r="VJ181" s="515"/>
      <c r="VK181" s="515"/>
      <c r="VL181" s="515"/>
      <c r="VM181" s="515"/>
      <c r="VN181" s="515"/>
      <c r="VO181" s="515"/>
      <c r="VP181" s="515"/>
      <c r="VQ181" s="515"/>
      <c r="VR181" s="515"/>
      <c r="VS181" s="515"/>
      <c r="VT181" s="515"/>
      <c r="VU181" s="515"/>
      <c r="VV181" s="515"/>
      <c r="VW181" s="515"/>
      <c r="VX181" s="515"/>
      <c r="VY181" s="515"/>
      <c r="VZ181" s="515"/>
      <c r="WA181" s="515"/>
      <c r="WB181" s="515"/>
      <c r="WC181" s="515"/>
      <c r="WD181" s="515"/>
      <c r="WE181" s="515"/>
      <c r="WF181" s="515"/>
      <c r="WG181" s="515"/>
      <c r="WH181" s="515"/>
      <c r="WI181" s="515"/>
      <c r="WJ181" s="515"/>
      <c r="WK181" s="515"/>
      <c r="WL181" s="515"/>
      <c r="WM181" s="515"/>
      <c r="WN181" s="515"/>
      <c r="WO181" s="515"/>
      <c r="WP181" s="515"/>
      <c r="WQ181" s="515"/>
      <c r="WR181" s="515"/>
      <c r="WS181" s="515"/>
      <c r="WT181" s="515"/>
      <c r="WU181" s="515"/>
      <c r="WV181" s="515"/>
      <c r="WW181" s="515"/>
      <c r="WX181" s="515"/>
      <c r="WY181" s="515"/>
      <c r="WZ181" s="515"/>
      <c r="XA181" s="515"/>
      <c r="XB181" s="515"/>
      <c r="XC181" s="515"/>
      <c r="XD181" s="515"/>
      <c r="XE181" s="515"/>
      <c r="XF181" s="515"/>
      <c r="XG181" s="515"/>
      <c r="XH181" s="515"/>
      <c r="XI181" s="515"/>
      <c r="XJ181" s="515"/>
      <c r="XK181" s="515"/>
      <c r="XL181" s="515"/>
      <c r="XM181" s="515"/>
      <c r="XN181" s="515"/>
      <c r="XO181" s="515"/>
      <c r="XP181" s="515"/>
      <c r="XQ181" s="515"/>
      <c r="XR181" s="515"/>
      <c r="XS181" s="515"/>
      <c r="XT181" s="515"/>
      <c r="XU181" s="515"/>
      <c r="XV181" s="515"/>
      <c r="XW181" s="515"/>
      <c r="XX181" s="515"/>
      <c r="XY181" s="515"/>
      <c r="XZ181" s="515"/>
      <c r="YA181" s="515"/>
      <c r="YB181" s="515"/>
      <c r="YC181" s="515"/>
      <c r="YD181" s="515"/>
      <c r="YE181" s="515"/>
      <c r="YF181" s="515"/>
      <c r="YG181" s="515"/>
      <c r="YH181" s="515"/>
      <c r="YI181" s="515"/>
      <c r="YJ181" s="515"/>
      <c r="YK181" s="515"/>
      <c r="YL181" s="515"/>
      <c r="YM181" s="515"/>
      <c r="YN181" s="515"/>
      <c r="YO181" s="515"/>
      <c r="YP181" s="515"/>
      <c r="YQ181" s="515"/>
      <c r="YR181" s="515"/>
      <c r="YS181" s="515"/>
      <c r="YT181" s="515"/>
      <c r="YU181" s="515"/>
      <c r="YV181" s="515"/>
      <c r="YW181" s="515"/>
      <c r="YX181" s="515"/>
      <c r="YY181" s="515"/>
      <c r="YZ181" s="515"/>
      <c r="ZA181" s="515"/>
      <c r="ZB181" s="515"/>
      <c r="ZC181" s="515"/>
      <c r="ZD181" s="515"/>
      <c r="ZE181" s="515"/>
      <c r="ZF181" s="515"/>
      <c r="ZG181" s="515"/>
      <c r="ZH181" s="515"/>
      <c r="ZI181" s="515"/>
      <c r="ZJ181" s="515"/>
      <c r="ZK181" s="515"/>
      <c r="ZL181" s="515"/>
      <c r="ZM181" s="515"/>
      <c r="ZN181" s="515"/>
      <c r="ZO181" s="515"/>
      <c r="ZP181" s="515"/>
      <c r="ZQ181" s="515"/>
      <c r="ZR181" s="515"/>
      <c r="ZS181" s="515"/>
      <c r="ZT181" s="515"/>
      <c r="ZU181" s="515"/>
      <c r="ZV181" s="515"/>
      <c r="ZW181" s="515"/>
      <c r="ZX181" s="515"/>
      <c r="ZY181" s="515"/>
      <c r="ZZ181" s="515"/>
      <c r="AAA181" s="515"/>
      <c r="AAB181" s="515"/>
      <c r="AAC181" s="515"/>
      <c r="AAD181" s="515"/>
      <c r="AAE181" s="515"/>
      <c r="AAF181" s="515"/>
      <c r="AAG181" s="515"/>
      <c r="AAH181" s="515"/>
      <c r="AAI181" s="515"/>
      <c r="AAJ181" s="515"/>
      <c r="AAK181" s="515"/>
      <c r="AAL181" s="515"/>
      <c r="AAM181" s="515"/>
      <c r="AAN181" s="515"/>
      <c r="AAO181" s="515"/>
      <c r="AAP181" s="515"/>
      <c r="AAQ181" s="515"/>
      <c r="AAR181" s="515"/>
      <c r="AAS181" s="515"/>
      <c r="AAT181" s="515"/>
      <c r="AAU181" s="515"/>
      <c r="AAV181" s="515"/>
      <c r="AAW181" s="515"/>
      <c r="AAX181" s="515"/>
      <c r="AAY181" s="515"/>
      <c r="AAZ181" s="515"/>
      <c r="ABA181" s="515"/>
      <c r="ABB181" s="515"/>
      <c r="ABC181" s="515"/>
      <c r="ABD181" s="515"/>
      <c r="ABE181" s="515"/>
      <c r="ABF181" s="515"/>
      <c r="ABG181" s="515"/>
      <c r="ABH181" s="515"/>
      <c r="ABI181" s="515"/>
      <c r="ABJ181" s="515"/>
      <c r="ABK181" s="515"/>
      <c r="ABL181" s="515"/>
      <c r="ABM181" s="515"/>
      <c r="ABN181" s="515"/>
      <c r="ABO181" s="515"/>
      <c r="ABP181" s="515"/>
      <c r="ABQ181" s="515"/>
      <c r="ABR181" s="515"/>
      <c r="ABS181" s="515"/>
      <c r="ABT181" s="515"/>
      <c r="ABU181" s="515"/>
      <c r="ABV181" s="515"/>
      <c r="ABW181" s="515"/>
      <c r="ABX181" s="515"/>
      <c r="ABY181" s="515"/>
      <c r="ABZ181" s="515"/>
      <c r="ACA181" s="515"/>
      <c r="ACB181" s="515"/>
      <c r="ACC181" s="515"/>
      <c r="ACD181" s="515"/>
      <c r="ACE181" s="515"/>
      <c r="ACF181" s="515"/>
      <c r="ACG181" s="515"/>
      <c r="ACH181" s="515"/>
      <c r="ACI181" s="515"/>
      <c r="ACJ181" s="515"/>
      <c r="ACK181" s="515"/>
      <c r="ACL181" s="515"/>
      <c r="ACM181" s="515"/>
      <c r="ACN181" s="515"/>
      <c r="ACO181" s="515"/>
      <c r="ACP181" s="515"/>
      <c r="ACQ181" s="515"/>
      <c r="ACR181" s="515"/>
      <c r="ACS181" s="515"/>
      <c r="ACT181" s="515"/>
      <c r="ACU181" s="515"/>
      <c r="ACV181" s="515"/>
      <c r="ACW181" s="515"/>
      <c r="ACX181" s="515"/>
      <c r="ACY181" s="515"/>
      <c r="ACZ181" s="515"/>
      <c r="ADA181" s="515"/>
      <c r="ADB181" s="515"/>
      <c r="ADC181" s="515"/>
      <c r="ADD181" s="515"/>
      <c r="ADE181" s="515"/>
      <c r="ADF181" s="515"/>
      <c r="ADG181" s="515"/>
      <c r="ADH181" s="515"/>
      <c r="ADI181" s="515"/>
      <c r="ADJ181" s="515"/>
      <c r="ADK181" s="515"/>
      <c r="ADL181" s="515"/>
      <c r="ADM181" s="515"/>
      <c r="ADN181" s="515"/>
      <c r="ADO181" s="515"/>
      <c r="ADP181" s="515"/>
      <c r="ADQ181" s="515"/>
      <c r="ADR181" s="515"/>
      <c r="ADS181" s="515"/>
      <c r="ADT181" s="515"/>
      <c r="ADU181" s="515"/>
      <c r="ADV181" s="515"/>
      <c r="ADW181" s="515"/>
      <c r="ADX181" s="515"/>
      <c r="ADY181" s="515"/>
      <c r="ADZ181" s="515"/>
      <c r="AEA181" s="515"/>
      <c r="AEB181" s="515"/>
      <c r="AEC181" s="515"/>
      <c r="AED181" s="515"/>
      <c r="AEE181" s="515"/>
      <c r="AEF181" s="515"/>
      <c r="AEG181" s="515"/>
      <c r="AEH181" s="515"/>
      <c r="AEI181" s="515"/>
      <c r="AEJ181" s="515"/>
      <c r="AEK181" s="515"/>
      <c r="AEL181" s="515"/>
      <c r="AEM181" s="515"/>
      <c r="AEN181" s="515"/>
      <c r="AEO181" s="515"/>
      <c r="AEP181" s="515"/>
      <c r="AEQ181" s="515"/>
      <c r="AER181" s="515"/>
      <c r="AES181" s="515"/>
      <c r="AET181" s="515"/>
      <c r="AEU181" s="515"/>
      <c r="AEV181" s="515"/>
      <c r="AEW181" s="515"/>
      <c r="AEX181" s="515"/>
      <c r="AEY181" s="515"/>
      <c r="AEZ181" s="515"/>
      <c r="AFA181" s="515"/>
      <c r="AFB181" s="515"/>
      <c r="AFC181" s="515"/>
      <c r="AFD181" s="515"/>
      <c r="AFE181" s="515"/>
      <c r="AFF181" s="515"/>
      <c r="AFG181" s="515"/>
      <c r="AFH181" s="515"/>
      <c r="AFI181" s="515"/>
      <c r="AFJ181" s="515"/>
      <c r="AFK181" s="515"/>
      <c r="AFL181" s="515"/>
      <c r="AFM181" s="515"/>
      <c r="AFN181" s="515"/>
      <c r="AFO181" s="515"/>
      <c r="AFP181" s="515"/>
      <c r="AFQ181" s="515"/>
      <c r="AFR181" s="515"/>
      <c r="AFS181" s="515"/>
      <c r="AFT181" s="515"/>
      <c r="AFU181" s="515"/>
      <c r="AFV181" s="515"/>
      <c r="AFW181" s="515"/>
      <c r="AFX181" s="515"/>
      <c r="AFY181" s="515"/>
      <c r="AFZ181" s="515"/>
      <c r="AGA181" s="515"/>
      <c r="AGB181" s="515"/>
      <c r="AGC181" s="515"/>
      <c r="AGD181" s="515"/>
      <c r="AGE181" s="515"/>
      <c r="AGF181" s="515"/>
      <c r="AGG181" s="515"/>
      <c r="AGH181" s="515"/>
      <c r="AGI181" s="515"/>
      <c r="AGJ181" s="515"/>
      <c r="AGK181" s="515"/>
      <c r="AGL181" s="515"/>
      <c r="AGM181" s="515"/>
      <c r="AGN181" s="515"/>
      <c r="AGO181" s="515"/>
      <c r="AGP181" s="515"/>
      <c r="AGQ181" s="515"/>
      <c r="AGR181" s="515"/>
      <c r="AGS181" s="515"/>
      <c r="AGT181" s="515"/>
      <c r="AGU181" s="515"/>
      <c r="AGV181" s="515"/>
      <c r="AGW181" s="515"/>
      <c r="AGX181" s="515"/>
      <c r="AGY181" s="515"/>
      <c r="AGZ181" s="515"/>
      <c r="AHA181" s="515"/>
      <c r="AHB181" s="515"/>
      <c r="AHC181" s="515"/>
      <c r="AHD181" s="515"/>
      <c r="AHE181" s="515"/>
      <c r="AHF181" s="515"/>
      <c r="AHG181" s="515"/>
      <c r="AHH181" s="515"/>
      <c r="AHI181" s="515"/>
      <c r="AHJ181" s="515"/>
      <c r="AHK181" s="515"/>
      <c r="AHL181" s="515"/>
      <c r="AHM181" s="515"/>
      <c r="AHN181" s="515"/>
      <c r="AHO181" s="515"/>
      <c r="AHP181" s="515"/>
      <c r="AHQ181" s="515"/>
      <c r="AHR181" s="515"/>
      <c r="AHS181" s="515"/>
      <c r="AHT181" s="515"/>
      <c r="AHU181" s="515"/>
      <c r="AHV181" s="515"/>
      <c r="AHW181" s="515"/>
      <c r="AHX181" s="515"/>
      <c r="AHY181" s="515"/>
      <c r="AHZ181" s="515"/>
      <c r="AIA181" s="515"/>
      <c r="AIB181" s="515"/>
      <c r="AIC181" s="515"/>
      <c r="AID181" s="515"/>
      <c r="AIE181" s="515"/>
      <c r="AIF181" s="515"/>
      <c r="AIG181" s="515"/>
      <c r="AIH181" s="515"/>
      <c r="AII181" s="515"/>
      <c r="AIJ181" s="515"/>
      <c r="AIK181" s="515"/>
      <c r="AIL181" s="515"/>
      <c r="AIM181" s="515"/>
      <c r="AIN181" s="515"/>
      <c r="AIO181" s="515"/>
      <c r="AIP181" s="515"/>
      <c r="AIQ181" s="515"/>
      <c r="AIR181" s="515"/>
      <c r="AIS181" s="515"/>
      <c r="AIT181" s="515"/>
      <c r="AIU181" s="515"/>
      <c r="AIV181" s="515"/>
      <c r="AIW181" s="515"/>
      <c r="AIX181" s="515"/>
      <c r="AIY181" s="515"/>
      <c r="AIZ181" s="515"/>
      <c r="AJA181" s="515"/>
      <c r="AJB181" s="515"/>
      <c r="AJC181" s="515"/>
      <c r="AJD181" s="515"/>
      <c r="AJE181" s="515"/>
      <c r="AJF181" s="515"/>
      <c r="AJG181" s="515"/>
      <c r="AJH181" s="515"/>
      <c r="AJI181" s="515"/>
      <c r="AJJ181" s="515"/>
      <c r="AJK181" s="515"/>
      <c r="AJL181" s="515"/>
      <c r="AJM181" s="515"/>
      <c r="AJN181" s="515"/>
      <c r="AJO181" s="515"/>
      <c r="AJP181" s="515"/>
      <c r="AJQ181" s="515"/>
      <c r="AJR181" s="515"/>
      <c r="AJS181" s="515"/>
      <c r="AJT181" s="515"/>
      <c r="AJU181" s="515"/>
      <c r="AJV181" s="515"/>
      <c r="AJW181" s="515"/>
      <c r="AJX181" s="515"/>
      <c r="AJY181" s="515"/>
      <c r="AJZ181" s="515"/>
      <c r="AKA181" s="515"/>
      <c r="AKB181" s="515"/>
      <c r="AKC181" s="515"/>
      <c r="AKD181" s="515"/>
      <c r="AKE181" s="515"/>
      <c r="AKF181" s="515"/>
      <c r="AKG181" s="515"/>
      <c r="AKH181" s="515"/>
      <c r="AKI181" s="515"/>
      <c r="AKJ181" s="515"/>
      <c r="AKK181" s="515"/>
      <c r="AKL181" s="515"/>
      <c r="AKM181" s="515"/>
      <c r="AKN181" s="515"/>
      <c r="AKO181" s="515"/>
      <c r="AKP181" s="515"/>
      <c r="AKQ181" s="515"/>
      <c r="AKR181" s="515"/>
      <c r="AKS181" s="515"/>
      <c r="AKT181" s="515"/>
      <c r="AKU181" s="515"/>
      <c r="AKV181" s="515"/>
      <c r="AKW181" s="515"/>
      <c r="AKX181" s="515"/>
      <c r="AKY181" s="515"/>
      <c r="AKZ181" s="515"/>
      <c r="ALA181" s="515"/>
      <c r="ALB181" s="515"/>
      <c r="ALC181" s="515"/>
      <c r="ALD181" s="515"/>
      <c r="ALE181" s="515"/>
      <c r="ALF181" s="515"/>
      <c r="ALG181" s="515"/>
      <c r="ALH181" s="515"/>
      <c r="ALI181" s="515"/>
      <c r="ALJ181" s="515"/>
      <c r="ALK181" s="515"/>
      <c r="ALL181" s="515"/>
      <c r="ALM181" s="515"/>
      <c r="ALN181" s="515"/>
    </row>
    <row r="182" spans="1:1002" s="516" customFormat="1" ht="20.25" x14ac:dyDescent="0.3">
      <c r="A182" s="561" t="s">
        <v>286</v>
      </c>
      <c r="D182" s="515"/>
      <c r="E182" s="515"/>
      <c r="F182" s="515"/>
      <c r="G182" s="515"/>
      <c r="H182" s="515"/>
      <c r="I182" s="515"/>
      <c r="J182" s="515"/>
      <c r="K182" s="515"/>
      <c r="L182" s="515"/>
      <c r="M182" s="515"/>
      <c r="N182" s="515"/>
      <c r="O182" s="515"/>
      <c r="P182" s="515"/>
      <c r="Q182" s="515"/>
      <c r="R182" s="515"/>
      <c r="S182" s="515"/>
      <c r="T182" s="515"/>
      <c r="U182" s="515"/>
      <c r="V182" s="515"/>
      <c r="W182" s="515"/>
      <c r="X182" s="515"/>
      <c r="Y182" s="515"/>
      <c r="Z182" s="515"/>
      <c r="AA182" s="515"/>
      <c r="AB182" s="515"/>
      <c r="AC182" s="515"/>
      <c r="AD182" s="515"/>
      <c r="AE182" s="515"/>
      <c r="AF182" s="515"/>
      <c r="AG182" s="515"/>
      <c r="AH182" s="515"/>
      <c r="AI182" s="515"/>
      <c r="AJ182" s="515"/>
      <c r="AK182" s="515"/>
      <c r="AL182" s="515"/>
      <c r="AM182" s="515"/>
      <c r="AN182" s="515"/>
      <c r="AO182" s="515"/>
      <c r="AP182" s="515"/>
      <c r="AQ182" s="515"/>
      <c r="AR182" s="515"/>
      <c r="AS182" s="515"/>
      <c r="AT182" s="515"/>
      <c r="AU182" s="515"/>
      <c r="AV182" s="515"/>
      <c r="AW182" s="515"/>
      <c r="AX182" s="515"/>
      <c r="AY182" s="515"/>
      <c r="AZ182" s="515"/>
      <c r="BA182" s="515"/>
      <c r="BB182" s="515"/>
      <c r="BC182" s="515"/>
      <c r="BD182" s="515"/>
      <c r="BE182" s="515"/>
      <c r="BF182" s="515"/>
      <c r="BG182" s="515"/>
      <c r="BH182" s="515"/>
      <c r="BI182" s="515"/>
      <c r="BJ182" s="515"/>
      <c r="BK182" s="515"/>
      <c r="BL182" s="515"/>
      <c r="BM182" s="515"/>
      <c r="BN182" s="515"/>
      <c r="BO182" s="515"/>
      <c r="BP182" s="515"/>
      <c r="BQ182" s="515"/>
      <c r="BR182" s="515"/>
      <c r="BS182" s="515"/>
      <c r="BT182" s="515"/>
      <c r="BU182" s="515"/>
      <c r="BV182" s="515"/>
      <c r="BW182" s="515"/>
      <c r="BX182" s="515"/>
      <c r="BY182" s="515"/>
      <c r="BZ182" s="515"/>
      <c r="CA182" s="515"/>
      <c r="CB182" s="515"/>
      <c r="CC182" s="515"/>
      <c r="CD182" s="515"/>
      <c r="CE182" s="515"/>
      <c r="CF182" s="515"/>
      <c r="CG182" s="515"/>
      <c r="CH182" s="515"/>
      <c r="CI182" s="515"/>
      <c r="CJ182" s="515"/>
      <c r="CK182" s="515"/>
      <c r="CL182" s="515"/>
      <c r="CM182" s="515"/>
      <c r="CN182" s="515"/>
      <c r="CO182" s="515"/>
      <c r="CP182" s="515"/>
      <c r="CQ182" s="515"/>
      <c r="CR182" s="515"/>
      <c r="CS182" s="515"/>
      <c r="CT182" s="515"/>
      <c r="CU182" s="515"/>
      <c r="CV182" s="515"/>
      <c r="CW182" s="515"/>
      <c r="CX182" s="515"/>
      <c r="CY182" s="515"/>
      <c r="CZ182" s="515"/>
      <c r="DA182" s="515"/>
      <c r="DB182" s="515"/>
      <c r="DC182" s="515"/>
      <c r="DD182" s="515"/>
      <c r="DE182" s="515"/>
      <c r="DF182" s="515"/>
      <c r="DG182" s="515"/>
      <c r="DH182" s="515"/>
      <c r="DI182" s="515"/>
      <c r="DJ182" s="515"/>
      <c r="DK182" s="515"/>
      <c r="DL182" s="515"/>
      <c r="DM182" s="515"/>
      <c r="DN182" s="515"/>
      <c r="DO182" s="515"/>
      <c r="DP182" s="515"/>
      <c r="DQ182" s="515"/>
      <c r="DR182" s="515"/>
      <c r="DS182" s="515"/>
      <c r="DT182" s="515"/>
      <c r="DU182" s="515"/>
      <c r="DV182" s="515"/>
      <c r="DW182" s="515"/>
      <c r="DX182" s="515"/>
      <c r="DY182" s="515"/>
      <c r="DZ182" s="515"/>
      <c r="EA182" s="515"/>
      <c r="EB182" s="515"/>
      <c r="EC182" s="515"/>
      <c r="ED182" s="515"/>
      <c r="EE182" s="515"/>
      <c r="EF182" s="515"/>
      <c r="EG182" s="515"/>
      <c r="EH182" s="515"/>
      <c r="EI182" s="515"/>
      <c r="EJ182" s="515"/>
      <c r="EK182" s="515"/>
      <c r="EL182" s="515"/>
      <c r="EM182" s="515"/>
      <c r="EN182" s="515"/>
      <c r="EO182" s="515"/>
      <c r="EP182" s="515"/>
      <c r="EQ182" s="515"/>
      <c r="ER182" s="515"/>
      <c r="ES182" s="515"/>
      <c r="ET182" s="515"/>
      <c r="EU182" s="515"/>
      <c r="EV182" s="515"/>
      <c r="EW182" s="515"/>
      <c r="EX182" s="515"/>
      <c r="EY182" s="515"/>
      <c r="EZ182" s="515"/>
      <c r="FA182" s="515"/>
      <c r="FB182" s="515"/>
      <c r="FC182" s="515"/>
      <c r="FD182" s="515"/>
      <c r="FE182" s="515"/>
      <c r="FF182" s="515"/>
      <c r="FG182" s="515"/>
      <c r="FH182" s="515"/>
      <c r="FI182" s="515"/>
      <c r="FJ182" s="515"/>
      <c r="FK182" s="515"/>
      <c r="FL182" s="515"/>
      <c r="FM182" s="515"/>
      <c r="FN182" s="515"/>
      <c r="FO182" s="515"/>
      <c r="FP182" s="515"/>
      <c r="FQ182" s="515"/>
      <c r="FR182" s="515"/>
      <c r="FS182" s="515"/>
      <c r="FT182" s="515"/>
      <c r="FU182" s="515"/>
      <c r="FV182" s="515"/>
      <c r="FW182" s="515"/>
      <c r="FX182" s="515"/>
      <c r="FY182" s="515"/>
      <c r="FZ182" s="515"/>
      <c r="GA182" s="515"/>
      <c r="GB182" s="515"/>
      <c r="GC182" s="515"/>
      <c r="GD182" s="515"/>
      <c r="GE182" s="515"/>
      <c r="GF182" s="515"/>
      <c r="GG182" s="515"/>
      <c r="GH182" s="515"/>
      <c r="GI182" s="515"/>
      <c r="GJ182" s="515"/>
      <c r="GK182" s="515"/>
      <c r="GL182" s="515"/>
      <c r="GM182" s="515"/>
      <c r="GN182" s="515"/>
      <c r="GO182" s="515"/>
      <c r="GP182" s="515"/>
      <c r="GQ182" s="515"/>
      <c r="GR182" s="515"/>
      <c r="GS182" s="515"/>
      <c r="GT182" s="515"/>
      <c r="GU182" s="515"/>
      <c r="GV182" s="515"/>
      <c r="GW182" s="515"/>
      <c r="GX182" s="515"/>
      <c r="GY182" s="515"/>
      <c r="GZ182" s="515"/>
      <c r="HA182" s="515"/>
      <c r="HB182" s="515"/>
      <c r="HC182" s="515"/>
      <c r="HD182" s="515"/>
      <c r="HE182" s="515"/>
      <c r="HF182" s="515"/>
      <c r="HG182" s="515"/>
      <c r="HH182" s="515"/>
      <c r="HI182" s="515"/>
      <c r="HJ182" s="515"/>
      <c r="HK182" s="515"/>
      <c r="HL182" s="515"/>
      <c r="HM182" s="515"/>
      <c r="HN182" s="515"/>
      <c r="HO182" s="515"/>
      <c r="HP182" s="515"/>
      <c r="HQ182" s="515"/>
      <c r="HR182" s="515"/>
      <c r="HS182" s="515"/>
      <c r="HT182" s="515"/>
      <c r="HU182" s="515"/>
      <c r="HV182" s="515"/>
      <c r="HW182" s="515"/>
      <c r="HX182" s="515"/>
      <c r="HY182" s="515"/>
      <c r="HZ182" s="515"/>
      <c r="IA182" s="515"/>
      <c r="IB182" s="515"/>
      <c r="IC182" s="515"/>
      <c r="ID182" s="515"/>
      <c r="IE182" s="515"/>
      <c r="IF182" s="515"/>
      <c r="IG182" s="515"/>
      <c r="IH182" s="515"/>
      <c r="II182" s="515"/>
      <c r="IJ182" s="515"/>
      <c r="IK182" s="515"/>
      <c r="IL182" s="515"/>
      <c r="IM182" s="515"/>
      <c r="IN182" s="515"/>
      <c r="IO182" s="515"/>
      <c r="IP182" s="515"/>
      <c r="IQ182" s="515"/>
      <c r="IR182" s="515"/>
      <c r="IS182" s="515"/>
      <c r="IT182" s="515"/>
      <c r="IU182" s="515"/>
      <c r="IV182" s="515"/>
      <c r="IW182" s="515"/>
      <c r="IX182" s="515"/>
      <c r="IY182" s="515"/>
      <c r="IZ182" s="515"/>
      <c r="JA182" s="515"/>
      <c r="JB182" s="515"/>
      <c r="JC182" s="515"/>
      <c r="JD182" s="515"/>
      <c r="JE182" s="515"/>
      <c r="JF182" s="515"/>
      <c r="JG182" s="515"/>
      <c r="JH182" s="515"/>
      <c r="JI182" s="515"/>
      <c r="JJ182" s="515"/>
      <c r="JK182" s="515"/>
      <c r="JL182" s="515"/>
      <c r="JM182" s="515"/>
      <c r="JN182" s="515"/>
      <c r="JO182" s="515"/>
      <c r="JP182" s="515"/>
      <c r="JQ182" s="515"/>
      <c r="JR182" s="515"/>
      <c r="JS182" s="515"/>
      <c r="JT182" s="515"/>
      <c r="JU182" s="515"/>
      <c r="JV182" s="515"/>
      <c r="JW182" s="515"/>
      <c r="JX182" s="515"/>
      <c r="JY182" s="515"/>
      <c r="JZ182" s="515"/>
      <c r="KA182" s="515"/>
      <c r="KB182" s="515"/>
      <c r="KC182" s="515"/>
      <c r="KD182" s="515"/>
      <c r="KE182" s="515"/>
      <c r="KF182" s="515"/>
      <c r="KG182" s="515"/>
      <c r="KH182" s="515"/>
      <c r="KI182" s="515"/>
      <c r="KJ182" s="515"/>
      <c r="KK182" s="515"/>
      <c r="KL182" s="515"/>
      <c r="KM182" s="515"/>
      <c r="KN182" s="515"/>
      <c r="KO182" s="515"/>
      <c r="KP182" s="515"/>
      <c r="KQ182" s="515"/>
      <c r="KR182" s="515"/>
      <c r="KS182" s="515"/>
      <c r="KT182" s="515"/>
      <c r="KU182" s="515"/>
      <c r="KV182" s="515"/>
      <c r="KW182" s="515"/>
      <c r="KX182" s="515"/>
      <c r="KY182" s="515"/>
      <c r="KZ182" s="515"/>
      <c r="LA182" s="515"/>
      <c r="LB182" s="515"/>
      <c r="LC182" s="515"/>
      <c r="LD182" s="515"/>
      <c r="LE182" s="515"/>
      <c r="LF182" s="515"/>
      <c r="LG182" s="515"/>
      <c r="LH182" s="515"/>
      <c r="LI182" s="515"/>
      <c r="LJ182" s="515"/>
      <c r="LK182" s="515"/>
      <c r="LL182" s="515"/>
      <c r="LM182" s="515"/>
      <c r="LN182" s="515"/>
      <c r="LO182" s="515"/>
      <c r="LP182" s="515"/>
      <c r="LQ182" s="515"/>
      <c r="LR182" s="515"/>
      <c r="LS182" s="515"/>
      <c r="LT182" s="515"/>
      <c r="LU182" s="515"/>
      <c r="LV182" s="515"/>
      <c r="LW182" s="515"/>
      <c r="LX182" s="515"/>
      <c r="LY182" s="515"/>
      <c r="LZ182" s="515"/>
      <c r="MA182" s="515"/>
      <c r="MB182" s="515"/>
      <c r="MC182" s="515"/>
      <c r="MD182" s="515"/>
      <c r="ME182" s="515"/>
      <c r="MF182" s="515"/>
      <c r="MG182" s="515"/>
      <c r="MH182" s="515"/>
      <c r="MI182" s="515"/>
      <c r="MJ182" s="515"/>
      <c r="MK182" s="515"/>
      <c r="ML182" s="515"/>
      <c r="MM182" s="515"/>
      <c r="MN182" s="515"/>
      <c r="MO182" s="515"/>
      <c r="MP182" s="515"/>
      <c r="MQ182" s="515"/>
      <c r="MR182" s="515"/>
      <c r="MS182" s="515"/>
      <c r="MT182" s="515"/>
      <c r="MU182" s="515"/>
      <c r="MV182" s="515"/>
      <c r="MW182" s="515"/>
      <c r="MX182" s="515"/>
      <c r="MY182" s="515"/>
      <c r="MZ182" s="515"/>
      <c r="NA182" s="515"/>
      <c r="NB182" s="515"/>
      <c r="NC182" s="515"/>
      <c r="ND182" s="515"/>
      <c r="NE182" s="515"/>
      <c r="NF182" s="515"/>
      <c r="NG182" s="515"/>
      <c r="NH182" s="515"/>
      <c r="NI182" s="515"/>
      <c r="NJ182" s="515"/>
      <c r="NK182" s="515"/>
      <c r="NL182" s="515"/>
      <c r="NM182" s="515"/>
      <c r="NN182" s="515"/>
      <c r="NO182" s="515"/>
      <c r="NP182" s="515"/>
      <c r="NQ182" s="515"/>
      <c r="NR182" s="515"/>
      <c r="NS182" s="515"/>
      <c r="NT182" s="515"/>
      <c r="NU182" s="515"/>
      <c r="NV182" s="515"/>
      <c r="NW182" s="515"/>
      <c r="NX182" s="515"/>
      <c r="NY182" s="515"/>
      <c r="NZ182" s="515"/>
      <c r="OA182" s="515"/>
      <c r="OB182" s="515"/>
      <c r="OC182" s="515"/>
      <c r="OD182" s="515"/>
      <c r="OE182" s="515"/>
      <c r="OF182" s="515"/>
      <c r="OG182" s="515"/>
      <c r="OH182" s="515"/>
      <c r="OI182" s="515"/>
      <c r="OJ182" s="515"/>
      <c r="OK182" s="515"/>
      <c r="OL182" s="515"/>
      <c r="OM182" s="515"/>
      <c r="ON182" s="515"/>
      <c r="OO182" s="515"/>
      <c r="OP182" s="515"/>
      <c r="OQ182" s="515"/>
      <c r="OR182" s="515"/>
      <c r="OS182" s="515"/>
      <c r="OT182" s="515"/>
      <c r="OU182" s="515"/>
      <c r="OV182" s="515"/>
      <c r="OW182" s="515"/>
      <c r="OX182" s="515"/>
      <c r="OY182" s="515"/>
      <c r="OZ182" s="515"/>
      <c r="PA182" s="515"/>
      <c r="PB182" s="515"/>
      <c r="PC182" s="515"/>
      <c r="PD182" s="515"/>
      <c r="PE182" s="515"/>
      <c r="PF182" s="515"/>
      <c r="PG182" s="515"/>
      <c r="PH182" s="515"/>
      <c r="PI182" s="515"/>
      <c r="PJ182" s="515"/>
      <c r="PK182" s="515"/>
      <c r="PL182" s="515"/>
      <c r="PM182" s="515"/>
      <c r="PN182" s="515"/>
      <c r="PO182" s="515"/>
      <c r="PP182" s="515"/>
      <c r="PQ182" s="515"/>
      <c r="PR182" s="515"/>
      <c r="PS182" s="515"/>
      <c r="PT182" s="515"/>
      <c r="PU182" s="515"/>
      <c r="PV182" s="515"/>
      <c r="PW182" s="515"/>
      <c r="PX182" s="515"/>
      <c r="PY182" s="515"/>
      <c r="PZ182" s="515"/>
      <c r="QA182" s="515"/>
      <c r="QB182" s="515"/>
      <c r="QC182" s="515"/>
      <c r="QD182" s="515"/>
      <c r="QE182" s="515"/>
      <c r="QF182" s="515"/>
      <c r="QG182" s="515"/>
      <c r="QH182" s="515"/>
      <c r="QI182" s="515"/>
      <c r="QJ182" s="515"/>
      <c r="QK182" s="515"/>
      <c r="QL182" s="515"/>
      <c r="QM182" s="515"/>
      <c r="QN182" s="515"/>
      <c r="QO182" s="515"/>
      <c r="QP182" s="515"/>
      <c r="QQ182" s="515"/>
      <c r="QR182" s="515"/>
      <c r="QS182" s="515"/>
      <c r="QT182" s="515"/>
      <c r="QU182" s="515"/>
      <c r="QV182" s="515"/>
      <c r="QW182" s="515"/>
      <c r="QX182" s="515"/>
      <c r="QY182" s="515"/>
      <c r="QZ182" s="515"/>
      <c r="RA182" s="515"/>
      <c r="RB182" s="515"/>
      <c r="RC182" s="515"/>
      <c r="RD182" s="515"/>
      <c r="RE182" s="515"/>
      <c r="RF182" s="515"/>
      <c r="RG182" s="515"/>
      <c r="RH182" s="515"/>
      <c r="RI182" s="515"/>
      <c r="RJ182" s="515"/>
      <c r="RK182" s="515"/>
      <c r="RL182" s="515"/>
      <c r="RM182" s="515"/>
      <c r="RN182" s="515"/>
      <c r="RO182" s="515"/>
      <c r="RP182" s="515"/>
      <c r="RQ182" s="515"/>
      <c r="RR182" s="515"/>
      <c r="RS182" s="515"/>
      <c r="RT182" s="515"/>
      <c r="RU182" s="515"/>
      <c r="RV182" s="515"/>
      <c r="RW182" s="515"/>
      <c r="RX182" s="515"/>
      <c r="RY182" s="515"/>
      <c r="RZ182" s="515"/>
      <c r="SA182" s="515"/>
      <c r="SB182" s="515"/>
      <c r="SC182" s="515"/>
      <c r="SD182" s="515"/>
      <c r="SE182" s="515"/>
      <c r="SF182" s="515"/>
      <c r="SG182" s="515"/>
      <c r="SH182" s="515"/>
      <c r="SI182" s="515"/>
      <c r="SJ182" s="515"/>
      <c r="SK182" s="515"/>
      <c r="SL182" s="515"/>
      <c r="SM182" s="515"/>
      <c r="SN182" s="515"/>
      <c r="SO182" s="515"/>
      <c r="SP182" s="515"/>
      <c r="SQ182" s="515"/>
      <c r="SR182" s="515"/>
      <c r="SS182" s="515"/>
      <c r="ST182" s="515"/>
      <c r="SU182" s="515"/>
      <c r="SV182" s="515"/>
      <c r="SW182" s="515"/>
      <c r="SX182" s="515"/>
      <c r="SY182" s="515"/>
      <c r="SZ182" s="515"/>
      <c r="TA182" s="515"/>
      <c r="TB182" s="515"/>
      <c r="TC182" s="515"/>
      <c r="TD182" s="515"/>
      <c r="TE182" s="515"/>
      <c r="TF182" s="515"/>
      <c r="TG182" s="515"/>
      <c r="TH182" s="515"/>
      <c r="TI182" s="515"/>
      <c r="TJ182" s="515"/>
      <c r="TK182" s="515"/>
      <c r="TL182" s="515"/>
      <c r="TM182" s="515"/>
      <c r="TN182" s="515"/>
      <c r="TO182" s="515"/>
      <c r="TP182" s="515"/>
      <c r="TQ182" s="515"/>
      <c r="TR182" s="515"/>
      <c r="TS182" s="515"/>
      <c r="TT182" s="515"/>
      <c r="TU182" s="515"/>
      <c r="TV182" s="515"/>
      <c r="TW182" s="515"/>
      <c r="TX182" s="515"/>
      <c r="TY182" s="515"/>
      <c r="TZ182" s="515"/>
      <c r="UA182" s="515"/>
      <c r="UB182" s="515"/>
      <c r="UC182" s="515"/>
      <c r="UD182" s="515"/>
      <c r="UE182" s="515"/>
      <c r="UF182" s="515"/>
      <c r="UG182" s="515"/>
      <c r="UH182" s="515"/>
      <c r="UI182" s="515"/>
      <c r="UJ182" s="515"/>
      <c r="UK182" s="515"/>
      <c r="UL182" s="515"/>
      <c r="UM182" s="515"/>
      <c r="UN182" s="515"/>
      <c r="UO182" s="515"/>
      <c r="UP182" s="515"/>
      <c r="UQ182" s="515"/>
      <c r="UR182" s="515"/>
      <c r="US182" s="515"/>
      <c r="UT182" s="515"/>
      <c r="UU182" s="515"/>
      <c r="UV182" s="515"/>
      <c r="UW182" s="515"/>
      <c r="UX182" s="515"/>
      <c r="UY182" s="515"/>
      <c r="UZ182" s="515"/>
      <c r="VA182" s="515"/>
      <c r="VB182" s="515"/>
      <c r="VC182" s="515"/>
      <c r="VD182" s="515"/>
      <c r="VE182" s="515"/>
      <c r="VF182" s="515"/>
      <c r="VG182" s="515"/>
      <c r="VH182" s="515"/>
      <c r="VI182" s="515"/>
      <c r="VJ182" s="515"/>
      <c r="VK182" s="515"/>
      <c r="VL182" s="515"/>
      <c r="VM182" s="515"/>
      <c r="VN182" s="515"/>
      <c r="VO182" s="515"/>
      <c r="VP182" s="515"/>
      <c r="VQ182" s="515"/>
      <c r="VR182" s="515"/>
      <c r="VS182" s="515"/>
      <c r="VT182" s="515"/>
      <c r="VU182" s="515"/>
      <c r="VV182" s="515"/>
      <c r="VW182" s="515"/>
      <c r="VX182" s="515"/>
      <c r="VY182" s="515"/>
      <c r="VZ182" s="515"/>
      <c r="WA182" s="515"/>
      <c r="WB182" s="515"/>
      <c r="WC182" s="515"/>
      <c r="WD182" s="515"/>
      <c r="WE182" s="515"/>
      <c r="WF182" s="515"/>
      <c r="WG182" s="515"/>
      <c r="WH182" s="515"/>
      <c r="WI182" s="515"/>
      <c r="WJ182" s="515"/>
      <c r="WK182" s="515"/>
      <c r="WL182" s="515"/>
      <c r="WM182" s="515"/>
      <c r="WN182" s="515"/>
      <c r="WO182" s="515"/>
      <c r="WP182" s="515"/>
      <c r="WQ182" s="515"/>
      <c r="WR182" s="515"/>
      <c r="WS182" s="515"/>
      <c r="WT182" s="515"/>
      <c r="WU182" s="515"/>
      <c r="WV182" s="515"/>
      <c r="WW182" s="515"/>
      <c r="WX182" s="515"/>
      <c r="WY182" s="515"/>
      <c r="WZ182" s="515"/>
      <c r="XA182" s="515"/>
      <c r="XB182" s="515"/>
      <c r="XC182" s="515"/>
      <c r="XD182" s="515"/>
      <c r="XE182" s="515"/>
      <c r="XF182" s="515"/>
      <c r="XG182" s="515"/>
      <c r="XH182" s="515"/>
      <c r="XI182" s="515"/>
      <c r="XJ182" s="515"/>
      <c r="XK182" s="515"/>
      <c r="XL182" s="515"/>
      <c r="XM182" s="515"/>
      <c r="XN182" s="515"/>
      <c r="XO182" s="515"/>
      <c r="XP182" s="515"/>
      <c r="XQ182" s="515"/>
      <c r="XR182" s="515"/>
      <c r="XS182" s="515"/>
      <c r="XT182" s="515"/>
      <c r="XU182" s="515"/>
      <c r="XV182" s="515"/>
      <c r="XW182" s="515"/>
      <c r="XX182" s="515"/>
      <c r="XY182" s="515"/>
      <c r="XZ182" s="515"/>
      <c r="YA182" s="515"/>
      <c r="YB182" s="515"/>
      <c r="YC182" s="515"/>
      <c r="YD182" s="515"/>
      <c r="YE182" s="515"/>
      <c r="YF182" s="515"/>
      <c r="YG182" s="515"/>
      <c r="YH182" s="515"/>
      <c r="YI182" s="515"/>
      <c r="YJ182" s="515"/>
      <c r="YK182" s="515"/>
      <c r="YL182" s="515"/>
      <c r="YM182" s="515"/>
      <c r="YN182" s="515"/>
      <c r="YO182" s="515"/>
      <c r="YP182" s="515"/>
      <c r="YQ182" s="515"/>
      <c r="YR182" s="515"/>
      <c r="YS182" s="515"/>
      <c r="YT182" s="515"/>
      <c r="YU182" s="515"/>
      <c r="YV182" s="515"/>
      <c r="YW182" s="515"/>
      <c r="YX182" s="515"/>
      <c r="YY182" s="515"/>
      <c r="YZ182" s="515"/>
      <c r="ZA182" s="515"/>
      <c r="ZB182" s="515"/>
      <c r="ZC182" s="515"/>
      <c r="ZD182" s="515"/>
      <c r="ZE182" s="515"/>
      <c r="ZF182" s="515"/>
      <c r="ZG182" s="515"/>
      <c r="ZH182" s="515"/>
      <c r="ZI182" s="515"/>
      <c r="ZJ182" s="515"/>
      <c r="ZK182" s="515"/>
      <c r="ZL182" s="515"/>
      <c r="ZM182" s="515"/>
      <c r="ZN182" s="515"/>
      <c r="ZO182" s="515"/>
      <c r="ZP182" s="515"/>
      <c r="ZQ182" s="515"/>
      <c r="ZR182" s="515"/>
      <c r="ZS182" s="515"/>
      <c r="ZT182" s="515"/>
      <c r="ZU182" s="515"/>
      <c r="ZV182" s="515"/>
      <c r="ZW182" s="515"/>
      <c r="ZX182" s="515"/>
      <c r="ZY182" s="515"/>
      <c r="ZZ182" s="515"/>
      <c r="AAA182" s="515"/>
      <c r="AAB182" s="515"/>
      <c r="AAC182" s="515"/>
      <c r="AAD182" s="515"/>
      <c r="AAE182" s="515"/>
      <c r="AAF182" s="515"/>
      <c r="AAG182" s="515"/>
      <c r="AAH182" s="515"/>
      <c r="AAI182" s="515"/>
      <c r="AAJ182" s="515"/>
      <c r="AAK182" s="515"/>
      <c r="AAL182" s="515"/>
      <c r="AAM182" s="515"/>
      <c r="AAN182" s="515"/>
      <c r="AAO182" s="515"/>
      <c r="AAP182" s="515"/>
      <c r="AAQ182" s="515"/>
      <c r="AAR182" s="515"/>
      <c r="AAS182" s="515"/>
      <c r="AAT182" s="515"/>
      <c r="AAU182" s="515"/>
      <c r="AAV182" s="515"/>
      <c r="AAW182" s="515"/>
      <c r="AAX182" s="515"/>
      <c r="AAY182" s="515"/>
      <c r="AAZ182" s="515"/>
      <c r="ABA182" s="515"/>
      <c r="ABB182" s="515"/>
      <c r="ABC182" s="515"/>
      <c r="ABD182" s="515"/>
      <c r="ABE182" s="515"/>
      <c r="ABF182" s="515"/>
      <c r="ABG182" s="515"/>
      <c r="ABH182" s="515"/>
      <c r="ABI182" s="515"/>
      <c r="ABJ182" s="515"/>
      <c r="ABK182" s="515"/>
      <c r="ABL182" s="515"/>
      <c r="ABM182" s="515"/>
      <c r="ABN182" s="515"/>
      <c r="ABO182" s="515"/>
      <c r="ABP182" s="515"/>
      <c r="ABQ182" s="515"/>
      <c r="ABR182" s="515"/>
      <c r="ABS182" s="515"/>
      <c r="ABT182" s="515"/>
      <c r="ABU182" s="515"/>
      <c r="ABV182" s="515"/>
      <c r="ABW182" s="515"/>
      <c r="ABX182" s="515"/>
      <c r="ABY182" s="515"/>
      <c r="ABZ182" s="515"/>
      <c r="ACA182" s="515"/>
      <c r="ACB182" s="515"/>
      <c r="ACC182" s="515"/>
      <c r="ACD182" s="515"/>
      <c r="ACE182" s="515"/>
      <c r="ACF182" s="515"/>
      <c r="ACG182" s="515"/>
      <c r="ACH182" s="515"/>
      <c r="ACI182" s="515"/>
      <c r="ACJ182" s="515"/>
      <c r="ACK182" s="515"/>
      <c r="ACL182" s="515"/>
      <c r="ACM182" s="515"/>
      <c r="ACN182" s="515"/>
      <c r="ACO182" s="515"/>
      <c r="ACP182" s="515"/>
      <c r="ACQ182" s="515"/>
      <c r="ACR182" s="515"/>
      <c r="ACS182" s="515"/>
      <c r="ACT182" s="515"/>
      <c r="ACU182" s="515"/>
      <c r="ACV182" s="515"/>
      <c r="ACW182" s="515"/>
      <c r="ACX182" s="515"/>
      <c r="ACY182" s="515"/>
      <c r="ACZ182" s="515"/>
      <c r="ADA182" s="515"/>
      <c r="ADB182" s="515"/>
      <c r="ADC182" s="515"/>
      <c r="ADD182" s="515"/>
      <c r="ADE182" s="515"/>
      <c r="ADF182" s="515"/>
      <c r="ADG182" s="515"/>
      <c r="ADH182" s="515"/>
      <c r="ADI182" s="515"/>
      <c r="ADJ182" s="515"/>
      <c r="ADK182" s="515"/>
      <c r="ADL182" s="515"/>
      <c r="ADM182" s="515"/>
      <c r="ADN182" s="515"/>
      <c r="ADO182" s="515"/>
      <c r="ADP182" s="515"/>
      <c r="ADQ182" s="515"/>
      <c r="ADR182" s="515"/>
      <c r="ADS182" s="515"/>
      <c r="ADT182" s="515"/>
      <c r="ADU182" s="515"/>
      <c r="ADV182" s="515"/>
      <c r="ADW182" s="515"/>
      <c r="ADX182" s="515"/>
      <c r="ADY182" s="515"/>
      <c r="ADZ182" s="515"/>
      <c r="AEA182" s="515"/>
      <c r="AEB182" s="515"/>
      <c r="AEC182" s="515"/>
      <c r="AED182" s="515"/>
      <c r="AEE182" s="515"/>
      <c r="AEF182" s="515"/>
      <c r="AEG182" s="515"/>
      <c r="AEH182" s="515"/>
      <c r="AEI182" s="515"/>
      <c r="AEJ182" s="515"/>
      <c r="AEK182" s="515"/>
      <c r="AEL182" s="515"/>
      <c r="AEM182" s="515"/>
      <c r="AEN182" s="515"/>
      <c r="AEO182" s="515"/>
      <c r="AEP182" s="515"/>
      <c r="AEQ182" s="515"/>
      <c r="AER182" s="515"/>
      <c r="AES182" s="515"/>
      <c r="AET182" s="515"/>
      <c r="AEU182" s="515"/>
      <c r="AEV182" s="515"/>
      <c r="AEW182" s="515"/>
      <c r="AEX182" s="515"/>
      <c r="AEY182" s="515"/>
      <c r="AEZ182" s="515"/>
      <c r="AFA182" s="515"/>
      <c r="AFB182" s="515"/>
      <c r="AFC182" s="515"/>
      <c r="AFD182" s="515"/>
      <c r="AFE182" s="515"/>
      <c r="AFF182" s="515"/>
      <c r="AFG182" s="515"/>
      <c r="AFH182" s="515"/>
      <c r="AFI182" s="515"/>
      <c r="AFJ182" s="515"/>
      <c r="AFK182" s="515"/>
      <c r="AFL182" s="515"/>
      <c r="AFM182" s="515"/>
      <c r="AFN182" s="515"/>
      <c r="AFO182" s="515"/>
      <c r="AFP182" s="515"/>
      <c r="AFQ182" s="515"/>
      <c r="AFR182" s="515"/>
      <c r="AFS182" s="515"/>
      <c r="AFT182" s="515"/>
      <c r="AFU182" s="515"/>
      <c r="AFV182" s="515"/>
      <c r="AFW182" s="515"/>
      <c r="AFX182" s="515"/>
      <c r="AFY182" s="515"/>
      <c r="AFZ182" s="515"/>
      <c r="AGA182" s="515"/>
      <c r="AGB182" s="515"/>
      <c r="AGC182" s="515"/>
      <c r="AGD182" s="515"/>
      <c r="AGE182" s="515"/>
      <c r="AGF182" s="515"/>
      <c r="AGG182" s="515"/>
      <c r="AGH182" s="515"/>
      <c r="AGI182" s="515"/>
      <c r="AGJ182" s="515"/>
      <c r="AGK182" s="515"/>
      <c r="AGL182" s="515"/>
      <c r="AGM182" s="515"/>
      <c r="AGN182" s="515"/>
      <c r="AGO182" s="515"/>
      <c r="AGP182" s="515"/>
      <c r="AGQ182" s="515"/>
      <c r="AGR182" s="515"/>
      <c r="AGS182" s="515"/>
      <c r="AGT182" s="515"/>
      <c r="AGU182" s="515"/>
      <c r="AGV182" s="515"/>
      <c r="AGW182" s="515"/>
      <c r="AGX182" s="515"/>
      <c r="AGY182" s="515"/>
      <c r="AGZ182" s="515"/>
      <c r="AHA182" s="515"/>
      <c r="AHB182" s="515"/>
      <c r="AHC182" s="515"/>
      <c r="AHD182" s="515"/>
      <c r="AHE182" s="515"/>
      <c r="AHF182" s="515"/>
      <c r="AHG182" s="515"/>
      <c r="AHH182" s="515"/>
      <c r="AHI182" s="515"/>
      <c r="AHJ182" s="515"/>
      <c r="AHK182" s="515"/>
      <c r="AHL182" s="515"/>
      <c r="AHM182" s="515"/>
      <c r="AHN182" s="515"/>
      <c r="AHO182" s="515"/>
      <c r="AHP182" s="515"/>
      <c r="AHQ182" s="515"/>
      <c r="AHR182" s="515"/>
      <c r="AHS182" s="515"/>
      <c r="AHT182" s="515"/>
      <c r="AHU182" s="515"/>
      <c r="AHV182" s="515"/>
      <c r="AHW182" s="515"/>
      <c r="AHX182" s="515"/>
      <c r="AHY182" s="515"/>
      <c r="AHZ182" s="515"/>
      <c r="AIA182" s="515"/>
      <c r="AIB182" s="515"/>
      <c r="AIC182" s="515"/>
      <c r="AID182" s="515"/>
      <c r="AIE182" s="515"/>
      <c r="AIF182" s="515"/>
      <c r="AIG182" s="515"/>
      <c r="AIH182" s="515"/>
      <c r="AII182" s="515"/>
      <c r="AIJ182" s="515"/>
      <c r="AIK182" s="515"/>
      <c r="AIL182" s="515"/>
      <c r="AIM182" s="515"/>
      <c r="AIN182" s="515"/>
      <c r="AIO182" s="515"/>
      <c r="AIP182" s="515"/>
      <c r="AIQ182" s="515"/>
      <c r="AIR182" s="515"/>
      <c r="AIS182" s="515"/>
      <c r="AIT182" s="515"/>
      <c r="AIU182" s="515"/>
      <c r="AIV182" s="515"/>
      <c r="AIW182" s="515"/>
      <c r="AIX182" s="515"/>
      <c r="AIY182" s="515"/>
      <c r="AIZ182" s="515"/>
      <c r="AJA182" s="515"/>
      <c r="AJB182" s="515"/>
      <c r="AJC182" s="515"/>
      <c r="AJD182" s="515"/>
      <c r="AJE182" s="515"/>
      <c r="AJF182" s="515"/>
      <c r="AJG182" s="515"/>
      <c r="AJH182" s="515"/>
      <c r="AJI182" s="515"/>
      <c r="AJJ182" s="515"/>
      <c r="AJK182" s="515"/>
      <c r="AJL182" s="515"/>
      <c r="AJM182" s="515"/>
      <c r="AJN182" s="515"/>
      <c r="AJO182" s="515"/>
      <c r="AJP182" s="515"/>
      <c r="AJQ182" s="515"/>
      <c r="AJR182" s="515"/>
      <c r="AJS182" s="515"/>
      <c r="AJT182" s="515"/>
      <c r="AJU182" s="515"/>
      <c r="AJV182" s="515"/>
      <c r="AJW182" s="515"/>
      <c r="AJX182" s="515"/>
      <c r="AJY182" s="515"/>
      <c r="AJZ182" s="515"/>
      <c r="AKA182" s="515"/>
      <c r="AKB182" s="515"/>
      <c r="AKC182" s="515"/>
      <c r="AKD182" s="515"/>
      <c r="AKE182" s="515"/>
      <c r="AKF182" s="515"/>
      <c r="AKG182" s="515"/>
      <c r="AKH182" s="515"/>
      <c r="AKI182" s="515"/>
      <c r="AKJ182" s="515"/>
      <c r="AKK182" s="515"/>
      <c r="AKL182" s="515"/>
      <c r="AKM182" s="515"/>
      <c r="AKN182" s="515"/>
      <c r="AKO182" s="515"/>
      <c r="AKP182" s="515"/>
      <c r="AKQ182" s="515"/>
      <c r="AKR182" s="515"/>
      <c r="AKS182" s="515"/>
      <c r="AKT182" s="515"/>
      <c r="AKU182" s="515"/>
      <c r="AKV182" s="515"/>
      <c r="AKW182" s="515"/>
      <c r="AKX182" s="515"/>
      <c r="AKY182" s="515"/>
      <c r="AKZ182" s="515"/>
      <c r="ALA182" s="515"/>
      <c r="ALB182" s="515"/>
      <c r="ALC182" s="515"/>
      <c r="ALD182" s="515"/>
      <c r="ALE182" s="515"/>
      <c r="ALF182" s="515"/>
      <c r="ALG182" s="515"/>
      <c r="ALH182" s="515"/>
      <c r="ALI182" s="515"/>
      <c r="ALJ182" s="515"/>
      <c r="ALK182" s="515"/>
      <c r="ALL182" s="515"/>
      <c r="ALM182" s="515"/>
      <c r="ALN182" s="515"/>
    </row>
    <row r="183" spans="1:1002" s="516" customFormat="1" x14ac:dyDescent="0.3">
      <c r="A183" s="503"/>
      <c r="B183" s="473"/>
      <c r="C183" s="484"/>
      <c r="D183" s="515"/>
      <c r="E183" s="515"/>
      <c r="F183" s="515"/>
      <c r="G183" s="515"/>
      <c r="H183" s="515"/>
      <c r="I183" s="515"/>
      <c r="J183" s="515"/>
      <c r="K183" s="515"/>
      <c r="L183" s="515"/>
      <c r="M183" s="515"/>
      <c r="N183" s="515"/>
      <c r="O183" s="515"/>
      <c r="P183" s="515"/>
      <c r="Q183" s="515"/>
      <c r="R183" s="515"/>
      <c r="S183" s="515"/>
      <c r="T183" s="515"/>
      <c r="U183" s="515"/>
      <c r="V183" s="515"/>
      <c r="W183" s="515"/>
      <c r="X183" s="515"/>
      <c r="Y183" s="515"/>
      <c r="Z183" s="515"/>
      <c r="AA183" s="515"/>
      <c r="AB183" s="515"/>
      <c r="AC183" s="515"/>
      <c r="AD183" s="515"/>
      <c r="AE183" s="515"/>
      <c r="AF183" s="515"/>
      <c r="AG183" s="515"/>
      <c r="AH183" s="515"/>
      <c r="AI183" s="515"/>
      <c r="AJ183" s="515"/>
      <c r="AK183" s="515"/>
      <c r="AL183" s="515"/>
      <c r="AM183" s="515"/>
      <c r="AN183" s="515"/>
      <c r="AO183" s="515"/>
      <c r="AP183" s="515"/>
      <c r="AQ183" s="515"/>
      <c r="AR183" s="515"/>
      <c r="AS183" s="515"/>
      <c r="AT183" s="515"/>
      <c r="AU183" s="515"/>
      <c r="AV183" s="515"/>
      <c r="AW183" s="515"/>
      <c r="AX183" s="515"/>
      <c r="AY183" s="515"/>
      <c r="AZ183" s="515"/>
      <c r="BA183" s="515"/>
      <c r="BB183" s="515"/>
      <c r="BC183" s="515"/>
      <c r="BD183" s="515"/>
      <c r="BE183" s="515"/>
      <c r="BF183" s="515"/>
      <c r="BG183" s="515"/>
      <c r="BH183" s="515"/>
      <c r="BI183" s="515"/>
      <c r="BJ183" s="515"/>
      <c r="BK183" s="515"/>
      <c r="BL183" s="515"/>
      <c r="BM183" s="515"/>
      <c r="BN183" s="515"/>
      <c r="BO183" s="515"/>
      <c r="BP183" s="515"/>
      <c r="BQ183" s="515"/>
      <c r="BR183" s="515"/>
      <c r="BS183" s="515"/>
      <c r="BT183" s="515"/>
      <c r="BU183" s="515"/>
      <c r="BV183" s="515"/>
      <c r="BW183" s="515"/>
      <c r="BX183" s="515"/>
      <c r="BY183" s="515"/>
      <c r="BZ183" s="515"/>
      <c r="CA183" s="515"/>
      <c r="CB183" s="515"/>
      <c r="CC183" s="515"/>
      <c r="CD183" s="515"/>
      <c r="CE183" s="515"/>
      <c r="CF183" s="515"/>
      <c r="CG183" s="515"/>
      <c r="CH183" s="515"/>
      <c r="CI183" s="515"/>
      <c r="CJ183" s="515"/>
      <c r="CK183" s="515"/>
      <c r="CL183" s="515"/>
      <c r="CM183" s="515"/>
      <c r="CN183" s="515"/>
      <c r="CO183" s="515"/>
      <c r="CP183" s="515"/>
      <c r="CQ183" s="515"/>
      <c r="CR183" s="515"/>
      <c r="CS183" s="515"/>
      <c r="CT183" s="515"/>
      <c r="CU183" s="515"/>
      <c r="CV183" s="515"/>
      <c r="CW183" s="515"/>
      <c r="CX183" s="515"/>
      <c r="CY183" s="515"/>
      <c r="CZ183" s="515"/>
      <c r="DA183" s="515"/>
      <c r="DB183" s="515"/>
      <c r="DC183" s="515"/>
      <c r="DD183" s="515"/>
      <c r="DE183" s="515"/>
      <c r="DF183" s="515"/>
      <c r="DG183" s="515"/>
      <c r="DH183" s="515"/>
      <c r="DI183" s="515"/>
      <c r="DJ183" s="515"/>
      <c r="DK183" s="515"/>
      <c r="DL183" s="515"/>
      <c r="DM183" s="515"/>
      <c r="DN183" s="515"/>
      <c r="DO183" s="515"/>
      <c r="DP183" s="515"/>
      <c r="DQ183" s="515"/>
      <c r="DR183" s="515"/>
      <c r="DS183" s="515"/>
      <c r="DT183" s="515"/>
      <c r="DU183" s="515"/>
      <c r="DV183" s="515"/>
      <c r="DW183" s="515"/>
      <c r="DX183" s="515"/>
      <c r="DY183" s="515"/>
      <c r="DZ183" s="515"/>
      <c r="EA183" s="515"/>
      <c r="EB183" s="515"/>
      <c r="EC183" s="515"/>
      <c r="ED183" s="515"/>
      <c r="EE183" s="515"/>
      <c r="EF183" s="515"/>
      <c r="EG183" s="515"/>
      <c r="EH183" s="515"/>
      <c r="EI183" s="515"/>
      <c r="EJ183" s="515"/>
      <c r="EK183" s="515"/>
      <c r="EL183" s="515"/>
      <c r="EM183" s="515"/>
      <c r="EN183" s="515"/>
      <c r="EO183" s="515"/>
      <c r="EP183" s="515"/>
      <c r="EQ183" s="515"/>
      <c r="ER183" s="515"/>
      <c r="ES183" s="515"/>
      <c r="ET183" s="515"/>
      <c r="EU183" s="515"/>
      <c r="EV183" s="515"/>
      <c r="EW183" s="515"/>
      <c r="EX183" s="515"/>
      <c r="EY183" s="515"/>
      <c r="EZ183" s="515"/>
      <c r="FA183" s="515"/>
      <c r="FB183" s="515"/>
      <c r="FC183" s="515"/>
      <c r="FD183" s="515"/>
      <c r="FE183" s="515"/>
      <c r="FF183" s="515"/>
      <c r="FG183" s="515"/>
      <c r="FH183" s="515"/>
      <c r="FI183" s="515"/>
      <c r="FJ183" s="515"/>
      <c r="FK183" s="515"/>
      <c r="FL183" s="515"/>
      <c r="FM183" s="515"/>
      <c r="FN183" s="515"/>
      <c r="FO183" s="515"/>
      <c r="FP183" s="515"/>
      <c r="FQ183" s="515"/>
      <c r="FR183" s="515"/>
      <c r="FS183" s="515"/>
      <c r="FT183" s="515"/>
      <c r="FU183" s="515"/>
      <c r="FV183" s="515"/>
      <c r="FW183" s="515"/>
      <c r="FX183" s="515"/>
      <c r="FY183" s="515"/>
      <c r="FZ183" s="515"/>
      <c r="GA183" s="515"/>
      <c r="GB183" s="515"/>
      <c r="GC183" s="515"/>
      <c r="GD183" s="515"/>
      <c r="GE183" s="515"/>
      <c r="GF183" s="515"/>
      <c r="GG183" s="515"/>
      <c r="GH183" s="515"/>
      <c r="GI183" s="515"/>
      <c r="GJ183" s="515"/>
      <c r="GK183" s="515"/>
      <c r="GL183" s="515"/>
      <c r="GM183" s="515"/>
      <c r="GN183" s="515"/>
      <c r="GO183" s="515"/>
      <c r="GP183" s="515"/>
      <c r="GQ183" s="515"/>
      <c r="GR183" s="515"/>
      <c r="GS183" s="515"/>
      <c r="GT183" s="515"/>
      <c r="GU183" s="515"/>
      <c r="GV183" s="515"/>
      <c r="GW183" s="515"/>
      <c r="GX183" s="515"/>
      <c r="GY183" s="515"/>
      <c r="GZ183" s="515"/>
      <c r="HA183" s="515"/>
      <c r="HB183" s="515"/>
      <c r="HC183" s="515"/>
      <c r="HD183" s="515"/>
      <c r="HE183" s="515"/>
      <c r="HF183" s="515"/>
      <c r="HG183" s="515"/>
      <c r="HH183" s="515"/>
      <c r="HI183" s="515"/>
      <c r="HJ183" s="515"/>
      <c r="HK183" s="515"/>
      <c r="HL183" s="515"/>
      <c r="HM183" s="515"/>
      <c r="HN183" s="515"/>
      <c r="HO183" s="515"/>
      <c r="HP183" s="515"/>
      <c r="HQ183" s="515"/>
      <c r="HR183" s="515"/>
      <c r="HS183" s="515"/>
      <c r="HT183" s="515"/>
      <c r="HU183" s="515"/>
      <c r="HV183" s="515"/>
      <c r="HW183" s="515"/>
      <c r="HX183" s="515"/>
      <c r="HY183" s="515"/>
      <c r="HZ183" s="515"/>
      <c r="IA183" s="515"/>
      <c r="IB183" s="515"/>
      <c r="IC183" s="515"/>
      <c r="ID183" s="515"/>
      <c r="IE183" s="515"/>
      <c r="IF183" s="515"/>
      <c r="IG183" s="515"/>
      <c r="IH183" s="515"/>
      <c r="II183" s="515"/>
      <c r="IJ183" s="515"/>
      <c r="IK183" s="515"/>
      <c r="IL183" s="515"/>
      <c r="IM183" s="515"/>
      <c r="IN183" s="515"/>
      <c r="IO183" s="515"/>
      <c r="IP183" s="515"/>
      <c r="IQ183" s="515"/>
      <c r="IR183" s="515"/>
      <c r="IS183" s="515"/>
      <c r="IT183" s="515"/>
      <c r="IU183" s="515"/>
      <c r="IV183" s="515"/>
      <c r="IW183" s="515"/>
      <c r="IX183" s="515"/>
      <c r="IY183" s="515"/>
      <c r="IZ183" s="515"/>
      <c r="JA183" s="515"/>
      <c r="JB183" s="515"/>
      <c r="JC183" s="515"/>
      <c r="JD183" s="515"/>
      <c r="JE183" s="515"/>
      <c r="JF183" s="515"/>
      <c r="JG183" s="515"/>
      <c r="JH183" s="515"/>
      <c r="JI183" s="515"/>
      <c r="JJ183" s="515"/>
      <c r="JK183" s="515"/>
      <c r="JL183" s="515"/>
      <c r="JM183" s="515"/>
      <c r="JN183" s="515"/>
      <c r="JO183" s="515"/>
      <c r="JP183" s="515"/>
      <c r="JQ183" s="515"/>
      <c r="JR183" s="515"/>
      <c r="JS183" s="515"/>
      <c r="JT183" s="515"/>
      <c r="JU183" s="515"/>
      <c r="JV183" s="515"/>
      <c r="JW183" s="515"/>
      <c r="JX183" s="515"/>
      <c r="JY183" s="515"/>
      <c r="JZ183" s="515"/>
      <c r="KA183" s="515"/>
      <c r="KB183" s="515"/>
      <c r="KC183" s="515"/>
      <c r="KD183" s="515"/>
      <c r="KE183" s="515"/>
      <c r="KF183" s="515"/>
      <c r="KG183" s="515"/>
      <c r="KH183" s="515"/>
      <c r="KI183" s="515"/>
      <c r="KJ183" s="515"/>
      <c r="KK183" s="515"/>
      <c r="KL183" s="515"/>
      <c r="KM183" s="515"/>
      <c r="KN183" s="515"/>
      <c r="KO183" s="515"/>
      <c r="KP183" s="515"/>
      <c r="KQ183" s="515"/>
      <c r="KR183" s="515"/>
      <c r="KS183" s="515"/>
      <c r="KT183" s="515"/>
      <c r="KU183" s="515"/>
      <c r="KV183" s="515"/>
      <c r="KW183" s="515"/>
      <c r="KX183" s="515"/>
      <c r="KY183" s="515"/>
      <c r="KZ183" s="515"/>
      <c r="LA183" s="515"/>
      <c r="LB183" s="515"/>
      <c r="LC183" s="515"/>
      <c r="LD183" s="515"/>
      <c r="LE183" s="515"/>
      <c r="LF183" s="515"/>
      <c r="LG183" s="515"/>
      <c r="LH183" s="515"/>
      <c r="LI183" s="515"/>
      <c r="LJ183" s="515"/>
      <c r="LK183" s="515"/>
      <c r="LL183" s="515"/>
      <c r="LM183" s="515"/>
      <c r="LN183" s="515"/>
      <c r="LO183" s="515"/>
      <c r="LP183" s="515"/>
      <c r="LQ183" s="515"/>
      <c r="LR183" s="515"/>
      <c r="LS183" s="515"/>
      <c r="LT183" s="515"/>
      <c r="LU183" s="515"/>
      <c r="LV183" s="515"/>
      <c r="LW183" s="515"/>
      <c r="LX183" s="515"/>
      <c r="LY183" s="515"/>
      <c r="LZ183" s="515"/>
      <c r="MA183" s="515"/>
      <c r="MB183" s="515"/>
      <c r="MC183" s="515"/>
      <c r="MD183" s="515"/>
      <c r="ME183" s="515"/>
      <c r="MF183" s="515"/>
      <c r="MG183" s="515"/>
      <c r="MH183" s="515"/>
      <c r="MI183" s="515"/>
      <c r="MJ183" s="515"/>
      <c r="MK183" s="515"/>
      <c r="ML183" s="515"/>
      <c r="MM183" s="515"/>
      <c r="MN183" s="515"/>
      <c r="MO183" s="515"/>
      <c r="MP183" s="515"/>
      <c r="MQ183" s="515"/>
      <c r="MR183" s="515"/>
      <c r="MS183" s="515"/>
      <c r="MT183" s="515"/>
      <c r="MU183" s="515"/>
      <c r="MV183" s="515"/>
      <c r="MW183" s="515"/>
      <c r="MX183" s="515"/>
      <c r="MY183" s="515"/>
      <c r="MZ183" s="515"/>
      <c r="NA183" s="515"/>
      <c r="NB183" s="515"/>
      <c r="NC183" s="515"/>
      <c r="ND183" s="515"/>
      <c r="NE183" s="515"/>
      <c r="NF183" s="515"/>
      <c r="NG183" s="515"/>
      <c r="NH183" s="515"/>
      <c r="NI183" s="515"/>
      <c r="NJ183" s="515"/>
      <c r="NK183" s="515"/>
      <c r="NL183" s="515"/>
      <c r="NM183" s="515"/>
      <c r="NN183" s="515"/>
      <c r="NO183" s="515"/>
      <c r="NP183" s="515"/>
      <c r="NQ183" s="515"/>
      <c r="NR183" s="515"/>
      <c r="NS183" s="515"/>
      <c r="NT183" s="515"/>
      <c r="NU183" s="515"/>
      <c r="NV183" s="515"/>
      <c r="NW183" s="515"/>
      <c r="NX183" s="515"/>
      <c r="NY183" s="515"/>
      <c r="NZ183" s="515"/>
      <c r="OA183" s="515"/>
      <c r="OB183" s="515"/>
      <c r="OC183" s="515"/>
      <c r="OD183" s="515"/>
      <c r="OE183" s="515"/>
      <c r="OF183" s="515"/>
      <c r="OG183" s="515"/>
      <c r="OH183" s="515"/>
      <c r="OI183" s="515"/>
      <c r="OJ183" s="515"/>
      <c r="OK183" s="515"/>
      <c r="OL183" s="515"/>
      <c r="OM183" s="515"/>
      <c r="ON183" s="515"/>
      <c r="OO183" s="515"/>
      <c r="OP183" s="515"/>
      <c r="OQ183" s="515"/>
      <c r="OR183" s="515"/>
      <c r="OS183" s="515"/>
      <c r="OT183" s="515"/>
      <c r="OU183" s="515"/>
      <c r="OV183" s="515"/>
      <c r="OW183" s="515"/>
      <c r="OX183" s="515"/>
      <c r="OY183" s="515"/>
      <c r="OZ183" s="515"/>
      <c r="PA183" s="515"/>
      <c r="PB183" s="515"/>
      <c r="PC183" s="515"/>
      <c r="PD183" s="515"/>
      <c r="PE183" s="515"/>
      <c r="PF183" s="515"/>
      <c r="PG183" s="515"/>
      <c r="PH183" s="515"/>
      <c r="PI183" s="515"/>
      <c r="PJ183" s="515"/>
      <c r="PK183" s="515"/>
      <c r="PL183" s="515"/>
      <c r="PM183" s="515"/>
      <c r="PN183" s="515"/>
      <c r="PO183" s="515"/>
      <c r="PP183" s="515"/>
      <c r="PQ183" s="515"/>
      <c r="PR183" s="515"/>
      <c r="PS183" s="515"/>
      <c r="PT183" s="515"/>
      <c r="PU183" s="515"/>
      <c r="PV183" s="515"/>
      <c r="PW183" s="515"/>
      <c r="PX183" s="515"/>
      <c r="PY183" s="515"/>
      <c r="PZ183" s="515"/>
      <c r="QA183" s="515"/>
      <c r="QB183" s="515"/>
      <c r="QC183" s="515"/>
      <c r="QD183" s="515"/>
      <c r="QE183" s="515"/>
      <c r="QF183" s="515"/>
      <c r="QG183" s="515"/>
      <c r="QH183" s="515"/>
      <c r="QI183" s="515"/>
      <c r="QJ183" s="515"/>
      <c r="QK183" s="515"/>
      <c r="QL183" s="515"/>
      <c r="QM183" s="515"/>
      <c r="QN183" s="515"/>
      <c r="QO183" s="515"/>
      <c r="QP183" s="515"/>
      <c r="QQ183" s="515"/>
      <c r="QR183" s="515"/>
      <c r="QS183" s="515"/>
      <c r="QT183" s="515"/>
      <c r="QU183" s="515"/>
      <c r="QV183" s="515"/>
      <c r="QW183" s="515"/>
      <c r="QX183" s="515"/>
      <c r="QY183" s="515"/>
      <c r="QZ183" s="515"/>
      <c r="RA183" s="515"/>
      <c r="RB183" s="515"/>
      <c r="RC183" s="515"/>
      <c r="RD183" s="515"/>
      <c r="RE183" s="515"/>
      <c r="RF183" s="515"/>
      <c r="RG183" s="515"/>
      <c r="RH183" s="515"/>
      <c r="RI183" s="515"/>
      <c r="RJ183" s="515"/>
      <c r="RK183" s="515"/>
      <c r="RL183" s="515"/>
      <c r="RM183" s="515"/>
      <c r="RN183" s="515"/>
      <c r="RO183" s="515"/>
      <c r="RP183" s="515"/>
      <c r="RQ183" s="515"/>
      <c r="RR183" s="515"/>
      <c r="RS183" s="515"/>
      <c r="RT183" s="515"/>
      <c r="RU183" s="515"/>
      <c r="RV183" s="515"/>
      <c r="RW183" s="515"/>
      <c r="RX183" s="515"/>
      <c r="RY183" s="515"/>
      <c r="RZ183" s="515"/>
      <c r="SA183" s="515"/>
      <c r="SB183" s="515"/>
      <c r="SC183" s="515"/>
      <c r="SD183" s="515"/>
      <c r="SE183" s="515"/>
      <c r="SF183" s="515"/>
      <c r="SG183" s="515"/>
      <c r="SH183" s="515"/>
      <c r="SI183" s="515"/>
      <c r="SJ183" s="515"/>
      <c r="SK183" s="515"/>
      <c r="SL183" s="515"/>
      <c r="SM183" s="515"/>
      <c r="SN183" s="515"/>
      <c r="SO183" s="515"/>
      <c r="SP183" s="515"/>
      <c r="SQ183" s="515"/>
      <c r="SR183" s="515"/>
      <c r="SS183" s="515"/>
      <c r="ST183" s="515"/>
      <c r="SU183" s="515"/>
      <c r="SV183" s="515"/>
      <c r="SW183" s="515"/>
      <c r="SX183" s="515"/>
      <c r="SY183" s="515"/>
      <c r="SZ183" s="515"/>
      <c r="TA183" s="515"/>
      <c r="TB183" s="515"/>
      <c r="TC183" s="515"/>
      <c r="TD183" s="515"/>
      <c r="TE183" s="515"/>
      <c r="TF183" s="515"/>
      <c r="TG183" s="515"/>
      <c r="TH183" s="515"/>
      <c r="TI183" s="515"/>
      <c r="TJ183" s="515"/>
      <c r="TK183" s="515"/>
      <c r="TL183" s="515"/>
      <c r="TM183" s="515"/>
      <c r="TN183" s="515"/>
      <c r="TO183" s="515"/>
      <c r="TP183" s="515"/>
      <c r="TQ183" s="515"/>
      <c r="TR183" s="515"/>
      <c r="TS183" s="515"/>
      <c r="TT183" s="515"/>
      <c r="TU183" s="515"/>
      <c r="TV183" s="515"/>
      <c r="TW183" s="515"/>
      <c r="TX183" s="515"/>
      <c r="TY183" s="515"/>
      <c r="TZ183" s="515"/>
      <c r="UA183" s="515"/>
      <c r="UB183" s="515"/>
      <c r="UC183" s="515"/>
      <c r="UD183" s="515"/>
      <c r="UE183" s="515"/>
      <c r="UF183" s="515"/>
      <c r="UG183" s="515"/>
      <c r="UH183" s="515"/>
      <c r="UI183" s="515"/>
      <c r="UJ183" s="515"/>
      <c r="UK183" s="515"/>
      <c r="UL183" s="515"/>
      <c r="UM183" s="515"/>
      <c r="UN183" s="515"/>
      <c r="UO183" s="515"/>
      <c r="UP183" s="515"/>
      <c r="UQ183" s="515"/>
      <c r="UR183" s="515"/>
      <c r="US183" s="515"/>
      <c r="UT183" s="515"/>
      <c r="UU183" s="515"/>
      <c r="UV183" s="515"/>
      <c r="UW183" s="515"/>
      <c r="UX183" s="515"/>
      <c r="UY183" s="515"/>
      <c r="UZ183" s="515"/>
      <c r="VA183" s="515"/>
      <c r="VB183" s="515"/>
      <c r="VC183" s="515"/>
      <c r="VD183" s="515"/>
      <c r="VE183" s="515"/>
      <c r="VF183" s="515"/>
      <c r="VG183" s="515"/>
      <c r="VH183" s="515"/>
      <c r="VI183" s="515"/>
      <c r="VJ183" s="515"/>
      <c r="VK183" s="515"/>
      <c r="VL183" s="515"/>
      <c r="VM183" s="515"/>
      <c r="VN183" s="515"/>
      <c r="VO183" s="515"/>
      <c r="VP183" s="515"/>
      <c r="VQ183" s="515"/>
      <c r="VR183" s="515"/>
      <c r="VS183" s="515"/>
      <c r="VT183" s="515"/>
      <c r="VU183" s="515"/>
      <c r="VV183" s="515"/>
      <c r="VW183" s="515"/>
      <c r="VX183" s="515"/>
      <c r="VY183" s="515"/>
      <c r="VZ183" s="515"/>
      <c r="WA183" s="515"/>
      <c r="WB183" s="515"/>
      <c r="WC183" s="515"/>
      <c r="WD183" s="515"/>
      <c r="WE183" s="515"/>
      <c r="WF183" s="515"/>
      <c r="WG183" s="515"/>
      <c r="WH183" s="515"/>
      <c r="WI183" s="515"/>
      <c r="WJ183" s="515"/>
      <c r="WK183" s="515"/>
      <c r="WL183" s="515"/>
      <c r="WM183" s="515"/>
      <c r="WN183" s="515"/>
      <c r="WO183" s="515"/>
      <c r="WP183" s="515"/>
      <c r="WQ183" s="515"/>
      <c r="WR183" s="515"/>
      <c r="WS183" s="515"/>
      <c r="WT183" s="515"/>
      <c r="WU183" s="515"/>
      <c r="WV183" s="515"/>
      <c r="WW183" s="515"/>
      <c r="WX183" s="515"/>
      <c r="WY183" s="515"/>
      <c r="WZ183" s="515"/>
      <c r="XA183" s="515"/>
      <c r="XB183" s="515"/>
      <c r="XC183" s="515"/>
      <c r="XD183" s="515"/>
      <c r="XE183" s="515"/>
      <c r="XF183" s="515"/>
      <c r="XG183" s="515"/>
      <c r="XH183" s="515"/>
      <c r="XI183" s="515"/>
      <c r="XJ183" s="515"/>
      <c r="XK183" s="515"/>
      <c r="XL183" s="515"/>
      <c r="XM183" s="515"/>
      <c r="XN183" s="515"/>
      <c r="XO183" s="515"/>
      <c r="XP183" s="515"/>
      <c r="XQ183" s="515"/>
      <c r="XR183" s="515"/>
      <c r="XS183" s="515"/>
      <c r="XT183" s="515"/>
      <c r="XU183" s="515"/>
      <c r="XV183" s="515"/>
      <c r="XW183" s="515"/>
      <c r="XX183" s="515"/>
      <c r="XY183" s="515"/>
      <c r="XZ183" s="515"/>
      <c r="YA183" s="515"/>
      <c r="YB183" s="515"/>
      <c r="YC183" s="515"/>
      <c r="YD183" s="515"/>
      <c r="YE183" s="515"/>
      <c r="YF183" s="515"/>
      <c r="YG183" s="515"/>
      <c r="YH183" s="515"/>
      <c r="YI183" s="515"/>
      <c r="YJ183" s="515"/>
      <c r="YK183" s="515"/>
      <c r="YL183" s="515"/>
      <c r="YM183" s="515"/>
      <c r="YN183" s="515"/>
      <c r="YO183" s="515"/>
      <c r="YP183" s="515"/>
      <c r="YQ183" s="515"/>
      <c r="YR183" s="515"/>
      <c r="YS183" s="515"/>
      <c r="YT183" s="515"/>
      <c r="YU183" s="515"/>
      <c r="YV183" s="515"/>
      <c r="YW183" s="515"/>
      <c r="YX183" s="515"/>
      <c r="YY183" s="515"/>
      <c r="YZ183" s="515"/>
      <c r="ZA183" s="515"/>
      <c r="ZB183" s="515"/>
      <c r="ZC183" s="515"/>
      <c r="ZD183" s="515"/>
      <c r="ZE183" s="515"/>
      <c r="ZF183" s="515"/>
      <c r="ZG183" s="515"/>
      <c r="ZH183" s="515"/>
      <c r="ZI183" s="515"/>
      <c r="ZJ183" s="515"/>
      <c r="ZK183" s="515"/>
      <c r="ZL183" s="515"/>
      <c r="ZM183" s="515"/>
      <c r="ZN183" s="515"/>
      <c r="ZO183" s="515"/>
      <c r="ZP183" s="515"/>
      <c r="ZQ183" s="515"/>
      <c r="ZR183" s="515"/>
      <c r="ZS183" s="515"/>
      <c r="ZT183" s="515"/>
      <c r="ZU183" s="515"/>
      <c r="ZV183" s="515"/>
      <c r="ZW183" s="515"/>
      <c r="ZX183" s="515"/>
      <c r="ZY183" s="515"/>
      <c r="ZZ183" s="515"/>
      <c r="AAA183" s="515"/>
      <c r="AAB183" s="515"/>
      <c r="AAC183" s="515"/>
      <c r="AAD183" s="515"/>
      <c r="AAE183" s="515"/>
      <c r="AAF183" s="515"/>
      <c r="AAG183" s="515"/>
      <c r="AAH183" s="515"/>
      <c r="AAI183" s="515"/>
      <c r="AAJ183" s="515"/>
      <c r="AAK183" s="515"/>
      <c r="AAL183" s="515"/>
      <c r="AAM183" s="515"/>
      <c r="AAN183" s="515"/>
      <c r="AAO183" s="515"/>
      <c r="AAP183" s="515"/>
      <c r="AAQ183" s="515"/>
      <c r="AAR183" s="515"/>
      <c r="AAS183" s="515"/>
      <c r="AAT183" s="515"/>
      <c r="AAU183" s="515"/>
      <c r="AAV183" s="515"/>
      <c r="AAW183" s="515"/>
      <c r="AAX183" s="515"/>
      <c r="AAY183" s="515"/>
      <c r="AAZ183" s="515"/>
      <c r="ABA183" s="515"/>
      <c r="ABB183" s="515"/>
      <c r="ABC183" s="515"/>
      <c r="ABD183" s="515"/>
      <c r="ABE183" s="515"/>
      <c r="ABF183" s="515"/>
      <c r="ABG183" s="515"/>
      <c r="ABH183" s="515"/>
      <c r="ABI183" s="515"/>
      <c r="ABJ183" s="515"/>
      <c r="ABK183" s="515"/>
      <c r="ABL183" s="515"/>
      <c r="ABM183" s="515"/>
      <c r="ABN183" s="515"/>
      <c r="ABO183" s="515"/>
      <c r="ABP183" s="515"/>
      <c r="ABQ183" s="515"/>
      <c r="ABR183" s="515"/>
      <c r="ABS183" s="515"/>
      <c r="ABT183" s="515"/>
      <c r="ABU183" s="515"/>
      <c r="ABV183" s="515"/>
      <c r="ABW183" s="515"/>
      <c r="ABX183" s="515"/>
      <c r="ABY183" s="515"/>
      <c r="ABZ183" s="515"/>
      <c r="ACA183" s="515"/>
      <c r="ACB183" s="515"/>
      <c r="ACC183" s="515"/>
      <c r="ACD183" s="515"/>
      <c r="ACE183" s="515"/>
      <c r="ACF183" s="515"/>
      <c r="ACG183" s="515"/>
      <c r="ACH183" s="515"/>
      <c r="ACI183" s="515"/>
      <c r="ACJ183" s="515"/>
      <c r="ACK183" s="515"/>
      <c r="ACL183" s="515"/>
      <c r="ACM183" s="515"/>
      <c r="ACN183" s="515"/>
      <c r="ACO183" s="515"/>
      <c r="ACP183" s="515"/>
      <c r="ACQ183" s="515"/>
      <c r="ACR183" s="515"/>
      <c r="ACS183" s="515"/>
      <c r="ACT183" s="515"/>
      <c r="ACU183" s="515"/>
      <c r="ACV183" s="515"/>
      <c r="ACW183" s="515"/>
      <c r="ACX183" s="515"/>
      <c r="ACY183" s="515"/>
      <c r="ACZ183" s="515"/>
      <c r="ADA183" s="515"/>
      <c r="ADB183" s="515"/>
      <c r="ADC183" s="515"/>
      <c r="ADD183" s="515"/>
      <c r="ADE183" s="515"/>
      <c r="ADF183" s="515"/>
      <c r="ADG183" s="515"/>
      <c r="ADH183" s="515"/>
      <c r="ADI183" s="515"/>
      <c r="ADJ183" s="515"/>
      <c r="ADK183" s="515"/>
      <c r="ADL183" s="515"/>
      <c r="ADM183" s="515"/>
      <c r="ADN183" s="515"/>
      <c r="ADO183" s="515"/>
      <c r="ADP183" s="515"/>
      <c r="ADQ183" s="515"/>
      <c r="ADR183" s="515"/>
      <c r="ADS183" s="515"/>
      <c r="ADT183" s="515"/>
      <c r="ADU183" s="515"/>
      <c r="ADV183" s="515"/>
      <c r="ADW183" s="515"/>
      <c r="ADX183" s="515"/>
      <c r="ADY183" s="515"/>
      <c r="ADZ183" s="515"/>
      <c r="AEA183" s="515"/>
      <c r="AEB183" s="515"/>
      <c r="AEC183" s="515"/>
      <c r="AED183" s="515"/>
      <c r="AEE183" s="515"/>
      <c r="AEF183" s="515"/>
      <c r="AEG183" s="515"/>
      <c r="AEH183" s="515"/>
      <c r="AEI183" s="515"/>
      <c r="AEJ183" s="515"/>
      <c r="AEK183" s="515"/>
      <c r="AEL183" s="515"/>
      <c r="AEM183" s="515"/>
      <c r="AEN183" s="515"/>
      <c r="AEO183" s="515"/>
      <c r="AEP183" s="515"/>
      <c r="AEQ183" s="515"/>
      <c r="AER183" s="515"/>
      <c r="AES183" s="515"/>
      <c r="AET183" s="515"/>
      <c r="AEU183" s="515"/>
      <c r="AEV183" s="515"/>
      <c r="AEW183" s="515"/>
      <c r="AEX183" s="515"/>
      <c r="AEY183" s="515"/>
      <c r="AEZ183" s="515"/>
      <c r="AFA183" s="515"/>
      <c r="AFB183" s="515"/>
      <c r="AFC183" s="515"/>
      <c r="AFD183" s="515"/>
      <c r="AFE183" s="515"/>
      <c r="AFF183" s="515"/>
      <c r="AFG183" s="515"/>
      <c r="AFH183" s="515"/>
      <c r="AFI183" s="515"/>
      <c r="AFJ183" s="515"/>
      <c r="AFK183" s="515"/>
      <c r="AFL183" s="515"/>
      <c r="AFM183" s="515"/>
      <c r="AFN183" s="515"/>
      <c r="AFO183" s="515"/>
      <c r="AFP183" s="515"/>
      <c r="AFQ183" s="515"/>
      <c r="AFR183" s="515"/>
      <c r="AFS183" s="515"/>
      <c r="AFT183" s="515"/>
      <c r="AFU183" s="515"/>
      <c r="AFV183" s="515"/>
      <c r="AFW183" s="515"/>
      <c r="AFX183" s="515"/>
      <c r="AFY183" s="515"/>
      <c r="AFZ183" s="515"/>
      <c r="AGA183" s="515"/>
      <c r="AGB183" s="515"/>
      <c r="AGC183" s="515"/>
      <c r="AGD183" s="515"/>
      <c r="AGE183" s="515"/>
      <c r="AGF183" s="515"/>
      <c r="AGG183" s="515"/>
      <c r="AGH183" s="515"/>
      <c r="AGI183" s="515"/>
      <c r="AGJ183" s="515"/>
      <c r="AGK183" s="515"/>
      <c r="AGL183" s="515"/>
      <c r="AGM183" s="515"/>
      <c r="AGN183" s="515"/>
      <c r="AGO183" s="515"/>
      <c r="AGP183" s="515"/>
      <c r="AGQ183" s="515"/>
      <c r="AGR183" s="515"/>
      <c r="AGS183" s="515"/>
      <c r="AGT183" s="515"/>
      <c r="AGU183" s="515"/>
      <c r="AGV183" s="515"/>
      <c r="AGW183" s="515"/>
      <c r="AGX183" s="515"/>
      <c r="AGY183" s="515"/>
      <c r="AGZ183" s="515"/>
      <c r="AHA183" s="515"/>
      <c r="AHB183" s="515"/>
      <c r="AHC183" s="515"/>
      <c r="AHD183" s="515"/>
      <c r="AHE183" s="515"/>
      <c r="AHF183" s="515"/>
      <c r="AHG183" s="515"/>
      <c r="AHH183" s="515"/>
      <c r="AHI183" s="515"/>
      <c r="AHJ183" s="515"/>
      <c r="AHK183" s="515"/>
      <c r="AHL183" s="515"/>
      <c r="AHM183" s="515"/>
      <c r="AHN183" s="515"/>
      <c r="AHO183" s="515"/>
      <c r="AHP183" s="515"/>
      <c r="AHQ183" s="515"/>
      <c r="AHR183" s="515"/>
      <c r="AHS183" s="515"/>
      <c r="AHT183" s="515"/>
      <c r="AHU183" s="515"/>
      <c r="AHV183" s="515"/>
      <c r="AHW183" s="515"/>
      <c r="AHX183" s="515"/>
      <c r="AHY183" s="515"/>
      <c r="AHZ183" s="515"/>
      <c r="AIA183" s="515"/>
      <c r="AIB183" s="515"/>
      <c r="AIC183" s="515"/>
      <c r="AID183" s="515"/>
      <c r="AIE183" s="515"/>
      <c r="AIF183" s="515"/>
      <c r="AIG183" s="515"/>
      <c r="AIH183" s="515"/>
      <c r="AII183" s="515"/>
      <c r="AIJ183" s="515"/>
      <c r="AIK183" s="515"/>
      <c r="AIL183" s="515"/>
      <c r="AIM183" s="515"/>
      <c r="AIN183" s="515"/>
      <c r="AIO183" s="515"/>
      <c r="AIP183" s="515"/>
      <c r="AIQ183" s="515"/>
      <c r="AIR183" s="515"/>
      <c r="AIS183" s="515"/>
      <c r="AIT183" s="515"/>
      <c r="AIU183" s="515"/>
      <c r="AIV183" s="515"/>
      <c r="AIW183" s="515"/>
      <c r="AIX183" s="515"/>
      <c r="AIY183" s="515"/>
      <c r="AIZ183" s="515"/>
      <c r="AJA183" s="515"/>
      <c r="AJB183" s="515"/>
      <c r="AJC183" s="515"/>
      <c r="AJD183" s="515"/>
      <c r="AJE183" s="515"/>
      <c r="AJF183" s="515"/>
      <c r="AJG183" s="515"/>
      <c r="AJH183" s="515"/>
      <c r="AJI183" s="515"/>
      <c r="AJJ183" s="515"/>
      <c r="AJK183" s="515"/>
      <c r="AJL183" s="515"/>
      <c r="AJM183" s="515"/>
      <c r="AJN183" s="515"/>
      <c r="AJO183" s="515"/>
      <c r="AJP183" s="515"/>
      <c r="AJQ183" s="515"/>
      <c r="AJR183" s="515"/>
      <c r="AJS183" s="515"/>
      <c r="AJT183" s="515"/>
      <c r="AJU183" s="515"/>
      <c r="AJV183" s="515"/>
      <c r="AJW183" s="515"/>
      <c r="AJX183" s="515"/>
      <c r="AJY183" s="515"/>
      <c r="AJZ183" s="515"/>
      <c r="AKA183" s="515"/>
      <c r="AKB183" s="515"/>
      <c r="AKC183" s="515"/>
      <c r="AKD183" s="515"/>
      <c r="AKE183" s="515"/>
      <c r="AKF183" s="515"/>
      <c r="AKG183" s="515"/>
      <c r="AKH183" s="515"/>
      <c r="AKI183" s="515"/>
      <c r="AKJ183" s="515"/>
      <c r="AKK183" s="515"/>
      <c r="AKL183" s="515"/>
      <c r="AKM183" s="515"/>
      <c r="AKN183" s="515"/>
      <c r="AKO183" s="515"/>
      <c r="AKP183" s="515"/>
      <c r="AKQ183" s="515"/>
      <c r="AKR183" s="515"/>
      <c r="AKS183" s="515"/>
      <c r="AKT183" s="515"/>
      <c r="AKU183" s="515"/>
      <c r="AKV183" s="515"/>
      <c r="AKW183" s="515"/>
      <c r="AKX183" s="515"/>
      <c r="AKY183" s="515"/>
      <c r="AKZ183" s="515"/>
      <c r="ALA183" s="515"/>
      <c r="ALB183" s="515"/>
      <c r="ALC183" s="515"/>
      <c r="ALD183" s="515"/>
      <c r="ALE183" s="515"/>
      <c r="ALF183" s="515"/>
      <c r="ALG183" s="515"/>
      <c r="ALH183" s="515"/>
      <c r="ALI183" s="515"/>
      <c r="ALJ183" s="515"/>
      <c r="ALK183" s="515"/>
      <c r="ALL183" s="515"/>
      <c r="ALM183" s="515"/>
      <c r="ALN183" s="515"/>
    </row>
    <row r="184" spans="1:1002" s="516" customFormat="1" ht="117" x14ac:dyDescent="0.3">
      <c r="A184" s="562" t="s">
        <v>287</v>
      </c>
      <c r="B184" s="473"/>
      <c r="C184" s="484"/>
      <c r="D184" s="515"/>
      <c r="E184" s="515"/>
      <c r="F184" s="515"/>
      <c r="G184" s="515"/>
      <c r="H184" s="515"/>
      <c r="I184" s="515"/>
      <c r="J184" s="515"/>
      <c r="K184" s="515"/>
      <c r="L184" s="515"/>
      <c r="M184" s="515"/>
      <c r="N184" s="515"/>
      <c r="O184" s="515"/>
      <c r="P184" s="515"/>
      <c r="Q184" s="515"/>
      <c r="R184" s="515"/>
      <c r="S184" s="515"/>
      <c r="T184" s="515"/>
      <c r="U184" s="515"/>
      <c r="V184" s="515"/>
      <c r="W184" s="515"/>
      <c r="X184" s="515"/>
      <c r="Y184" s="515"/>
      <c r="Z184" s="515"/>
      <c r="AA184" s="515"/>
      <c r="AB184" s="515"/>
      <c r="AC184" s="515"/>
      <c r="AD184" s="515"/>
      <c r="AE184" s="515"/>
      <c r="AF184" s="515"/>
      <c r="AG184" s="515"/>
      <c r="AH184" s="515"/>
      <c r="AI184" s="515"/>
      <c r="AJ184" s="515"/>
      <c r="AK184" s="515"/>
      <c r="AL184" s="515"/>
      <c r="AM184" s="515"/>
      <c r="AN184" s="515"/>
      <c r="AO184" s="515"/>
      <c r="AP184" s="515"/>
      <c r="AQ184" s="515"/>
      <c r="AR184" s="515"/>
      <c r="AS184" s="515"/>
      <c r="AT184" s="515"/>
      <c r="AU184" s="515"/>
      <c r="AV184" s="515"/>
      <c r="AW184" s="515"/>
      <c r="AX184" s="515"/>
      <c r="AY184" s="515"/>
      <c r="AZ184" s="515"/>
      <c r="BA184" s="515"/>
      <c r="BB184" s="515"/>
      <c r="BC184" s="515"/>
      <c r="BD184" s="515"/>
      <c r="BE184" s="515"/>
      <c r="BF184" s="515"/>
      <c r="BG184" s="515"/>
      <c r="BH184" s="515"/>
      <c r="BI184" s="515"/>
      <c r="BJ184" s="515"/>
      <c r="BK184" s="515"/>
      <c r="BL184" s="515"/>
      <c r="BM184" s="515"/>
      <c r="BN184" s="515"/>
      <c r="BO184" s="515"/>
      <c r="BP184" s="515"/>
      <c r="BQ184" s="515"/>
      <c r="BR184" s="515"/>
      <c r="BS184" s="515"/>
      <c r="BT184" s="515"/>
      <c r="BU184" s="515"/>
      <c r="BV184" s="515"/>
      <c r="BW184" s="515"/>
      <c r="BX184" s="515"/>
      <c r="BY184" s="515"/>
      <c r="BZ184" s="515"/>
      <c r="CA184" s="515"/>
      <c r="CB184" s="515"/>
      <c r="CC184" s="515"/>
      <c r="CD184" s="515"/>
      <c r="CE184" s="515"/>
      <c r="CF184" s="515"/>
      <c r="CG184" s="515"/>
      <c r="CH184" s="515"/>
      <c r="CI184" s="515"/>
      <c r="CJ184" s="515"/>
      <c r="CK184" s="515"/>
      <c r="CL184" s="515"/>
      <c r="CM184" s="515"/>
      <c r="CN184" s="515"/>
      <c r="CO184" s="515"/>
      <c r="CP184" s="515"/>
      <c r="CQ184" s="515"/>
      <c r="CR184" s="515"/>
      <c r="CS184" s="515"/>
      <c r="CT184" s="515"/>
      <c r="CU184" s="515"/>
      <c r="CV184" s="515"/>
      <c r="CW184" s="515"/>
      <c r="CX184" s="515"/>
      <c r="CY184" s="515"/>
      <c r="CZ184" s="515"/>
      <c r="DA184" s="515"/>
      <c r="DB184" s="515"/>
      <c r="DC184" s="515"/>
      <c r="DD184" s="515"/>
      <c r="DE184" s="515"/>
      <c r="DF184" s="515"/>
      <c r="DG184" s="515"/>
      <c r="DH184" s="515"/>
      <c r="DI184" s="515"/>
      <c r="DJ184" s="515"/>
      <c r="DK184" s="515"/>
      <c r="DL184" s="515"/>
      <c r="DM184" s="515"/>
      <c r="DN184" s="515"/>
      <c r="DO184" s="515"/>
      <c r="DP184" s="515"/>
      <c r="DQ184" s="515"/>
      <c r="DR184" s="515"/>
      <c r="DS184" s="515"/>
      <c r="DT184" s="515"/>
      <c r="DU184" s="515"/>
      <c r="DV184" s="515"/>
      <c r="DW184" s="515"/>
      <c r="DX184" s="515"/>
      <c r="DY184" s="515"/>
      <c r="DZ184" s="515"/>
      <c r="EA184" s="515"/>
      <c r="EB184" s="515"/>
      <c r="EC184" s="515"/>
      <c r="ED184" s="515"/>
      <c r="EE184" s="515"/>
      <c r="EF184" s="515"/>
      <c r="EG184" s="515"/>
      <c r="EH184" s="515"/>
      <c r="EI184" s="515"/>
      <c r="EJ184" s="515"/>
      <c r="EK184" s="515"/>
      <c r="EL184" s="515"/>
      <c r="EM184" s="515"/>
      <c r="EN184" s="515"/>
      <c r="EO184" s="515"/>
      <c r="EP184" s="515"/>
      <c r="EQ184" s="515"/>
      <c r="ER184" s="515"/>
      <c r="ES184" s="515"/>
      <c r="ET184" s="515"/>
      <c r="EU184" s="515"/>
      <c r="EV184" s="515"/>
      <c r="EW184" s="515"/>
      <c r="EX184" s="515"/>
      <c r="EY184" s="515"/>
      <c r="EZ184" s="515"/>
      <c r="FA184" s="515"/>
      <c r="FB184" s="515"/>
      <c r="FC184" s="515"/>
      <c r="FD184" s="515"/>
      <c r="FE184" s="515"/>
      <c r="FF184" s="515"/>
      <c r="FG184" s="515"/>
      <c r="FH184" s="515"/>
      <c r="FI184" s="515"/>
      <c r="FJ184" s="515"/>
      <c r="FK184" s="515"/>
      <c r="FL184" s="515"/>
      <c r="FM184" s="515"/>
      <c r="FN184" s="515"/>
      <c r="FO184" s="515"/>
      <c r="FP184" s="515"/>
      <c r="FQ184" s="515"/>
      <c r="FR184" s="515"/>
      <c r="FS184" s="515"/>
      <c r="FT184" s="515"/>
      <c r="FU184" s="515"/>
      <c r="FV184" s="515"/>
      <c r="FW184" s="515"/>
      <c r="FX184" s="515"/>
      <c r="FY184" s="515"/>
      <c r="FZ184" s="515"/>
      <c r="GA184" s="515"/>
      <c r="GB184" s="515"/>
      <c r="GC184" s="515"/>
      <c r="GD184" s="515"/>
      <c r="GE184" s="515"/>
      <c r="GF184" s="515"/>
      <c r="GG184" s="515"/>
      <c r="GH184" s="515"/>
      <c r="GI184" s="515"/>
      <c r="GJ184" s="515"/>
      <c r="GK184" s="515"/>
      <c r="GL184" s="515"/>
      <c r="GM184" s="515"/>
      <c r="GN184" s="515"/>
      <c r="GO184" s="515"/>
      <c r="GP184" s="515"/>
      <c r="GQ184" s="515"/>
      <c r="GR184" s="515"/>
      <c r="GS184" s="515"/>
      <c r="GT184" s="515"/>
      <c r="GU184" s="515"/>
      <c r="GV184" s="515"/>
      <c r="GW184" s="515"/>
      <c r="GX184" s="515"/>
      <c r="GY184" s="515"/>
      <c r="GZ184" s="515"/>
      <c r="HA184" s="515"/>
      <c r="HB184" s="515"/>
      <c r="HC184" s="515"/>
      <c r="HD184" s="515"/>
      <c r="HE184" s="515"/>
      <c r="HF184" s="515"/>
      <c r="HG184" s="515"/>
      <c r="HH184" s="515"/>
      <c r="HI184" s="515"/>
      <c r="HJ184" s="515"/>
      <c r="HK184" s="515"/>
      <c r="HL184" s="515"/>
      <c r="HM184" s="515"/>
      <c r="HN184" s="515"/>
      <c r="HO184" s="515"/>
      <c r="HP184" s="515"/>
      <c r="HQ184" s="515"/>
      <c r="HR184" s="515"/>
      <c r="HS184" s="515"/>
      <c r="HT184" s="515"/>
      <c r="HU184" s="515"/>
      <c r="HV184" s="515"/>
      <c r="HW184" s="515"/>
      <c r="HX184" s="515"/>
      <c r="HY184" s="515"/>
      <c r="HZ184" s="515"/>
      <c r="IA184" s="515"/>
      <c r="IB184" s="515"/>
      <c r="IC184" s="515"/>
      <c r="ID184" s="515"/>
      <c r="IE184" s="515"/>
      <c r="IF184" s="515"/>
      <c r="IG184" s="515"/>
      <c r="IH184" s="515"/>
      <c r="II184" s="515"/>
      <c r="IJ184" s="515"/>
      <c r="IK184" s="515"/>
      <c r="IL184" s="515"/>
      <c r="IM184" s="515"/>
      <c r="IN184" s="515"/>
      <c r="IO184" s="515"/>
      <c r="IP184" s="515"/>
      <c r="IQ184" s="515"/>
      <c r="IR184" s="515"/>
      <c r="IS184" s="515"/>
      <c r="IT184" s="515"/>
      <c r="IU184" s="515"/>
      <c r="IV184" s="515"/>
      <c r="IW184" s="515"/>
      <c r="IX184" s="515"/>
      <c r="IY184" s="515"/>
      <c r="IZ184" s="515"/>
      <c r="JA184" s="515"/>
      <c r="JB184" s="515"/>
      <c r="JC184" s="515"/>
      <c r="JD184" s="515"/>
      <c r="JE184" s="515"/>
      <c r="JF184" s="515"/>
      <c r="JG184" s="515"/>
      <c r="JH184" s="515"/>
      <c r="JI184" s="515"/>
      <c r="JJ184" s="515"/>
      <c r="JK184" s="515"/>
      <c r="JL184" s="515"/>
      <c r="JM184" s="515"/>
      <c r="JN184" s="515"/>
      <c r="JO184" s="515"/>
      <c r="JP184" s="515"/>
      <c r="JQ184" s="515"/>
      <c r="JR184" s="515"/>
      <c r="JS184" s="515"/>
      <c r="JT184" s="515"/>
      <c r="JU184" s="515"/>
      <c r="JV184" s="515"/>
      <c r="JW184" s="515"/>
      <c r="JX184" s="515"/>
      <c r="JY184" s="515"/>
      <c r="JZ184" s="515"/>
      <c r="KA184" s="515"/>
      <c r="KB184" s="515"/>
      <c r="KC184" s="515"/>
      <c r="KD184" s="515"/>
      <c r="KE184" s="515"/>
      <c r="KF184" s="515"/>
      <c r="KG184" s="515"/>
      <c r="KH184" s="515"/>
      <c r="KI184" s="515"/>
      <c r="KJ184" s="515"/>
      <c r="KK184" s="515"/>
      <c r="KL184" s="515"/>
      <c r="KM184" s="515"/>
      <c r="KN184" s="515"/>
      <c r="KO184" s="515"/>
      <c r="KP184" s="515"/>
      <c r="KQ184" s="515"/>
      <c r="KR184" s="515"/>
      <c r="KS184" s="515"/>
      <c r="KT184" s="515"/>
      <c r="KU184" s="515"/>
      <c r="KV184" s="515"/>
      <c r="KW184" s="515"/>
      <c r="KX184" s="515"/>
      <c r="KY184" s="515"/>
      <c r="KZ184" s="515"/>
      <c r="LA184" s="515"/>
      <c r="LB184" s="515"/>
      <c r="LC184" s="515"/>
      <c r="LD184" s="515"/>
      <c r="LE184" s="515"/>
      <c r="LF184" s="515"/>
      <c r="LG184" s="515"/>
      <c r="LH184" s="515"/>
      <c r="LI184" s="515"/>
      <c r="LJ184" s="515"/>
      <c r="LK184" s="515"/>
      <c r="LL184" s="515"/>
      <c r="LM184" s="515"/>
      <c r="LN184" s="515"/>
      <c r="LO184" s="515"/>
      <c r="LP184" s="515"/>
      <c r="LQ184" s="515"/>
      <c r="LR184" s="515"/>
      <c r="LS184" s="515"/>
      <c r="LT184" s="515"/>
      <c r="LU184" s="515"/>
      <c r="LV184" s="515"/>
      <c r="LW184" s="515"/>
      <c r="LX184" s="515"/>
      <c r="LY184" s="515"/>
      <c r="LZ184" s="515"/>
      <c r="MA184" s="515"/>
      <c r="MB184" s="515"/>
      <c r="MC184" s="515"/>
      <c r="MD184" s="515"/>
      <c r="ME184" s="515"/>
      <c r="MF184" s="515"/>
      <c r="MG184" s="515"/>
      <c r="MH184" s="515"/>
      <c r="MI184" s="515"/>
      <c r="MJ184" s="515"/>
      <c r="MK184" s="515"/>
      <c r="ML184" s="515"/>
      <c r="MM184" s="515"/>
      <c r="MN184" s="515"/>
      <c r="MO184" s="515"/>
      <c r="MP184" s="515"/>
      <c r="MQ184" s="515"/>
      <c r="MR184" s="515"/>
      <c r="MS184" s="515"/>
      <c r="MT184" s="515"/>
      <c r="MU184" s="515"/>
      <c r="MV184" s="515"/>
      <c r="MW184" s="515"/>
      <c r="MX184" s="515"/>
      <c r="MY184" s="515"/>
      <c r="MZ184" s="515"/>
      <c r="NA184" s="515"/>
      <c r="NB184" s="515"/>
      <c r="NC184" s="515"/>
      <c r="ND184" s="515"/>
      <c r="NE184" s="515"/>
      <c r="NF184" s="515"/>
      <c r="NG184" s="515"/>
      <c r="NH184" s="515"/>
      <c r="NI184" s="515"/>
      <c r="NJ184" s="515"/>
      <c r="NK184" s="515"/>
      <c r="NL184" s="515"/>
      <c r="NM184" s="515"/>
      <c r="NN184" s="515"/>
      <c r="NO184" s="515"/>
      <c r="NP184" s="515"/>
      <c r="NQ184" s="515"/>
      <c r="NR184" s="515"/>
      <c r="NS184" s="515"/>
      <c r="NT184" s="515"/>
      <c r="NU184" s="515"/>
      <c r="NV184" s="515"/>
      <c r="NW184" s="515"/>
      <c r="NX184" s="515"/>
      <c r="NY184" s="515"/>
      <c r="NZ184" s="515"/>
      <c r="OA184" s="515"/>
      <c r="OB184" s="515"/>
      <c r="OC184" s="515"/>
      <c r="OD184" s="515"/>
      <c r="OE184" s="515"/>
      <c r="OF184" s="515"/>
      <c r="OG184" s="515"/>
      <c r="OH184" s="515"/>
      <c r="OI184" s="515"/>
      <c r="OJ184" s="515"/>
      <c r="OK184" s="515"/>
      <c r="OL184" s="515"/>
      <c r="OM184" s="515"/>
      <c r="ON184" s="515"/>
      <c r="OO184" s="515"/>
      <c r="OP184" s="515"/>
      <c r="OQ184" s="515"/>
      <c r="OR184" s="515"/>
      <c r="OS184" s="515"/>
      <c r="OT184" s="515"/>
      <c r="OU184" s="515"/>
      <c r="OV184" s="515"/>
      <c r="OW184" s="515"/>
      <c r="OX184" s="515"/>
      <c r="OY184" s="515"/>
      <c r="OZ184" s="515"/>
      <c r="PA184" s="515"/>
      <c r="PB184" s="515"/>
      <c r="PC184" s="515"/>
      <c r="PD184" s="515"/>
      <c r="PE184" s="515"/>
      <c r="PF184" s="515"/>
      <c r="PG184" s="515"/>
      <c r="PH184" s="515"/>
      <c r="PI184" s="515"/>
      <c r="PJ184" s="515"/>
      <c r="PK184" s="515"/>
      <c r="PL184" s="515"/>
      <c r="PM184" s="515"/>
      <c r="PN184" s="515"/>
      <c r="PO184" s="515"/>
      <c r="PP184" s="515"/>
      <c r="PQ184" s="515"/>
      <c r="PR184" s="515"/>
      <c r="PS184" s="515"/>
      <c r="PT184" s="515"/>
      <c r="PU184" s="515"/>
      <c r="PV184" s="515"/>
      <c r="PW184" s="515"/>
      <c r="PX184" s="515"/>
      <c r="PY184" s="515"/>
      <c r="PZ184" s="515"/>
      <c r="QA184" s="515"/>
      <c r="QB184" s="515"/>
      <c r="QC184" s="515"/>
      <c r="QD184" s="515"/>
      <c r="QE184" s="515"/>
      <c r="QF184" s="515"/>
      <c r="QG184" s="515"/>
      <c r="QH184" s="515"/>
      <c r="QI184" s="515"/>
      <c r="QJ184" s="515"/>
      <c r="QK184" s="515"/>
      <c r="QL184" s="515"/>
      <c r="QM184" s="515"/>
      <c r="QN184" s="515"/>
      <c r="QO184" s="515"/>
      <c r="QP184" s="515"/>
      <c r="QQ184" s="515"/>
      <c r="QR184" s="515"/>
      <c r="QS184" s="515"/>
      <c r="QT184" s="515"/>
      <c r="QU184" s="515"/>
      <c r="QV184" s="515"/>
      <c r="QW184" s="515"/>
      <c r="QX184" s="515"/>
      <c r="QY184" s="515"/>
      <c r="QZ184" s="515"/>
      <c r="RA184" s="515"/>
      <c r="RB184" s="515"/>
      <c r="RC184" s="515"/>
      <c r="RD184" s="515"/>
      <c r="RE184" s="515"/>
      <c r="RF184" s="515"/>
      <c r="RG184" s="515"/>
      <c r="RH184" s="515"/>
      <c r="RI184" s="515"/>
      <c r="RJ184" s="515"/>
      <c r="RK184" s="515"/>
      <c r="RL184" s="515"/>
      <c r="RM184" s="515"/>
      <c r="RN184" s="515"/>
      <c r="RO184" s="515"/>
      <c r="RP184" s="515"/>
      <c r="RQ184" s="515"/>
      <c r="RR184" s="515"/>
      <c r="RS184" s="515"/>
      <c r="RT184" s="515"/>
      <c r="RU184" s="515"/>
      <c r="RV184" s="515"/>
      <c r="RW184" s="515"/>
      <c r="RX184" s="515"/>
      <c r="RY184" s="515"/>
      <c r="RZ184" s="515"/>
      <c r="SA184" s="515"/>
      <c r="SB184" s="515"/>
      <c r="SC184" s="515"/>
      <c r="SD184" s="515"/>
      <c r="SE184" s="515"/>
      <c r="SF184" s="515"/>
      <c r="SG184" s="515"/>
      <c r="SH184" s="515"/>
      <c r="SI184" s="515"/>
      <c r="SJ184" s="515"/>
      <c r="SK184" s="515"/>
      <c r="SL184" s="515"/>
      <c r="SM184" s="515"/>
      <c r="SN184" s="515"/>
      <c r="SO184" s="515"/>
      <c r="SP184" s="515"/>
      <c r="SQ184" s="515"/>
      <c r="SR184" s="515"/>
      <c r="SS184" s="515"/>
      <c r="ST184" s="515"/>
      <c r="SU184" s="515"/>
      <c r="SV184" s="515"/>
      <c r="SW184" s="515"/>
      <c r="SX184" s="515"/>
      <c r="SY184" s="515"/>
      <c r="SZ184" s="515"/>
      <c r="TA184" s="515"/>
      <c r="TB184" s="515"/>
      <c r="TC184" s="515"/>
      <c r="TD184" s="515"/>
      <c r="TE184" s="515"/>
      <c r="TF184" s="515"/>
      <c r="TG184" s="515"/>
      <c r="TH184" s="515"/>
      <c r="TI184" s="515"/>
      <c r="TJ184" s="515"/>
      <c r="TK184" s="515"/>
      <c r="TL184" s="515"/>
      <c r="TM184" s="515"/>
      <c r="TN184" s="515"/>
      <c r="TO184" s="515"/>
      <c r="TP184" s="515"/>
      <c r="TQ184" s="515"/>
      <c r="TR184" s="515"/>
      <c r="TS184" s="515"/>
      <c r="TT184" s="515"/>
      <c r="TU184" s="515"/>
      <c r="TV184" s="515"/>
      <c r="TW184" s="515"/>
      <c r="TX184" s="515"/>
      <c r="TY184" s="515"/>
      <c r="TZ184" s="515"/>
      <c r="UA184" s="515"/>
      <c r="UB184" s="515"/>
      <c r="UC184" s="515"/>
      <c r="UD184" s="515"/>
      <c r="UE184" s="515"/>
      <c r="UF184" s="515"/>
      <c r="UG184" s="515"/>
      <c r="UH184" s="515"/>
      <c r="UI184" s="515"/>
      <c r="UJ184" s="515"/>
      <c r="UK184" s="515"/>
      <c r="UL184" s="515"/>
      <c r="UM184" s="515"/>
      <c r="UN184" s="515"/>
      <c r="UO184" s="515"/>
      <c r="UP184" s="515"/>
      <c r="UQ184" s="515"/>
      <c r="UR184" s="515"/>
      <c r="US184" s="515"/>
      <c r="UT184" s="515"/>
      <c r="UU184" s="515"/>
      <c r="UV184" s="515"/>
      <c r="UW184" s="515"/>
      <c r="UX184" s="515"/>
      <c r="UY184" s="515"/>
      <c r="UZ184" s="515"/>
      <c r="VA184" s="515"/>
      <c r="VB184" s="515"/>
      <c r="VC184" s="515"/>
      <c r="VD184" s="515"/>
      <c r="VE184" s="515"/>
      <c r="VF184" s="515"/>
      <c r="VG184" s="515"/>
      <c r="VH184" s="515"/>
      <c r="VI184" s="515"/>
      <c r="VJ184" s="515"/>
      <c r="VK184" s="515"/>
      <c r="VL184" s="515"/>
      <c r="VM184" s="515"/>
      <c r="VN184" s="515"/>
      <c r="VO184" s="515"/>
      <c r="VP184" s="515"/>
      <c r="VQ184" s="515"/>
      <c r="VR184" s="515"/>
      <c r="VS184" s="515"/>
      <c r="VT184" s="515"/>
      <c r="VU184" s="515"/>
      <c r="VV184" s="515"/>
      <c r="VW184" s="515"/>
      <c r="VX184" s="515"/>
      <c r="VY184" s="515"/>
      <c r="VZ184" s="515"/>
      <c r="WA184" s="515"/>
      <c r="WB184" s="515"/>
      <c r="WC184" s="515"/>
      <c r="WD184" s="515"/>
      <c r="WE184" s="515"/>
      <c r="WF184" s="515"/>
      <c r="WG184" s="515"/>
      <c r="WH184" s="515"/>
      <c r="WI184" s="515"/>
      <c r="WJ184" s="515"/>
      <c r="WK184" s="515"/>
      <c r="WL184" s="515"/>
      <c r="WM184" s="515"/>
      <c r="WN184" s="515"/>
      <c r="WO184" s="515"/>
      <c r="WP184" s="515"/>
      <c r="WQ184" s="515"/>
      <c r="WR184" s="515"/>
      <c r="WS184" s="515"/>
      <c r="WT184" s="515"/>
      <c r="WU184" s="515"/>
      <c r="WV184" s="515"/>
      <c r="WW184" s="515"/>
      <c r="WX184" s="515"/>
      <c r="WY184" s="515"/>
      <c r="WZ184" s="515"/>
      <c r="XA184" s="515"/>
      <c r="XB184" s="515"/>
      <c r="XC184" s="515"/>
      <c r="XD184" s="515"/>
      <c r="XE184" s="515"/>
      <c r="XF184" s="515"/>
      <c r="XG184" s="515"/>
      <c r="XH184" s="515"/>
      <c r="XI184" s="515"/>
      <c r="XJ184" s="515"/>
      <c r="XK184" s="515"/>
      <c r="XL184" s="515"/>
      <c r="XM184" s="515"/>
      <c r="XN184" s="515"/>
      <c r="XO184" s="515"/>
      <c r="XP184" s="515"/>
      <c r="XQ184" s="515"/>
      <c r="XR184" s="515"/>
      <c r="XS184" s="515"/>
      <c r="XT184" s="515"/>
      <c r="XU184" s="515"/>
      <c r="XV184" s="515"/>
      <c r="XW184" s="515"/>
      <c r="XX184" s="515"/>
      <c r="XY184" s="515"/>
      <c r="XZ184" s="515"/>
      <c r="YA184" s="515"/>
      <c r="YB184" s="515"/>
      <c r="YC184" s="515"/>
      <c r="YD184" s="515"/>
      <c r="YE184" s="515"/>
      <c r="YF184" s="515"/>
      <c r="YG184" s="515"/>
      <c r="YH184" s="515"/>
      <c r="YI184" s="515"/>
      <c r="YJ184" s="515"/>
      <c r="YK184" s="515"/>
      <c r="YL184" s="515"/>
      <c r="YM184" s="515"/>
      <c r="YN184" s="515"/>
      <c r="YO184" s="515"/>
      <c r="YP184" s="515"/>
      <c r="YQ184" s="515"/>
      <c r="YR184" s="515"/>
      <c r="YS184" s="515"/>
      <c r="YT184" s="515"/>
      <c r="YU184" s="515"/>
      <c r="YV184" s="515"/>
      <c r="YW184" s="515"/>
      <c r="YX184" s="515"/>
      <c r="YY184" s="515"/>
      <c r="YZ184" s="515"/>
      <c r="ZA184" s="515"/>
      <c r="ZB184" s="515"/>
      <c r="ZC184" s="515"/>
      <c r="ZD184" s="515"/>
      <c r="ZE184" s="515"/>
      <c r="ZF184" s="515"/>
      <c r="ZG184" s="515"/>
      <c r="ZH184" s="515"/>
      <c r="ZI184" s="515"/>
      <c r="ZJ184" s="515"/>
      <c r="ZK184" s="515"/>
      <c r="ZL184" s="515"/>
      <c r="ZM184" s="515"/>
      <c r="ZN184" s="515"/>
      <c r="ZO184" s="515"/>
      <c r="ZP184" s="515"/>
      <c r="ZQ184" s="515"/>
      <c r="ZR184" s="515"/>
      <c r="ZS184" s="515"/>
      <c r="ZT184" s="515"/>
      <c r="ZU184" s="515"/>
      <c r="ZV184" s="515"/>
      <c r="ZW184" s="515"/>
      <c r="ZX184" s="515"/>
      <c r="ZY184" s="515"/>
      <c r="ZZ184" s="515"/>
      <c r="AAA184" s="515"/>
      <c r="AAB184" s="515"/>
      <c r="AAC184" s="515"/>
      <c r="AAD184" s="515"/>
      <c r="AAE184" s="515"/>
      <c r="AAF184" s="515"/>
      <c r="AAG184" s="515"/>
      <c r="AAH184" s="515"/>
      <c r="AAI184" s="515"/>
      <c r="AAJ184" s="515"/>
      <c r="AAK184" s="515"/>
      <c r="AAL184" s="515"/>
      <c r="AAM184" s="515"/>
      <c r="AAN184" s="515"/>
      <c r="AAO184" s="515"/>
      <c r="AAP184" s="515"/>
      <c r="AAQ184" s="515"/>
      <c r="AAR184" s="515"/>
      <c r="AAS184" s="515"/>
      <c r="AAT184" s="515"/>
      <c r="AAU184" s="515"/>
      <c r="AAV184" s="515"/>
      <c r="AAW184" s="515"/>
      <c r="AAX184" s="515"/>
      <c r="AAY184" s="515"/>
      <c r="AAZ184" s="515"/>
      <c r="ABA184" s="515"/>
      <c r="ABB184" s="515"/>
      <c r="ABC184" s="515"/>
      <c r="ABD184" s="515"/>
      <c r="ABE184" s="515"/>
      <c r="ABF184" s="515"/>
      <c r="ABG184" s="515"/>
      <c r="ABH184" s="515"/>
      <c r="ABI184" s="515"/>
      <c r="ABJ184" s="515"/>
      <c r="ABK184" s="515"/>
      <c r="ABL184" s="515"/>
      <c r="ABM184" s="515"/>
      <c r="ABN184" s="515"/>
      <c r="ABO184" s="515"/>
      <c r="ABP184" s="515"/>
      <c r="ABQ184" s="515"/>
      <c r="ABR184" s="515"/>
      <c r="ABS184" s="515"/>
      <c r="ABT184" s="515"/>
      <c r="ABU184" s="515"/>
      <c r="ABV184" s="515"/>
      <c r="ABW184" s="515"/>
      <c r="ABX184" s="515"/>
      <c r="ABY184" s="515"/>
      <c r="ABZ184" s="515"/>
      <c r="ACA184" s="515"/>
      <c r="ACB184" s="515"/>
      <c r="ACC184" s="515"/>
      <c r="ACD184" s="515"/>
      <c r="ACE184" s="515"/>
      <c r="ACF184" s="515"/>
      <c r="ACG184" s="515"/>
      <c r="ACH184" s="515"/>
      <c r="ACI184" s="515"/>
      <c r="ACJ184" s="515"/>
      <c r="ACK184" s="515"/>
      <c r="ACL184" s="515"/>
      <c r="ACM184" s="515"/>
      <c r="ACN184" s="515"/>
      <c r="ACO184" s="515"/>
      <c r="ACP184" s="515"/>
      <c r="ACQ184" s="515"/>
      <c r="ACR184" s="515"/>
      <c r="ACS184" s="515"/>
      <c r="ACT184" s="515"/>
      <c r="ACU184" s="515"/>
      <c r="ACV184" s="515"/>
      <c r="ACW184" s="515"/>
      <c r="ACX184" s="515"/>
      <c r="ACY184" s="515"/>
      <c r="ACZ184" s="515"/>
      <c r="ADA184" s="515"/>
      <c r="ADB184" s="515"/>
      <c r="ADC184" s="515"/>
      <c r="ADD184" s="515"/>
      <c r="ADE184" s="515"/>
      <c r="ADF184" s="515"/>
      <c r="ADG184" s="515"/>
      <c r="ADH184" s="515"/>
      <c r="ADI184" s="515"/>
      <c r="ADJ184" s="515"/>
      <c r="ADK184" s="515"/>
      <c r="ADL184" s="515"/>
      <c r="ADM184" s="515"/>
      <c r="ADN184" s="515"/>
      <c r="ADO184" s="515"/>
      <c r="ADP184" s="515"/>
      <c r="ADQ184" s="515"/>
      <c r="ADR184" s="515"/>
      <c r="ADS184" s="515"/>
      <c r="ADT184" s="515"/>
      <c r="ADU184" s="515"/>
      <c r="ADV184" s="515"/>
      <c r="ADW184" s="515"/>
      <c r="ADX184" s="515"/>
      <c r="ADY184" s="515"/>
      <c r="ADZ184" s="515"/>
      <c r="AEA184" s="515"/>
      <c r="AEB184" s="515"/>
      <c r="AEC184" s="515"/>
      <c r="AED184" s="515"/>
      <c r="AEE184" s="515"/>
      <c r="AEF184" s="515"/>
      <c r="AEG184" s="515"/>
      <c r="AEH184" s="515"/>
      <c r="AEI184" s="515"/>
      <c r="AEJ184" s="515"/>
      <c r="AEK184" s="515"/>
      <c r="AEL184" s="515"/>
      <c r="AEM184" s="515"/>
      <c r="AEN184" s="515"/>
      <c r="AEO184" s="515"/>
      <c r="AEP184" s="515"/>
      <c r="AEQ184" s="515"/>
      <c r="AER184" s="515"/>
      <c r="AES184" s="515"/>
      <c r="AET184" s="515"/>
      <c r="AEU184" s="515"/>
      <c r="AEV184" s="515"/>
      <c r="AEW184" s="515"/>
      <c r="AEX184" s="515"/>
      <c r="AEY184" s="515"/>
      <c r="AEZ184" s="515"/>
      <c r="AFA184" s="515"/>
      <c r="AFB184" s="515"/>
      <c r="AFC184" s="515"/>
      <c r="AFD184" s="515"/>
      <c r="AFE184" s="515"/>
      <c r="AFF184" s="515"/>
      <c r="AFG184" s="515"/>
      <c r="AFH184" s="515"/>
      <c r="AFI184" s="515"/>
      <c r="AFJ184" s="515"/>
      <c r="AFK184" s="515"/>
      <c r="AFL184" s="515"/>
      <c r="AFM184" s="515"/>
      <c r="AFN184" s="515"/>
      <c r="AFO184" s="515"/>
      <c r="AFP184" s="515"/>
      <c r="AFQ184" s="515"/>
      <c r="AFR184" s="515"/>
      <c r="AFS184" s="515"/>
      <c r="AFT184" s="515"/>
      <c r="AFU184" s="515"/>
      <c r="AFV184" s="515"/>
      <c r="AFW184" s="515"/>
      <c r="AFX184" s="515"/>
      <c r="AFY184" s="515"/>
      <c r="AFZ184" s="515"/>
      <c r="AGA184" s="515"/>
      <c r="AGB184" s="515"/>
      <c r="AGC184" s="515"/>
      <c r="AGD184" s="515"/>
      <c r="AGE184" s="515"/>
      <c r="AGF184" s="515"/>
      <c r="AGG184" s="515"/>
      <c r="AGH184" s="515"/>
      <c r="AGI184" s="515"/>
      <c r="AGJ184" s="515"/>
      <c r="AGK184" s="515"/>
      <c r="AGL184" s="515"/>
      <c r="AGM184" s="515"/>
      <c r="AGN184" s="515"/>
      <c r="AGO184" s="515"/>
      <c r="AGP184" s="515"/>
      <c r="AGQ184" s="515"/>
      <c r="AGR184" s="515"/>
      <c r="AGS184" s="515"/>
      <c r="AGT184" s="515"/>
      <c r="AGU184" s="515"/>
      <c r="AGV184" s="515"/>
      <c r="AGW184" s="515"/>
      <c r="AGX184" s="515"/>
      <c r="AGY184" s="515"/>
      <c r="AGZ184" s="515"/>
      <c r="AHA184" s="515"/>
      <c r="AHB184" s="515"/>
      <c r="AHC184" s="515"/>
      <c r="AHD184" s="515"/>
      <c r="AHE184" s="515"/>
      <c r="AHF184" s="515"/>
      <c r="AHG184" s="515"/>
      <c r="AHH184" s="515"/>
      <c r="AHI184" s="515"/>
      <c r="AHJ184" s="515"/>
      <c r="AHK184" s="515"/>
      <c r="AHL184" s="515"/>
      <c r="AHM184" s="515"/>
      <c r="AHN184" s="515"/>
      <c r="AHO184" s="515"/>
      <c r="AHP184" s="515"/>
      <c r="AHQ184" s="515"/>
      <c r="AHR184" s="515"/>
      <c r="AHS184" s="515"/>
      <c r="AHT184" s="515"/>
      <c r="AHU184" s="515"/>
      <c r="AHV184" s="515"/>
      <c r="AHW184" s="515"/>
      <c r="AHX184" s="515"/>
      <c r="AHY184" s="515"/>
      <c r="AHZ184" s="515"/>
      <c r="AIA184" s="515"/>
      <c r="AIB184" s="515"/>
      <c r="AIC184" s="515"/>
      <c r="AID184" s="515"/>
      <c r="AIE184" s="515"/>
      <c r="AIF184" s="515"/>
      <c r="AIG184" s="515"/>
      <c r="AIH184" s="515"/>
      <c r="AII184" s="515"/>
      <c r="AIJ184" s="515"/>
      <c r="AIK184" s="515"/>
      <c r="AIL184" s="515"/>
      <c r="AIM184" s="515"/>
      <c r="AIN184" s="515"/>
      <c r="AIO184" s="515"/>
      <c r="AIP184" s="515"/>
      <c r="AIQ184" s="515"/>
      <c r="AIR184" s="515"/>
      <c r="AIS184" s="515"/>
      <c r="AIT184" s="515"/>
      <c r="AIU184" s="515"/>
      <c r="AIV184" s="515"/>
      <c r="AIW184" s="515"/>
      <c r="AIX184" s="515"/>
      <c r="AIY184" s="515"/>
      <c r="AIZ184" s="515"/>
      <c r="AJA184" s="515"/>
      <c r="AJB184" s="515"/>
      <c r="AJC184" s="515"/>
      <c r="AJD184" s="515"/>
      <c r="AJE184" s="515"/>
      <c r="AJF184" s="515"/>
      <c r="AJG184" s="515"/>
      <c r="AJH184" s="515"/>
      <c r="AJI184" s="515"/>
      <c r="AJJ184" s="515"/>
      <c r="AJK184" s="515"/>
      <c r="AJL184" s="515"/>
      <c r="AJM184" s="515"/>
      <c r="AJN184" s="515"/>
      <c r="AJO184" s="515"/>
      <c r="AJP184" s="515"/>
      <c r="AJQ184" s="515"/>
      <c r="AJR184" s="515"/>
      <c r="AJS184" s="515"/>
      <c r="AJT184" s="515"/>
      <c r="AJU184" s="515"/>
      <c r="AJV184" s="515"/>
      <c r="AJW184" s="515"/>
      <c r="AJX184" s="515"/>
      <c r="AJY184" s="515"/>
      <c r="AJZ184" s="515"/>
      <c r="AKA184" s="515"/>
      <c r="AKB184" s="515"/>
      <c r="AKC184" s="515"/>
      <c r="AKD184" s="515"/>
      <c r="AKE184" s="515"/>
      <c r="AKF184" s="515"/>
      <c r="AKG184" s="515"/>
      <c r="AKH184" s="515"/>
      <c r="AKI184" s="515"/>
      <c r="AKJ184" s="515"/>
      <c r="AKK184" s="515"/>
      <c r="AKL184" s="515"/>
      <c r="AKM184" s="515"/>
      <c r="AKN184" s="515"/>
      <c r="AKO184" s="515"/>
      <c r="AKP184" s="515"/>
      <c r="AKQ184" s="515"/>
      <c r="AKR184" s="515"/>
      <c r="AKS184" s="515"/>
      <c r="AKT184" s="515"/>
      <c r="AKU184" s="515"/>
      <c r="AKV184" s="515"/>
      <c r="AKW184" s="515"/>
      <c r="AKX184" s="515"/>
      <c r="AKY184" s="515"/>
      <c r="AKZ184" s="515"/>
      <c r="ALA184" s="515"/>
      <c r="ALB184" s="515"/>
      <c r="ALC184" s="515"/>
      <c r="ALD184" s="515"/>
      <c r="ALE184" s="515"/>
      <c r="ALF184" s="515"/>
      <c r="ALG184" s="515"/>
      <c r="ALH184" s="515"/>
      <c r="ALI184" s="515"/>
      <c r="ALJ184" s="515"/>
      <c r="ALK184" s="515"/>
      <c r="ALL184" s="515"/>
      <c r="ALM184" s="515"/>
      <c r="ALN184" s="515"/>
    </row>
    <row r="185" spans="1:1002" s="516" customFormat="1" x14ac:dyDescent="0.3">
      <c r="A185" s="473"/>
      <c r="B185" s="473"/>
      <c r="C185" s="484"/>
      <c r="D185" s="515"/>
      <c r="E185" s="515"/>
      <c r="F185" s="515"/>
      <c r="G185" s="515"/>
      <c r="H185" s="515"/>
      <c r="I185" s="515"/>
      <c r="J185" s="515"/>
      <c r="K185" s="515"/>
      <c r="L185" s="515"/>
      <c r="M185" s="515"/>
      <c r="N185" s="515"/>
      <c r="O185" s="515"/>
      <c r="P185" s="515"/>
      <c r="Q185" s="515"/>
      <c r="R185" s="515"/>
      <c r="S185" s="515"/>
      <c r="T185" s="515"/>
      <c r="U185" s="515"/>
      <c r="V185" s="515"/>
      <c r="W185" s="515"/>
      <c r="X185" s="515"/>
      <c r="Y185" s="515"/>
      <c r="Z185" s="515"/>
      <c r="AA185" s="515"/>
      <c r="AB185" s="515"/>
      <c r="AC185" s="515"/>
      <c r="AD185" s="515"/>
      <c r="AE185" s="515"/>
      <c r="AF185" s="515"/>
      <c r="AG185" s="515"/>
      <c r="AH185" s="515"/>
      <c r="AI185" s="515"/>
      <c r="AJ185" s="515"/>
      <c r="AK185" s="515"/>
      <c r="AL185" s="515"/>
      <c r="AM185" s="515"/>
      <c r="AN185" s="515"/>
      <c r="AO185" s="515"/>
      <c r="AP185" s="515"/>
      <c r="AQ185" s="515"/>
      <c r="AR185" s="515"/>
      <c r="AS185" s="515"/>
      <c r="AT185" s="515"/>
      <c r="AU185" s="515"/>
      <c r="AV185" s="515"/>
      <c r="AW185" s="515"/>
      <c r="AX185" s="515"/>
      <c r="AY185" s="515"/>
      <c r="AZ185" s="515"/>
      <c r="BA185" s="515"/>
      <c r="BB185" s="515"/>
      <c r="BC185" s="515"/>
      <c r="BD185" s="515"/>
      <c r="BE185" s="515"/>
      <c r="BF185" s="515"/>
      <c r="BG185" s="515"/>
      <c r="BH185" s="515"/>
      <c r="BI185" s="515"/>
      <c r="BJ185" s="515"/>
      <c r="BK185" s="515"/>
      <c r="BL185" s="515"/>
      <c r="BM185" s="515"/>
      <c r="BN185" s="515"/>
      <c r="BO185" s="515"/>
      <c r="BP185" s="515"/>
      <c r="BQ185" s="515"/>
      <c r="BR185" s="515"/>
      <c r="BS185" s="515"/>
      <c r="BT185" s="515"/>
      <c r="BU185" s="515"/>
      <c r="BV185" s="515"/>
      <c r="BW185" s="515"/>
      <c r="BX185" s="515"/>
      <c r="BY185" s="515"/>
      <c r="BZ185" s="515"/>
      <c r="CA185" s="515"/>
      <c r="CB185" s="515"/>
      <c r="CC185" s="515"/>
      <c r="CD185" s="515"/>
      <c r="CE185" s="515"/>
      <c r="CF185" s="515"/>
      <c r="CG185" s="515"/>
      <c r="CH185" s="515"/>
      <c r="CI185" s="515"/>
      <c r="CJ185" s="515"/>
      <c r="CK185" s="515"/>
      <c r="CL185" s="515"/>
      <c r="CM185" s="515"/>
      <c r="CN185" s="515"/>
      <c r="CO185" s="515"/>
      <c r="CP185" s="515"/>
      <c r="CQ185" s="515"/>
      <c r="CR185" s="515"/>
      <c r="CS185" s="515"/>
      <c r="CT185" s="515"/>
      <c r="CU185" s="515"/>
      <c r="CV185" s="515"/>
      <c r="CW185" s="515"/>
      <c r="CX185" s="515"/>
      <c r="CY185" s="515"/>
      <c r="CZ185" s="515"/>
      <c r="DA185" s="515"/>
      <c r="DB185" s="515"/>
      <c r="DC185" s="515"/>
      <c r="DD185" s="515"/>
      <c r="DE185" s="515"/>
      <c r="DF185" s="515"/>
      <c r="DG185" s="515"/>
      <c r="DH185" s="515"/>
      <c r="DI185" s="515"/>
      <c r="DJ185" s="515"/>
      <c r="DK185" s="515"/>
      <c r="DL185" s="515"/>
      <c r="DM185" s="515"/>
      <c r="DN185" s="515"/>
      <c r="DO185" s="515"/>
      <c r="DP185" s="515"/>
      <c r="DQ185" s="515"/>
      <c r="DR185" s="515"/>
      <c r="DS185" s="515"/>
      <c r="DT185" s="515"/>
      <c r="DU185" s="515"/>
      <c r="DV185" s="515"/>
      <c r="DW185" s="515"/>
      <c r="DX185" s="515"/>
      <c r="DY185" s="515"/>
      <c r="DZ185" s="515"/>
      <c r="EA185" s="515"/>
      <c r="EB185" s="515"/>
      <c r="EC185" s="515"/>
      <c r="ED185" s="515"/>
      <c r="EE185" s="515"/>
      <c r="EF185" s="515"/>
      <c r="EG185" s="515"/>
      <c r="EH185" s="515"/>
      <c r="EI185" s="515"/>
      <c r="EJ185" s="515"/>
      <c r="EK185" s="515"/>
      <c r="EL185" s="515"/>
      <c r="EM185" s="515"/>
      <c r="EN185" s="515"/>
      <c r="EO185" s="515"/>
      <c r="EP185" s="515"/>
      <c r="EQ185" s="515"/>
      <c r="ER185" s="515"/>
      <c r="ES185" s="515"/>
      <c r="ET185" s="515"/>
      <c r="EU185" s="515"/>
      <c r="EV185" s="515"/>
      <c r="EW185" s="515"/>
      <c r="EX185" s="515"/>
      <c r="EY185" s="515"/>
      <c r="EZ185" s="515"/>
      <c r="FA185" s="515"/>
      <c r="FB185" s="515"/>
      <c r="FC185" s="515"/>
      <c r="FD185" s="515"/>
      <c r="FE185" s="515"/>
      <c r="FF185" s="515"/>
      <c r="FG185" s="515"/>
      <c r="FH185" s="515"/>
      <c r="FI185" s="515"/>
      <c r="FJ185" s="515"/>
      <c r="FK185" s="515"/>
      <c r="FL185" s="515"/>
      <c r="FM185" s="515"/>
      <c r="FN185" s="515"/>
      <c r="FO185" s="515"/>
      <c r="FP185" s="515"/>
      <c r="FQ185" s="515"/>
      <c r="FR185" s="515"/>
      <c r="FS185" s="515"/>
      <c r="FT185" s="515"/>
      <c r="FU185" s="515"/>
      <c r="FV185" s="515"/>
      <c r="FW185" s="515"/>
      <c r="FX185" s="515"/>
      <c r="FY185" s="515"/>
      <c r="FZ185" s="515"/>
      <c r="GA185" s="515"/>
      <c r="GB185" s="515"/>
      <c r="GC185" s="515"/>
      <c r="GD185" s="515"/>
      <c r="GE185" s="515"/>
      <c r="GF185" s="515"/>
      <c r="GG185" s="515"/>
      <c r="GH185" s="515"/>
      <c r="GI185" s="515"/>
      <c r="GJ185" s="515"/>
      <c r="GK185" s="515"/>
      <c r="GL185" s="515"/>
      <c r="GM185" s="515"/>
      <c r="GN185" s="515"/>
      <c r="GO185" s="515"/>
      <c r="GP185" s="515"/>
      <c r="GQ185" s="515"/>
      <c r="GR185" s="515"/>
      <c r="GS185" s="515"/>
      <c r="GT185" s="515"/>
      <c r="GU185" s="515"/>
      <c r="GV185" s="515"/>
      <c r="GW185" s="515"/>
      <c r="GX185" s="515"/>
      <c r="GY185" s="515"/>
      <c r="GZ185" s="515"/>
      <c r="HA185" s="515"/>
      <c r="HB185" s="515"/>
      <c r="HC185" s="515"/>
      <c r="HD185" s="515"/>
      <c r="HE185" s="515"/>
      <c r="HF185" s="515"/>
      <c r="HG185" s="515"/>
      <c r="HH185" s="515"/>
      <c r="HI185" s="515"/>
      <c r="HJ185" s="515"/>
      <c r="HK185" s="515"/>
      <c r="HL185" s="515"/>
      <c r="HM185" s="515"/>
      <c r="HN185" s="515"/>
      <c r="HO185" s="515"/>
      <c r="HP185" s="515"/>
      <c r="HQ185" s="515"/>
      <c r="HR185" s="515"/>
      <c r="HS185" s="515"/>
      <c r="HT185" s="515"/>
      <c r="HU185" s="515"/>
      <c r="HV185" s="515"/>
      <c r="HW185" s="515"/>
      <c r="HX185" s="515"/>
      <c r="HY185" s="515"/>
      <c r="HZ185" s="515"/>
      <c r="IA185" s="515"/>
      <c r="IB185" s="515"/>
      <c r="IC185" s="515"/>
      <c r="ID185" s="515"/>
      <c r="IE185" s="515"/>
      <c r="IF185" s="515"/>
      <c r="IG185" s="515"/>
      <c r="IH185" s="515"/>
      <c r="II185" s="515"/>
      <c r="IJ185" s="515"/>
      <c r="IK185" s="515"/>
      <c r="IL185" s="515"/>
      <c r="IM185" s="515"/>
      <c r="IN185" s="515"/>
      <c r="IO185" s="515"/>
      <c r="IP185" s="515"/>
      <c r="IQ185" s="515"/>
      <c r="IR185" s="515"/>
      <c r="IS185" s="515"/>
      <c r="IT185" s="515"/>
      <c r="IU185" s="515"/>
      <c r="IV185" s="515"/>
      <c r="IW185" s="515"/>
      <c r="IX185" s="515"/>
      <c r="IY185" s="515"/>
      <c r="IZ185" s="515"/>
      <c r="JA185" s="515"/>
      <c r="JB185" s="515"/>
      <c r="JC185" s="515"/>
      <c r="JD185" s="515"/>
      <c r="JE185" s="515"/>
      <c r="JF185" s="515"/>
      <c r="JG185" s="515"/>
      <c r="JH185" s="515"/>
      <c r="JI185" s="515"/>
      <c r="JJ185" s="515"/>
      <c r="JK185" s="515"/>
      <c r="JL185" s="515"/>
      <c r="JM185" s="515"/>
      <c r="JN185" s="515"/>
      <c r="JO185" s="515"/>
      <c r="JP185" s="515"/>
      <c r="JQ185" s="515"/>
      <c r="JR185" s="515"/>
      <c r="JS185" s="515"/>
      <c r="JT185" s="515"/>
      <c r="JU185" s="515"/>
      <c r="JV185" s="515"/>
      <c r="JW185" s="515"/>
      <c r="JX185" s="515"/>
      <c r="JY185" s="515"/>
      <c r="JZ185" s="515"/>
      <c r="KA185" s="515"/>
      <c r="KB185" s="515"/>
      <c r="KC185" s="515"/>
      <c r="KD185" s="515"/>
      <c r="KE185" s="515"/>
      <c r="KF185" s="515"/>
      <c r="KG185" s="515"/>
      <c r="KH185" s="515"/>
      <c r="KI185" s="515"/>
      <c r="KJ185" s="515"/>
      <c r="KK185" s="515"/>
      <c r="KL185" s="515"/>
      <c r="KM185" s="515"/>
      <c r="KN185" s="515"/>
      <c r="KO185" s="515"/>
      <c r="KP185" s="515"/>
      <c r="KQ185" s="515"/>
      <c r="KR185" s="515"/>
      <c r="KS185" s="515"/>
      <c r="KT185" s="515"/>
      <c r="KU185" s="515"/>
      <c r="KV185" s="515"/>
      <c r="KW185" s="515"/>
      <c r="KX185" s="515"/>
      <c r="KY185" s="515"/>
      <c r="KZ185" s="515"/>
      <c r="LA185" s="515"/>
      <c r="LB185" s="515"/>
      <c r="LC185" s="515"/>
      <c r="LD185" s="515"/>
      <c r="LE185" s="515"/>
      <c r="LF185" s="515"/>
      <c r="LG185" s="515"/>
      <c r="LH185" s="515"/>
      <c r="LI185" s="515"/>
      <c r="LJ185" s="515"/>
      <c r="LK185" s="515"/>
      <c r="LL185" s="515"/>
      <c r="LM185" s="515"/>
      <c r="LN185" s="515"/>
      <c r="LO185" s="515"/>
      <c r="LP185" s="515"/>
      <c r="LQ185" s="515"/>
      <c r="LR185" s="515"/>
      <c r="LS185" s="515"/>
      <c r="LT185" s="515"/>
      <c r="LU185" s="515"/>
      <c r="LV185" s="515"/>
      <c r="LW185" s="515"/>
      <c r="LX185" s="515"/>
      <c r="LY185" s="515"/>
      <c r="LZ185" s="515"/>
      <c r="MA185" s="515"/>
      <c r="MB185" s="515"/>
      <c r="MC185" s="515"/>
      <c r="MD185" s="515"/>
      <c r="ME185" s="515"/>
      <c r="MF185" s="515"/>
      <c r="MG185" s="515"/>
      <c r="MH185" s="515"/>
      <c r="MI185" s="515"/>
      <c r="MJ185" s="515"/>
      <c r="MK185" s="515"/>
      <c r="ML185" s="515"/>
      <c r="MM185" s="515"/>
      <c r="MN185" s="515"/>
      <c r="MO185" s="515"/>
      <c r="MP185" s="515"/>
      <c r="MQ185" s="515"/>
      <c r="MR185" s="515"/>
      <c r="MS185" s="515"/>
      <c r="MT185" s="515"/>
      <c r="MU185" s="515"/>
      <c r="MV185" s="515"/>
      <c r="MW185" s="515"/>
      <c r="MX185" s="515"/>
      <c r="MY185" s="515"/>
      <c r="MZ185" s="515"/>
      <c r="NA185" s="515"/>
      <c r="NB185" s="515"/>
      <c r="NC185" s="515"/>
      <c r="ND185" s="515"/>
      <c r="NE185" s="515"/>
      <c r="NF185" s="515"/>
      <c r="NG185" s="515"/>
      <c r="NH185" s="515"/>
      <c r="NI185" s="515"/>
      <c r="NJ185" s="515"/>
      <c r="NK185" s="515"/>
      <c r="NL185" s="515"/>
      <c r="NM185" s="515"/>
      <c r="NN185" s="515"/>
      <c r="NO185" s="515"/>
      <c r="NP185" s="515"/>
      <c r="NQ185" s="515"/>
      <c r="NR185" s="515"/>
      <c r="NS185" s="515"/>
      <c r="NT185" s="515"/>
      <c r="NU185" s="515"/>
      <c r="NV185" s="515"/>
      <c r="NW185" s="515"/>
      <c r="NX185" s="515"/>
      <c r="NY185" s="515"/>
      <c r="NZ185" s="515"/>
      <c r="OA185" s="515"/>
      <c r="OB185" s="515"/>
      <c r="OC185" s="515"/>
      <c r="OD185" s="515"/>
      <c r="OE185" s="515"/>
      <c r="OF185" s="515"/>
      <c r="OG185" s="515"/>
      <c r="OH185" s="515"/>
      <c r="OI185" s="515"/>
      <c r="OJ185" s="515"/>
      <c r="OK185" s="515"/>
      <c r="OL185" s="515"/>
      <c r="OM185" s="515"/>
      <c r="ON185" s="515"/>
      <c r="OO185" s="515"/>
      <c r="OP185" s="515"/>
      <c r="OQ185" s="515"/>
      <c r="OR185" s="515"/>
      <c r="OS185" s="515"/>
      <c r="OT185" s="515"/>
      <c r="OU185" s="515"/>
      <c r="OV185" s="515"/>
      <c r="OW185" s="515"/>
      <c r="OX185" s="515"/>
      <c r="OY185" s="515"/>
      <c r="OZ185" s="515"/>
      <c r="PA185" s="515"/>
      <c r="PB185" s="515"/>
      <c r="PC185" s="515"/>
      <c r="PD185" s="515"/>
      <c r="PE185" s="515"/>
      <c r="PF185" s="515"/>
      <c r="PG185" s="515"/>
      <c r="PH185" s="515"/>
      <c r="PI185" s="515"/>
      <c r="PJ185" s="515"/>
      <c r="PK185" s="515"/>
      <c r="PL185" s="515"/>
      <c r="PM185" s="515"/>
      <c r="PN185" s="515"/>
      <c r="PO185" s="515"/>
      <c r="PP185" s="515"/>
      <c r="PQ185" s="515"/>
      <c r="PR185" s="515"/>
      <c r="PS185" s="515"/>
      <c r="PT185" s="515"/>
      <c r="PU185" s="515"/>
      <c r="PV185" s="515"/>
      <c r="PW185" s="515"/>
      <c r="PX185" s="515"/>
      <c r="PY185" s="515"/>
      <c r="PZ185" s="515"/>
      <c r="QA185" s="515"/>
      <c r="QB185" s="515"/>
      <c r="QC185" s="515"/>
      <c r="QD185" s="515"/>
      <c r="QE185" s="515"/>
      <c r="QF185" s="515"/>
      <c r="QG185" s="515"/>
      <c r="QH185" s="515"/>
      <c r="QI185" s="515"/>
      <c r="QJ185" s="515"/>
      <c r="QK185" s="515"/>
      <c r="QL185" s="515"/>
      <c r="QM185" s="515"/>
      <c r="QN185" s="515"/>
      <c r="QO185" s="515"/>
      <c r="QP185" s="515"/>
      <c r="QQ185" s="515"/>
      <c r="QR185" s="515"/>
      <c r="QS185" s="515"/>
      <c r="QT185" s="515"/>
      <c r="QU185" s="515"/>
      <c r="QV185" s="515"/>
      <c r="QW185" s="515"/>
      <c r="QX185" s="515"/>
      <c r="QY185" s="515"/>
      <c r="QZ185" s="515"/>
      <c r="RA185" s="515"/>
      <c r="RB185" s="515"/>
      <c r="RC185" s="515"/>
      <c r="RD185" s="515"/>
      <c r="RE185" s="515"/>
      <c r="RF185" s="515"/>
      <c r="RG185" s="515"/>
      <c r="RH185" s="515"/>
      <c r="RI185" s="515"/>
      <c r="RJ185" s="515"/>
      <c r="RK185" s="515"/>
      <c r="RL185" s="515"/>
      <c r="RM185" s="515"/>
      <c r="RN185" s="515"/>
      <c r="RO185" s="515"/>
      <c r="RP185" s="515"/>
      <c r="RQ185" s="515"/>
      <c r="RR185" s="515"/>
      <c r="RS185" s="515"/>
      <c r="RT185" s="515"/>
      <c r="RU185" s="515"/>
      <c r="RV185" s="515"/>
      <c r="RW185" s="515"/>
      <c r="RX185" s="515"/>
      <c r="RY185" s="515"/>
      <c r="RZ185" s="515"/>
      <c r="SA185" s="515"/>
      <c r="SB185" s="515"/>
      <c r="SC185" s="515"/>
      <c r="SD185" s="515"/>
      <c r="SE185" s="515"/>
      <c r="SF185" s="515"/>
      <c r="SG185" s="515"/>
      <c r="SH185" s="515"/>
      <c r="SI185" s="515"/>
      <c r="SJ185" s="515"/>
      <c r="SK185" s="515"/>
      <c r="SL185" s="515"/>
      <c r="SM185" s="515"/>
      <c r="SN185" s="515"/>
      <c r="SO185" s="515"/>
      <c r="SP185" s="515"/>
      <c r="SQ185" s="515"/>
      <c r="SR185" s="515"/>
      <c r="SS185" s="515"/>
      <c r="ST185" s="515"/>
      <c r="SU185" s="515"/>
      <c r="SV185" s="515"/>
      <c r="SW185" s="515"/>
      <c r="SX185" s="515"/>
      <c r="SY185" s="515"/>
      <c r="SZ185" s="515"/>
      <c r="TA185" s="515"/>
      <c r="TB185" s="515"/>
      <c r="TC185" s="515"/>
      <c r="TD185" s="515"/>
      <c r="TE185" s="515"/>
      <c r="TF185" s="515"/>
      <c r="TG185" s="515"/>
      <c r="TH185" s="515"/>
      <c r="TI185" s="515"/>
      <c r="TJ185" s="515"/>
      <c r="TK185" s="515"/>
      <c r="TL185" s="515"/>
      <c r="TM185" s="515"/>
      <c r="TN185" s="515"/>
      <c r="TO185" s="515"/>
      <c r="TP185" s="515"/>
      <c r="TQ185" s="515"/>
      <c r="TR185" s="515"/>
      <c r="TS185" s="515"/>
      <c r="TT185" s="515"/>
      <c r="TU185" s="515"/>
      <c r="TV185" s="515"/>
      <c r="TW185" s="515"/>
      <c r="TX185" s="515"/>
      <c r="TY185" s="515"/>
      <c r="TZ185" s="515"/>
      <c r="UA185" s="515"/>
      <c r="UB185" s="515"/>
      <c r="UC185" s="515"/>
      <c r="UD185" s="515"/>
      <c r="UE185" s="515"/>
      <c r="UF185" s="515"/>
      <c r="UG185" s="515"/>
      <c r="UH185" s="515"/>
      <c r="UI185" s="515"/>
      <c r="UJ185" s="515"/>
      <c r="UK185" s="515"/>
      <c r="UL185" s="515"/>
      <c r="UM185" s="515"/>
      <c r="UN185" s="515"/>
      <c r="UO185" s="515"/>
      <c r="UP185" s="515"/>
      <c r="UQ185" s="515"/>
      <c r="UR185" s="515"/>
      <c r="US185" s="515"/>
      <c r="UT185" s="515"/>
      <c r="UU185" s="515"/>
      <c r="UV185" s="515"/>
      <c r="UW185" s="515"/>
      <c r="UX185" s="515"/>
      <c r="UY185" s="515"/>
      <c r="UZ185" s="515"/>
      <c r="VA185" s="515"/>
      <c r="VB185" s="515"/>
      <c r="VC185" s="515"/>
      <c r="VD185" s="515"/>
      <c r="VE185" s="515"/>
      <c r="VF185" s="515"/>
      <c r="VG185" s="515"/>
      <c r="VH185" s="515"/>
      <c r="VI185" s="515"/>
      <c r="VJ185" s="515"/>
      <c r="VK185" s="515"/>
      <c r="VL185" s="515"/>
      <c r="VM185" s="515"/>
      <c r="VN185" s="515"/>
      <c r="VO185" s="515"/>
      <c r="VP185" s="515"/>
      <c r="VQ185" s="515"/>
      <c r="VR185" s="515"/>
      <c r="VS185" s="515"/>
      <c r="VT185" s="515"/>
      <c r="VU185" s="515"/>
      <c r="VV185" s="515"/>
      <c r="VW185" s="515"/>
      <c r="VX185" s="515"/>
      <c r="VY185" s="515"/>
      <c r="VZ185" s="515"/>
      <c r="WA185" s="515"/>
      <c r="WB185" s="515"/>
      <c r="WC185" s="515"/>
      <c r="WD185" s="515"/>
      <c r="WE185" s="515"/>
      <c r="WF185" s="515"/>
      <c r="WG185" s="515"/>
      <c r="WH185" s="515"/>
      <c r="WI185" s="515"/>
      <c r="WJ185" s="515"/>
      <c r="WK185" s="515"/>
      <c r="WL185" s="515"/>
      <c r="WM185" s="515"/>
      <c r="WN185" s="515"/>
      <c r="WO185" s="515"/>
      <c r="WP185" s="515"/>
      <c r="WQ185" s="515"/>
      <c r="WR185" s="515"/>
      <c r="WS185" s="515"/>
      <c r="WT185" s="515"/>
      <c r="WU185" s="515"/>
      <c r="WV185" s="515"/>
      <c r="WW185" s="515"/>
      <c r="WX185" s="515"/>
      <c r="WY185" s="515"/>
      <c r="WZ185" s="515"/>
      <c r="XA185" s="515"/>
      <c r="XB185" s="515"/>
      <c r="XC185" s="515"/>
      <c r="XD185" s="515"/>
      <c r="XE185" s="515"/>
      <c r="XF185" s="515"/>
      <c r="XG185" s="515"/>
      <c r="XH185" s="515"/>
      <c r="XI185" s="515"/>
      <c r="XJ185" s="515"/>
      <c r="XK185" s="515"/>
      <c r="XL185" s="515"/>
      <c r="XM185" s="515"/>
      <c r="XN185" s="515"/>
      <c r="XO185" s="515"/>
      <c r="XP185" s="515"/>
      <c r="XQ185" s="515"/>
      <c r="XR185" s="515"/>
      <c r="XS185" s="515"/>
      <c r="XT185" s="515"/>
      <c r="XU185" s="515"/>
      <c r="XV185" s="515"/>
      <c r="XW185" s="515"/>
      <c r="XX185" s="515"/>
      <c r="XY185" s="515"/>
      <c r="XZ185" s="515"/>
      <c r="YA185" s="515"/>
      <c r="YB185" s="515"/>
      <c r="YC185" s="515"/>
      <c r="YD185" s="515"/>
      <c r="YE185" s="515"/>
      <c r="YF185" s="515"/>
      <c r="YG185" s="515"/>
      <c r="YH185" s="515"/>
      <c r="YI185" s="515"/>
      <c r="YJ185" s="515"/>
      <c r="YK185" s="515"/>
      <c r="YL185" s="515"/>
      <c r="YM185" s="515"/>
      <c r="YN185" s="515"/>
      <c r="YO185" s="515"/>
      <c r="YP185" s="515"/>
      <c r="YQ185" s="515"/>
      <c r="YR185" s="515"/>
      <c r="YS185" s="515"/>
      <c r="YT185" s="515"/>
      <c r="YU185" s="515"/>
      <c r="YV185" s="515"/>
      <c r="YW185" s="515"/>
      <c r="YX185" s="515"/>
      <c r="YY185" s="515"/>
      <c r="YZ185" s="515"/>
      <c r="ZA185" s="515"/>
      <c r="ZB185" s="515"/>
      <c r="ZC185" s="515"/>
      <c r="ZD185" s="515"/>
      <c r="ZE185" s="515"/>
      <c r="ZF185" s="515"/>
      <c r="ZG185" s="515"/>
      <c r="ZH185" s="515"/>
      <c r="ZI185" s="515"/>
      <c r="ZJ185" s="515"/>
      <c r="ZK185" s="515"/>
      <c r="ZL185" s="515"/>
      <c r="ZM185" s="515"/>
      <c r="ZN185" s="515"/>
      <c r="ZO185" s="515"/>
      <c r="ZP185" s="515"/>
      <c r="ZQ185" s="515"/>
      <c r="ZR185" s="515"/>
      <c r="ZS185" s="515"/>
      <c r="ZT185" s="515"/>
      <c r="ZU185" s="515"/>
      <c r="ZV185" s="515"/>
      <c r="ZW185" s="515"/>
      <c r="ZX185" s="515"/>
      <c r="ZY185" s="515"/>
      <c r="ZZ185" s="515"/>
      <c r="AAA185" s="515"/>
      <c r="AAB185" s="515"/>
      <c r="AAC185" s="515"/>
      <c r="AAD185" s="515"/>
      <c r="AAE185" s="515"/>
      <c r="AAF185" s="515"/>
      <c r="AAG185" s="515"/>
      <c r="AAH185" s="515"/>
      <c r="AAI185" s="515"/>
      <c r="AAJ185" s="515"/>
      <c r="AAK185" s="515"/>
      <c r="AAL185" s="515"/>
      <c r="AAM185" s="515"/>
      <c r="AAN185" s="515"/>
      <c r="AAO185" s="515"/>
      <c r="AAP185" s="515"/>
      <c r="AAQ185" s="515"/>
      <c r="AAR185" s="515"/>
      <c r="AAS185" s="515"/>
      <c r="AAT185" s="515"/>
      <c r="AAU185" s="515"/>
      <c r="AAV185" s="515"/>
      <c r="AAW185" s="515"/>
      <c r="AAX185" s="515"/>
      <c r="AAY185" s="515"/>
      <c r="AAZ185" s="515"/>
      <c r="ABA185" s="515"/>
      <c r="ABB185" s="515"/>
      <c r="ABC185" s="515"/>
      <c r="ABD185" s="515"/>
      <c r="ABE185" s="515"/>
      <c r="ABF185" s="515"/>
      <c r="ABG185" s="515"/>
      <c r="ABH185" s="515"/>
      <c r="ABI185" s="515"/>
      <c r="ABJ185" s="515"/>
      <c r="ABK185" s="515"/>
      <c r="ABL185" s="515"/>
      <c r="ABM185" s="515"/>
      <c r="ABN185" s="515"/>
      <c r="ABO185" s="515"/>
      <c r="ABP185" s="515"/>
      <c r="ABQ185" s="515"/>
      <c r="ABR185" s="515"/>
      <c r="ABS185" s="515"/>
      <c r="ABT185" s="515"/>
      <c r="ABU185" s="515"/>
      <c r="ABV185" s="515"/>
      <c r="ABW185" s="515"/>
      <c r="ABX185" s="515"/>
      <c r="ABY185" s="515"/>
      <c r="ABZ185" s="515"/>
      <c r="ACA185" s="515"/>
      <c r="ACB185" s="515"/>
      <c r="ACC185" s="515"/>
      <c r="ACD185" s="515"/>
      <c r="ACE185" s="515"/>
      <c r="ACF185" s="515"/>
      <c r="ACG185" s="515"/>
      <c r="ACH185" s="515"/>
      <c r="ACI185" s="515"/>
      <c r="ACJ185" s="515"/>
      <c r="ACK185" s="515"/>
      <c r="ACL185" s="515"/>
      <c r="ACM185" s="515"/>
      <c r="ACN185" s="515"/>
      <c r="ACO185" s="515"/>
      <c r="ACP185" s="515"/>
      <c r="ACQ185" s="515"/>
      <c r="ACR185" s="515"/>
      <c r="ACS185" s="515"/>
      <c r="ACT185" s="515"/>
      <c r="ACU185" s="515"/>
      <c r="ACV185" s="515"/>
      <c r="ACW185" s="515"/>
      <c r="ACX185" s="515"/>
      <c r="ACY185" s="515"/>
      <c r="ACZ185" s="515"/>
      <c r="ADA185" s="515"/>
      <c r="ADB185" s="515"/>
      <c r="ADC185" s="515"/>
      <c r="ADD185" s="515"/>
      <c r="ADE185" s="515"/>
      <c r="ADF185" s="515"/>
      <c r="ADG185" s="515"/>
      <c r="ADH185" s="515"/>
      <c r="ADI185" s="515"/>
      <c r="ADJ185" s="515"/>
      <c r="ADK185" s="515"/>
      <c r="ADL185" s="515"/>
      <c r="ADM185" s="515"/>
      <c r="ADN185" s="515"/>
      <c r="ADO185" s="515"/>
      <c r="ADP185" s="515"/>
      <c r="ADQ185" s="515"/>
      <c r="ADR185" s="515"/>
      <c r="ADS185" s="515"/>
      <c r="ADT185" s="515"/>
      <c r="ADU185" s="515"/>
      <c r="ADV185" s="515"/>
      <c r="ADW185" s="515"/>
      <c r="ADX185" s="515"/>
      <c r="ADY185" s="515"/>
      <c r="ADZ185" s="515"/>
      <c r="AEA185" s="515"/>
      <c r="AEB185" s="515"/>
      <c r="AEC185" s="515"/>
      <c r="AED185" s="515"/>
      <c r="AEE185" s="515"/>
      <c r="AEF185" s="515"/>
      <c r="AEG185" s="515"/>
      <c r="AEH185" s="515"/>
      <c r="AEI185" s="515"/>
      <c r="AEJ185" s="515"/>
      <c r="AEK185" s="515"/>
      <c r="AEL185" s="515"/>
      <c r="AEM185" s="515"/>
      <c r="AEN185" s="515"/>
      <c r="AEO185" s="515"/>
      <c r="AEP185" s="515"/>
      <c r="AEQ185" s="515"/>
      <c r="AER185" s="515"/>
      <c r="AES185" s="515"/>
      <c r="AET185" s="515"/>
      <c r="AEU185" s="515"/>
      <c r="AEV185" s="515"/>
      <c r="AEW185" s="515"/>
      <c r="AEX185" s="515"/>
      <c r="AEY185" s="515"/>
      <c r="AEZ185" s="515"/>
      <c r="AFA185" s="515"/>
      <c r="AFB185" s="515"/>
      <c r="AFC185" s="515"/>
      <c r="AFD185" s="515"/>
      <c r="AFE185" s="515"/>
      <c r="AFF185" s="515"/>
      <c r="AFG185" s="515"/>
      <c r="AFH185" s="515"/>
      <c r="AFI185" s="515"/>
      <c r="AFJ185" s="515"/>
      <c r="AFK185" s="515"/>
      <c r="AFL185" s="515"/>
      <c r="AFM185" s="515"/>
      <c r="AFN185" s="515"/>
      <c r="AFO185" s="515"/>
      <c r="AFP185" s="515"/>
      <c r="AFQ185" s="515"/>
      <c r="AFR185" s="515"/>
      <c r="AFS185" s="515"/>
      <c r="AFT185" s="515"/>
      <c r="AFU185" s="515"/>
      <c r="AFV185" s="515"/>
      <c r="AFW185" s="515"/>
      <c r="AFX185" s="515"/>
      <c r="AFY185" s="515"/>
      <c r="AFZ185" s="515"/>
      <c r="AGA185" s="515"/>
      <c r="AGB185" s="515"/>
      <c r="AGC185" s="515"/>
      <c r="AGD185" s="515"/>
      <c r="AGE185" s="515"/>
      <c r="AGF185" s="515"/>
      <c r="AGG185" s="515"/>
      <c r="AGH185" s="515"/>
      <c r="AGI185" s="515"/>
      <c r="AGJ185" s="515"/>
      <c r="AGK185" s="515"/>
      <c r="AGL185" s="515"/>
      <c r="AGM185" s="515"/>
      <c r="AGN185" s="515"/>
      <c r="AGO185" s="515"/>
      <c r="AGP185" s="515"/>
      <c r="AGQ185" s="515"/>
      <c r="AGR185" s="515"/>
      <c r="AGS185" s="515"/>
      <c r="AGT185" s="515"/>
      <c r="AGU185" s="515"/>
      <c r="AGV185" s="515"/>
      <c r="AGW185" s="515"/>
      <c r="AGX185" s="515"/>
      <c r="AGY185" s="515"/>
      <c r="AGZ185" s="515"/>
      <c r="AHA185" s="515"/>
      <c r="AHB185" s="515"/>
      <c r="AHC185" s="515"/>
      <c r="AHD185" s="515"/>
      <c r="AHE185" s="515"/>
      <c r="AHF185" s="515"/>
      <c r="AHG185" s="515"/>
      <c r="AHH185" s="515"/>
      <c r="AHI185" s="515"/>
      <c r="AHJ185" s="515"/>
      <c r="AHK185" s="515"/>
      <c r="AHL185" s="515"/>
      <c r="AHM185" s="515"/>
      <c r="AHN185" s="515"/>
      <c r="AHO185" s="515"/>
      <c r="AHP185" s="515"/>
      <c r="AHQ185" s="515"/>
      <c r="AHR185" s="515"/>
      <c r="AHS185" s="515"/>
      <c r="AHT185" s="515"/>
      <c r="AHU185" s="515"/>
      <c r="AHV185" s="515"/>
      <c r="AHW185" s="515"/>
      <c r="AHX185" s="515"/>
      <c r="AHY185" s="515"/>
      <c r="AHZ185" s="515"/>
      <c r="AIA185" s="515"/>
      <c r="AIB185" s="515"/>
      <c r="AIC185" s="515"/>
      <c r="AID185" s="515"/>
      <c r="AIE185" s="515"/>
      <c r="AIF185" s="515"/>
      <c r="AIG185" s="515"/>
      <c r="AIH185" s="515"/>
      <c r="AII185" s="515"/>
      <c r="AIJ185" s="515"/>
      <c r="AIK185" s="515"/>
      <c r="AIL185" s="515"/>
      <c r="AIM185" s="515"/>
      <c r="AIN185" s="515"/>
      <c r="AIO185" s="515"/>
      <c r="AIP185" s="515"/>
      <c r="AIQ185" s="515"/>
      <c r="AIR185" s="515"/>
      <c r="AIS185" s="515"/>
      <c r="AIT185" s="515"/>
      <c r="AIU185" s="515"/>
      <c r="AIV185" s="515"/>
      <c r="AIW185" s="515"/>
      <c r="AIX185" s="515"/>
      <c r="AIY185" s="515"/>
      <c r="AIZ185" s="515"/>
      <c r="AJA185" s="515"/>
      <c r="AJB185" s="515"/>
      <c r="AJC185" s="515"/>
      <c r="AJD185" s="515"/>
      <c r="AJE185" s="515"/>
      <c r="AJF185" s="515"/>
      <c r="AJG185" s="515"/>
      <c r="AJH185" s="515"/>
      <c r="AJI185" s="515"/>
      <c r="AJJ185" s="515"/>
      <c r="AJK185" s="515"/>
      <c r="AJL185" s="515"/>
      <c r="AJM185" s="515"/>
      <c r="AJN185" s="515"/>
      <c r="AJO185" s="515"/>
      <c r="AJP185" s="515"/>
      <c r="AJQ185" s="515"/>
      <c r="AJR185" s="515"/>
      <c r="AJS185" s="515"/>
      <c r="AJT185" s="515"/>
      <c r="AJU185" s="515"/>
      <c r="AJV185" s="515"/>
      <c r="AJW185" s="515"/>
      <c r="AJX185" s="515"/>
      <c r="AJY185" s="515"/>
      <c r="AJZ185" s="515"/>
      <c r="AKA185" s="515"/>
      <c r="AKB185" s="515"/>
      <c r="AKC185" s="515"/>
      <c r="AKD185" s="515"/>
      <c r="AKE185" s="515"/>
      <c r="AKF185" s="515"/>
      <c r="AKG185" s="515"/>
      <c r="AKH185" s="515"/>
      <c r="AKI185" s="515"/>
      <c r="AKJ185" s="515"/>
      <c r="AKK185" s="515"/>
      <c r="AKL185" s="515"/>
      <c r="AKM185" s="515"/>
      <c r="AKN185" s="515"/>
      <c r="AKO185" s="515"/>
      <c r="AKP185" s="515"/>
      <c r="AKQ185" s="515"/>
      <c r="AKR185" s="515"/>
      <c r="AKS185" s="515"/>
      <c r="AKT185" s="515"/>
      <c r="AKU185" s="515"/>
      <c r="AKV185" s="515"/>
      <c r="AKW185" s="515"/>
      <c r="AKX185" s="515"/>
      <c r="AKY185" s="515"/>
      <c r="AKZ185" s="515"/>
      <c r="ALA185" s="515"/>
      <c r="ALB185" s="515"/>
      <c r="ALC185" s="515"/>
      <c r="ALD185" s="515"/>
      <c r="ALE185" s="515"/>
      <c r="ALF185" s="515"/>
      <c r="ALG185" s="515"/>
      <c r="ALH185" s="515"/>
      <c r="ALI185" s="515"/>
      <c r="ALJ185" s="515"/>
      <c r="ALK185" s="515"/>
      <c r="ALL185" s="515"/>
      <c r="ALM185" s="515"/>
      <c r="ALN185" s="515"/>
    </row>
    <row r="186" spans="1:1002" s="474" customFormat="1" ht="24.75" customHeight="1" x14ac:dyDescent="0.3">
      <c r="B186" s="473"/>
      <c r="C186" s="473"/>
    </row>
    <row r="187" spans="1:1002" s="539" customFormat="1" x14ac:dyDescent="0.3">
      <c r="A187" s="503" t="s">
        <v>192</v>
      </c>
      <c r="B187" s="480">
        <v>2025</v>
      </c>
      <c r="C187" s="480">
        <v>2024</v>
      </c>
    </row>
    <row r="188" spans="1:1002" s="539" customFormat="1" ht="24.75" customHeight="1" x14ac:dyDescent="0.3">
      <c r="A188" s="563" t="s">
        <v>288</v>
      </c>
      <c r="B188" s="564">
        <v>15397011</v>
      </c>
      <c r="C188" s="564">
        <v>15397011</v>
      </c>
    </row>
    <row r="189" spans="1:1002" s="539" customFormat="1" x14ac:dyDescent="0.3">
      <c r="A189" s="499" t="s">
        <v>289</v>
      </c>
      <c r="B189" s="565">
        <v>13772720</v>
      </c>
      <c r="C189" s="565">
        <v>13772720</v>
      </c>
    </row>
    <row r="190" spans="1:1002" s="539" customFormat="1" x14ac:dyDescent="0.3">
      <c r="A190" s="499" t="s">
        <v>290</v>
      </c>
      <c r="B190" s="566">
        <v>62783074.310000002</v>
      </c>
      <c r="C190" s="566">
        <v>62783074.310000002</v>
      </c>
    </row>
    <row r="191" spans="1:1002" s="539" customFormat="1" ht="20.25" thickBot="1" x14ac:dyDescent="0.35">
      <c r="A191" s="513" t="s">
        <v>200</v>
      </c>
      <c r="B191" s="547">
        <f>SUM(B188:B190)</f>
        <v>91952805.310000002</v>
      </c>
      <c r="C191" s="547">
        <f>SUM(C188:C190)</f>
        <v>91952805.310000002</v>
      </c>
    </row>
    <row r="192" spans="1:1002" s="539" customFormat="1" ht="15.75" thickTop="1" x14ac:dyDescent="0.25"/>
    <row r="193" spans="1:5" s="539" customFormat="1" ht="15" x14ac:dyDescent="0.25"/>
    <row r="194" spans="1:5" s="539" customFormat="1" x14ac:dyDescent="0.3">
      <c r="A194" s="476"/>
      <c r="B194" s="473"/>
      <c r="C194" s="473"/>
    </row>
    <row r="195" spans="1:5" s="539" customFormat="1" ht="21.75" customHeight="1" x14ac:dyDescent="0.3">
      <c r="A195" s="500" t="s">
        <v>291</v>
      </c>
      <c r="B195" s="518"/>
      <c r="C195" s="518"/>
    </row>
    <row r="196" spans="1:5" s="539" customFormat="1" ht="15.75" customHeight="1" x14ac:dyDescent="0.3">
      <c r="A196" s="476"/>
      <c r="B196" s="473"/>
      <c r="C196" s="473"/>
      <c r="D196" s="539" t="s">
        <v>8</v>
      </c>
    </row>
    <row r="197" spans="1:5" s="539" customFormat="1" ht="25.5" customHeight="1" x14ac:dyDescent="0.3">
      <c r="A197" s="478" t="s">
        <v>292</v>
      </c>
      <c r="B197" s="473"/>
      <c r="C197" s="473"/>
    </row>
    <row r="198" spans="1:5" s="539" customFormat="1" ht="124.5" customHeight="1" x14ac:dyDescent="0.3">
      <c r="A198" s="499" t="s">
        <v>293</v>
      </c>
      <c r="B198" s="502"/>
      <c r="C198" s="502"/>
      <c r="E198" s="539" t="s">
        <v>8</v>
      </c>
    </row>
    <row r="199" spans="1:5" s="539" customFormat="1" ht="21" customHeight="1" x14ac:dyDescent="0.3">
      <c r="A199" s="499"/>
      <c r="B199" s="502"/>
      <c r="C199" s="502"/>
    </row>
    <row r="200" spans="1:5" s="539" customFormat="1" ht="42" customHeight="1" x14ac:dyDescent="0.3">
      <c r="A200" s="499" t="s">
        <v>294</v>
      </c>
      <c r="B200" s="502"/>
      <c r="C200" s="502"/>
    </row>
    <row r="201" spans="1:5" s="474" customFormat="1" x14ac:dyDescent="0.3">
      <c r="A201" s="476"/>
      <c r="B201" s="502"/>
      <c r="C201" s="502"/>
    </row>
    <row r="202" spans="1:5" s="474" customFormat="1" x14ac:dyDescent="0.3">
      <c r="A202" s="503" t="s">
        <v>295</v>
      </c>
      <c r="B202" s="480">
        <v>2025</v>
      </c>
      <c r="C202" s="480">
        <v>2024</v>
      </c>
    </row>
    <row r="203" spans="1:5" s="474" customFormat="1" x14ac:dyDescent="0.3">
      <c r="A203" s="526" t="s">
        <v>296</v>
      </c>
      <c r="B203" s="567">
        <v>1674346</v>
      </c>
      <c r="C203" s="567">
        <v>1674346</v>
      </c>
    </row>
    <row r="204" spans="1:5" s="474" customFormat="1" x14ac:dyDescent="0.3">
      <c r="A204" s="526" t="s">
        <v>92</v>
      </c>
      <c r="B204" s="566">
        <v>51473450292.820007</v>
      </c>
      <c r="C204" s="567">
        <v>51473450292.82</v>
      </c>
    </row>
    <row r="205" spans="1:5" s="474" customFormat="1" ht="20.25" thickBot="1" x14ac:dyDescent="0.35">
      <c r="A205" s="548" t="s">
        <v>297</v>
      </c>
      <c r="B205" s="568">
        <f>SUM(B203:B204)</f>
        <v>51475124638.820007</v>
      </c>
      <c r="C205" s="568">
        <f>SUM(C203:C204)</f>
        <v>51475124638.82</v>
      </c>
      <c r="D205" s="62" t="s">
        <v>8</v>
      </c>
      <c r="E205" s="474" t="s">
        <v>8</v>
      </c>
    </row>
    <row r="206" spans="1:5" s="474" customFormat="1" x14ac:dyDescent="0.3">
      <c r="A206" s="499" t="s">
        <v>298</v>
      </c>
      <c r="B206" s="520">
        <v>13093389722.059999</v>
      </c>
      <c r="C206" s="569">
        <v>14804536319.26</v>
      </c>
      <c r="D206" s="511"/>
    </row>
    <row r="207" spans="1:5" s="474" customFormat="1" x14ac:dyDescent="0.3">
      <c r="A207" s="499" t="s">
        <v>299</v>
      </c>
      <c r="B207" s="570">
        <v>2998808019.5700002</v>
      </c>
      <c r="C207" s="569">
        <v>7523681246.79</v>
      </c>
      <c r="E207" s="62"/>
    </row>
    <row r="208" spans="1:5" s="474" customFormat="1" x14ac:dyDescent="0.3">
      <c r="A208" s="526" t="s">
        <v>300</v>
      </c>
      <c r="B208" s="520">
        <v>8764157.3599999994</v>
      </c>
      <c r="C208" s="566">
        <v>-7963197061.79</v>
      </c>
      <c r="E208" s="62"/>
    </row>
    <row r="209" spans="1:5" s="474" customFormat="1" ht="20.25" thickBot="1" x14ac:dyDescent="0.35">
      <c r="A209" s="513" t="s">
        <v>200</v>
      </c>
      <c r="B209" s="528">
        <f>SUM(B205:B208)</f>
        <v>67576086537.810005</v>
      </c>
      <c r="C209" s="528">
        <f>SUM(C205:C208)</f>
        <v>65840145143.079994</v>
      </c>
      <c r="E209" s="62"/>
    </row>
    <row r="210" spans="1:5" s="474" customFormat="1" ht="20.25" thickTop="1" x14ac:dyDescent="0.3">
      <c r="B210" s="524"/>
      <c r="C210" s="571"/>
      <c r="E210" s="511" t="s">
        <v>8</v>
      </c>
    </row>
    <row r="211" spans="1:5" s="474" customFormat="1" x14ac:dyDescent="0.3">
      <c r="B211" s="524"/>
      <c r="C211" s="571"/>
      <c r="E211" s="540"/>
    </row>
    <row r="212" spans="1:5" s="474" customFormat="1" x14ac:dyDescent="0.3">
      <c r="A212" s="476"/>
      <c r="B212" s="524"/>
      <c r="C212" s="524"/>
    </row>
    <row r="213" spans="1:5" s="539" customFormat="1" ht="22.5" customHeight="1" x14ac:dyDescent="0.3">
      <c r="A213" s="572" t="s">
        <v>301</v>
      </c>
      <c r="B213" s="473"/>
      <c r="C213" s="473"/>
    </row>
    <row r="214" spans="1:5" s="539" customFormat="1" ht="18" customHeight="1" x14ac:dyDescent="0.3">
      <c r="A214" s="472"/>
      <c r="B214" s="518"/>
      <c r="C214" s="518"/>
    </row>
    <row r="215" spans="1:5" s="539" customFormat="1" ht="21.75" customHeight="1" x14ac:dyDescent="0.3">
      <c r="A215" s="503" t="s">
        <v>302</v>
      </c>
      <c r="B215" s="473"/>
      <c r="C215" s="473"/>
    </row>
    <row r="216" spans="1:5" s="539" customFormat="1" ht="71.25" customHeight="1" x14ac:dyDescent="0.3">
      <c r="A216" s="499" t="s">
        <v>303</v>
      </c>
      <c r="B216" s="502"/>
      <c r="C216" s="502"/>
    </row>
    <row r="217" spans="1:5" s="539" customFormat="1" ht="21.75" customHeight="1" x14ac:dyDescent="0.3">
      <c r="A217" s="499"/>
      <c r="B217" s="502"/>
      <c r="C217" s="502"/>
      <c r="E217" s="539" t="s">
        <v>8</v>
      </c>
    </row>
    <row r="218" spans="1:5" s="539" customFormat="1" ht="21.75" customHeight="1" x14ac:dyDescent="0.3">
      <c r="A218" s="503" t="s">
        <v>192</v>
      </c>
      <c r="B218" s="502"/>
      <c r="C218" s="502"/>
    </row>
    <row r="219" spans="1:5" s="539" customFormat="1" ht="21" customHeight="1" x14ac:dyDescent="0.3">
      <c r="A219" s="503" t="s">
        <v>304</v>
      </c>
      <c r="B219" s="480">
        <v>2025</v>
      </c>
      <c r="C219" s="480">
        <v>2024</v>
      </c>
      <c r="E219" s="539" t="s">
        <v>8</v>
      </c>
    </row>
    <row r="220" spans="1:5" s="539" customFormat="1" x14ac:dyDescent="0.3">
      <c r="A220" s="499" t="s">
        <v>305</v>
      </c>
      <c r="B220" s="566">
        <v>2090281794.9200001</v>
      </c>
      <c r="C220" s="566">
        <v>1778124188.1900001</v>
      </c>
    </row>
    <row r="221" spans="1:5" s="539" customFormat="1" ht="18" customHeight="1" x14ac:dyDescent="0.3">
      <c r="A221" s="499" t="s">
        <v>306</v>
      </c>
      <c r="B221" s="566">
        <v>1076.04</v>
      </c>
      <c r="C221" s="566">
        <v>1114.08</v>
      </c>
    </row>
    <row r="222" spans="1:5" s="539" customFormat="1" ht="21" customHeight="1" x14ac:dyDescent="0.3">
      <c r="A222" s="499" t="s">
        <v>307</v>
      </c>
      <c r="B222" s="566">
        <v>71018400.129999995</v>
      </c>
      <c r="C222" s="566">
        <v>159677016.16999999</v>
      </c>
      <c r="E222" s="539" t="s">
        <v>8</v>
      </c>
    </row>
    <row r="223" spans="1:5" s="539" customFormat="1" ht="20.25" customHeight="1" thickBot="1" x14ac:dyDescent="0.35">
      <c r="A223" s="513" t="s">
        <v>200</v>
      </c>
      <c r="B223" s="547">
        <f>SUM(B220:B222)</f>
        <v>2161301271.0900002</v>
      </c>
      <c r="C223" s="547">
        <f>SUM(C220:C222)</f>
        <v>1937802318.4400001</v>
      </c>
      <c r="D223" s="573"/>
    </row>
    <row r="224" spans="1:5" s="539" customFormat="1" ht="18" customHeight="1" thickTop="1" x14ac:dyDescent="0.3">
      <c r="A224" s="476"/>
      <c r="B224" s="535"/>
      <c r="C224" s="524"/>
    </row>
    <row r="225" spans="1:5" x14ac:dyDescent="0.3">
      <c r="A225" s="503" t="s">
        <v>308</v>
      </c>
      <c r="B225" s="473"/>
      <c r="C225" s="473"/>
    </row>
    <row r="226" spans="1:5" x14ac:dyDescent="0.3">
      <c r="A226" s="503"/>
      <c r="B226" s="473"/>
      <c r="C226" s="473"/>
    </row>
    <row r="227" spans="1:5" ht="39" x14ac:dyDescent="0.3">
      <c r="A227" s="499" t="s">
        <v>309</v>
      </c>
      <c r="B227" s="502"/>
      <c r="C227" s="502"/>
    </row>
    <row r="228" spans="1:5" ht="24.75" customHeight="1" x14ac:dyDescent="0.3">
      <c r="A228" s="499"/>
      <c r="B228" s="502"/>
      <c r="C228" s="502"/>
    </row>
    <row r="229" spans="1:5" x14ac:dyDescent="0.3">
      <c r="A229" s="548" t="s">
        <v>192</v>
      </c>
      <c r="B229" s="480">
        <v>2025</v>
      </c>
      <c r="C229" s="480">
        <v>2024</v>
      </c>
    </row>
    <row r="230" spans="1:5" x14ac:dyDescent="0.3">
      <c r="A230" s="526" t="s">
        <v>310</v>
      </c>
      <c r="B230" s="574">
        <v>794410</v>
      </c>
      <c r="C230" s="574">
        <v>1194831</v>
      </c>
      <c r="D230" s="474" t="s">
        <v>8</v>
      </c>
    </row>
    <row r="231" spans="1:5" x14ac:dyDescent="0.3">
      <c r="A231" s="526" t="s">
        <v>311</v>
      </c>
      <c r="B231" s="574">
        <v>18307678.850000001</v>
      </c>
      <c r="C231" s="574">
        <v>56459933.810000002</v>
      </c>
      <c r="D231" s="474" t="s">
        <v>8</v>
      </c>
    </row>
    <row r="232" spans="1:5" x14ac:dyDescent="0.3">
      <c r="A232" s="526" t="s">
        <v>312</v>
      </c>
      <c r="B232" s="574">
        <v>195000</v>
      </c>
      <c r="C232" s="574">
        <v>8000</v>
      </c>
      <c r="E232" s="474" t="s">
        <v>8</v>
      </c>
    </row>
    <row r="233" spans="1:5" x14ac:dyDescent="0.3">
      <c r="A233" s="526" t="s">
        <v>313</v>
      </c>
      <c r="B233" s="574">
        <v>842495</v>
      </c>
      <c r="C233" s="574">
        <v>915523</v>
      </c>
      <c r="E233" s="474" t="s">
        <v>8</v>
      </c>
    </row>
    <row r="234" spans="1:5" x14ac:dyDescent="0.3">
      <c r="A234" s="526" t="s">
        <v>314</v>
      </c>
      <c r="B234" s="575">
        <v>1690000</v>
      </c>
      <c r="C234" s="575">
        <v>1495000</v>
      </c>
    </row>
    <row r="235" spans="1:5" x14ac:dyDescent="0.3">
      <c r="A235" s="526" t="s">
        <v>315</v>
      </c>
      <c r="B235" s="575">
        <v>0</v>
      </c>
      <c r="C235" s="575">
        <v>26300</v>
      </c>
      <c r="E235" s="474" t="s">
        <v>8</v>
      </c>
    </row>
    <row r="236" spans="1:5" x14ac:dyDescent="0.3">
      <c r="A236" s="526" t="s">
        <v>316</v>
      </c>
      <c r="B236" s="575">
        <v>0</v>
      </c>
      <c r="C236" s="575">
        <v>1700</v>
      </c>
      <c r="E236" s="474" t="s">
        <v>8</v>
      </c>
    </row>
    <row r="237" spans="1:5" x14ac:dyDescent="0.3">
      <c r="A237" s="526" t="s">
        <v>317</v>
      </c>
      <c r="B237" s="575">
        <v>0</v>
      </c>
      <c r="C237" s="574">
        <v>18722380.210000001</v>
      </c>
    </row>
    <row r="238" spans="1:5" x14ac:dyDescent="0.3">
      <c r="A238" s="526" t="s">
        <v>318</v>
      </c>
      <c r="B238" s="574">
        <v>9490607.4800000004</v>
      </c>
      <c r="C238" s="574">
        <v>0</v>
      </c>
      <c r="D238" s="62"/>
    </row>
    <row r="239" spans="1:5" x14ac:dyDescent="0.3">
      <c r="A239" s="526" t="s">
        <v>319</v>
      </c>
      <c r="B239" s="574">
        <v>20196943.609999999</v>
      </c>
      <c r="C239" s="574">
        <v>64797839.490000002</v>
      </c>
    </row>
    <row r="240" spans="1:5" x14ac:dyDescent="0.3">
      <c r="A240" s="526" t="s">
        <v>320</v>
      </c>
      <c r="B240" s="574">
        <v>3094</v>
      </c>
      <c r="C240" s="574">
        <v>1589.45</v>
      </c>
      <c r="E240" s="474" t="s">
        <v>8</v>
      </c>
    </row>
    <row r="241" spans="1:5" x14ac:dyDescent="0.3">
      <c r="A241" s="526" t="s">
        <v>321</v>
      </c>
      <c r="B241" s="574">
        <v>0</v>
      </c>
      <c r="C241" s="574">
        <v>0</v>
      </c>
    </row>
    <row r="242" spans="1:5" x14ac:dyDescent="0.3">
      <c r="A242" s="526" t="s">
        <v>322</v>
      </c>
      <c r="B242" s="575">
        <v>615000</v>
      </c>
      <c r="C242" s="574">
        <v>30000</v>
      </c>
    </row>
    <row r="243" spans="1:5" x14ac:dyDescent="0.3">
      <c r="A243" s="526" t="s">
        <v>323</v>
      </c>
      <c r="B243" s="574">
        <v>10547117.92</v>
      </c>
      <c r="C243" s="574">
        <v>5411232.4299999997</v>
      </c>
      <c r="E243" s="474" t="s">
        <v>8</v>
      </c>
    </row>
    <row r="244" spans="1:5" x14ac:dyDescent="0.3">
      <c r="A244" s="526" t="s">
        <v>324</v>
      </c>
      <c r="B244" s="574">
        <v>0</v>
      </c>
      <c r="C244" s="574">
        <v>657333.77</v>
      </c>
      <c r="E244" s="474" t="s">
        <v>8</v>
      </c>
    </row>
    <row r="245" spans="1:5" x14ac:dyDescent="0.3">
      <c r="A245" s="526" t="s">
        <v>325</v>
      </c>
      <c r="B245" s="574">
        <v>656000</v>
      </c>
      <c r="C245" s="574">
        <v>472000</v>
      </c>
      <c r="E245" s="474" t="s">
        <v>8</v>
      </c>
    </row>
    <row r="246" spans="1:5" x14ac:dyDescent="0.3">
      <c r="A246" s="526" t="s">
        <v>326</v>
      </c>
      <c r="B246" s="574">
        <v>113355</v>
      </c>
      <c r="C246" s="574">
        <v>454054</v>
      </c>
    </row>
    <row r="247" spans="1:5" x14ac:dyDescent="0.3">
      <c r="A247" s="526" t="s">
        <v>327</v>
      </c>
      <c r="B247" s="574">
        <v>0</v>
      </c>
      <c r="C247" s="574">
        <v>1181.72</v>
      </c>
      <c r="E247" s="474" t="s">
        <v>8</v>
      </c>
    </row>
    <row r="248" spans="1:5" x14ac:dyDescent="0.3">
      <c r="A248" s="526" t="s">
        <v>328</v>
      </c>
      <c r="B248" s="575">
        <v>2608350.9500000002</v>
      </c>
      <c r="C248" s="575">
        <v>9028117.2899999991</v>
      </c>
      <c r="E248" s="474" t="s">
        <v>8</v>
      </c>
    </row>
    <row r="249" spans="1:5" x14ac:dyDescent="0.3">
      <c r="A249" s="526" t="s">
        <v>329</v>
      </c>
      <c r="B249" s="575">
        <v>325000</v>
      </c>
      <c r="C249" s="574">
        <v>0</v>
      </c>
      <c r="E249" s="474" t="s">
        <v>8</v>
      </c>
    </row>
    <row r="250" spans="1:5" x14ac:dyDescent="0.3">
      <c r="A250" s="526" t="s">
        <v>330</v>
      </c>
      <c r="B250" s="575">
        <v>4611347.32</v>
      </c>
      <c r="C250" s="574">
        <v>0</v>
      </c>
      <c r="E250" s="474" t="s">
        <v>8</v>
      </c>
    </row>
    <row r="251" spans="1:5" x14ac:dyDescent="0.3">
      <c r="A251" s="526" t="s">
        <v>331</v>
      </c>
      <c r="B251" s="575">
        <v>16000</v>
      </c>
      <c r="C251" s="574">
        <v>0</v>
      </c>
    </row>
    <row r="252" spans="1:5" x14ac:dyDescent="0.3">
      <c r="A252" s="526" t="s">
        <v>332</v>
      </c>
      <c r="B252" s="575">
        <v>6000</v>
      </c>
      <c r="C252" s="574">
        <v>0</v>
      </c>
    </row>
    <row r="253" spans="1:5" ht="19.5" customHeight="1" thickBot="1" x14ac:dyDescent="0.35">
      <c r="A253" s="550" t="s">
        <v>200</v>
      </c>
      <c r="B253" s="528">
        <f>SUM(B230:B252)</f>
        <v>71018400.129999995</v>
      </c>
      <c r="C253" s="528">
        <f>SUM(C230:C248)</f>
        <v>159677016.17000002</v>
      </c>
    </row>
    <row r="254" spans="1:5" ht="20.25" thickTop="1" x14ac:dyDescent="0.3"/>
    <row r="255" spans="1:5" x14ac:dyDescent="0.3">
      <c r="E255" s="474" t="s">
        <v>8</v>
      </c>
    </row>
    <row r="256" spans="1:5" ht="28.5" customHeight="1" x14ac:dyDescent="0.3">
      <c r="A256" s="500" t="s">
        <v>333</v>
      </c>
      <c r="B256" s="473"/>
      <c r="C256" s="473"/>
    </row>
    <row r="257" spans="1:5" ht="83.25" customHeight="1" x14ac:dyDescent="0.3">
      <c r="A257" s="499" t="s">
        <v>334</v>
      </c>
      <c r="B257" s="502"/>
      <c r="C257" s="502"/>
      <c r="D257" s="474" t="s">
        <v>8</v>
      </c>
    </row>
    <row r="258" spans="1:5" x14ac:dyDescent="0.3">
      <c r="A258" s="499"/>
      <c r="B258" s="502"/>
      <c r="C258" s="502"/>
      <c r="E258" s="474" t="s">
        <v>8</v>
      </c>
    </row>
    <row r="259" spans="1:5" x14ac:dyDescent="0.3">
      <c r="A259" s="548" t="s">
        <v>215</v>
      </c>
      <c r="B259" s="480">
        <v>2025</v>
      </c>
      <c r="C259" s="480">
        <v>2024</v>
      </c>
    </row>
    <row r="260" spans="1:5" x14ac:dyDescent="0.3">
      <c r="A260" s="499" t="s">
        <v>335</v>
      </c>
      <c r="B260" s="576">
        <v>2870293500</v>
      </c>
      <c r="C260" s="576">
        <v>2076396000</v>
      </c>
    </row>
    <row r="261" spans="1:5" x14ac:dyDescent="0.3">
      <c r="A261" s="499" t="s">
        <v>336</v>
      </c>
      <c r="B261" s="574">
        <v>0</v>
      </c>
      <c r="C261" s="576">
        <v>1186600</v>
      </c>
    </row>
    <row r="262" spans="1:5" x14ac:dyDescent="0.3">
      <c r="A262" s="499" t="s">
        <v>337</v>
      </c>
      <c r="B262" s="576">
        <v>1119995305.5</v>
      </c>
      <c r="C262" s="576">
        <v>1170995305.5</v>
      </c>
    </row>
    <row r="263" spans="1:5" x14ac:dyDescent="0.3">
      <c r="A263" s="499" t="s">
        <v>338</v>
      </c>
      <c r="B263" s="574">
        <v>0</v>
      </c>
      <c r="C263" s="566">
        <v>5114563480.5</v>
      </c>
    </row>
    <row r="264" spans="1:5" ht="20.25" thickBot="1" x14ac:dyDescent="0.35">
      <c r="A264" s="503" t="s">
        <v>339</v>
      </c>
      <c r="B264" s="528">
        <f>SUM(B260:B263)</f>
        <v>3990288805.5</v>
      </c>
      <c r="C264" s="528">
        <f>SUM(C260:C263)</f>
        <v>8363141386</v>
      </c>
    </row>
    <row r="265" spans="1:5" ht="20.25" thickTop="1" x14ac:dyDescent="0.3">
      <c r="A265" s="503"/>
      <c r="B265" s="577"/>
      <c r="C265" s="577"/>
    </row>
    <row r="266" spans="1:5" ht="22.5" x14ac:dyDescent="0.3">
      <c r="A266" s="578" t="s">
        <v>340</v>
      </c>
      <c r="B266" s="518"/>
      <c r="C266" s="518"/>
    </row>
    <row r="267" spans="1:5" ht="20.25" x14ac:dyDescent="0.3">
      <c r="A267" s="533"/>
      <c r="B267" s="518"/>
      <c r="C267" s="518"/>
    </row>
    <row r="268" spans="1:5" ht="20.25" x14ac:dyDescent="0.3">
      <c r="A268" s="533" t="s">
        <v>341</v>
      </c>
      <c r="B268" s="518"/>
      <c r="C268" s="518"/>
    </row>
    <row r="269" spans="1:5" x14ac:dyDescent="0.3">
      <c r="A269" s="579"/>
      <c r="B269" s="518"/>
      <c r="C269" s="518"/>
    </row>
    <row r="270" spans="1:5" x14ac:dyDescent="0.3">
      <c r="A270" s="503" t="s">
        <v>342</v>
      </c>
      <c r="B270" s="473"/>
      <c r="C270" s="473"/>
    </row>
    <row r="271" spans="1:5" ht="55.5" customHeight="1" x14ac:dyDescent="0.3">
      <c r="A271" s="499" t="s">
        <v>343</v>
      </c>
      <c r="B271" s="502"/>
      <c r="C271" s="502"/>
      <c r="E271" s="474" t="s">
        <v>8</v>
      </c>
    </row>
    <row r="272" spans="1:5" x14ac:dyDescent="0.3">
      <c r="A272" s="499"/>
      <c r="B272" s="502"/>
      <c r="C272" s="502"/>
    </row>
    <row r="273" spans="1:5" x14ac:dyDescent="0.3">
      <c r="A273" s="548" t="s">
        <v>215</v>
      </c>
      <c r="B273" s="480">
        <v>2025</v>
      </c>
      <c r="C273" s="480">
        <v>2024</v>
      </c>
    </row>
    <row r="274" spans="1:5" x14ac:dyDescent="0.3">
      <c r="A274" s="526" t="s">
        <v>344</v>
      </c>
      <c r="B274" s="566">
        <v>938544773.13999999</v>
      </c>
      <c r="C274" s="566">
        <v>809875818.45000005</v>
      </c>
      <c r="E274" s="474" t="s">
        <v>8</v>
      </c>
    </row>
    <row r="275" spans="1:5" ht="21" customHeight="1" x14ac:dyDescent="0.3">
      <c r="A275" s="526" t="s">
        <v>345</v>
      </c>
      <c r="B275" s="62">
        <v>0</v>
      </c>
      <c r="C275" s="62">
        <v>0</v>
      </c>
      <c r="E275" s="474" t="s">
        <v>8</v>
      </c>
    </row>
    <row r="276" spans="1:5" s="539" customFormat="1" x14ac:dyDescent="0.3">
      <c r="A276" s="526" t="s">
        <v>346</v>
      </c>
      <c r="B276" s="62">
        <v>0</v>
      </c>
      <c r="C276" s="62">
        <v>0</v>
      </c>
      <c r="D276" s="539" t="s">
        <v>8</v>
      </c>
    </row>
    <row r="277" spans="1:5" s="539" customFormat="1" x14ac:dyDescent="0.3">
      <c r="A277" s="526" t="s">
        <v>347</v>
      </c>
      <c r="B277" s="566">
        <v>9142146.0099999998</v>
      </c>
      <c r="C277" s="566">
        <v>12548761.68</v>
      </c>
    </row>
    <row r="278" spans="1:5" s="539" customFormat="1" x14ac:dyDescent="0.3">
      <c r="A278" s="526" t="s">
        <v>348</v>
      </c>
      <c r="B278" s="566">
        <v>12473.63</v>
      </c>
      <c r="C278" s="566">
        <v>1168821.1100000001</v>
      </c>
    </row>
    <row r="279" spans="1:5" s="539" customFormat="1" x14ac:dyDescent="0.3">
      <c r="A279" s="526" t="s">
        <v>349</v>
      </c>
      <c r="B279" s="566">
        <v>1391600</v>
      </c>
      <c r="C279" s="566">
        <v>2159800</v>
      </c>
    </row>
    <row r="280" spans="1:5" x14ac:dyDescent="0.3">
      <c r="A280" s="526" t="s">
        <v>350</v>
      </c>
      <c r="B280" s="566">
        <v>216206.87</v>
      </c>
      <c r="C280" s="566">
        <v>892255.61</v>
      </c>
    </row>
    <row r="281" spans="1:5" x14ac:dyDescent="0.3">
      <c r="A281" s="526" t="s">
        <v>351</v>
      </c>
      <c r="B281" s="62">
        <v>0</v>
      </c>
      <c r="C281" s="62">
        <v>0</v>
      </c>
    </row>
    <row r="282" spans="1:5" s="474" customFormat="1" x14ac:dyDescent="0.3">
      <c r="A282" s="526" t="s">
        <v>352</v>
      </c>
      <c r="B282" s="566">
        <v>832372.09</v>
      </c>
      <c r="C282" s="566">
        <v>334932.40999999997</v>
      </c>
    </row>
    <row r="283" spans="1:5" s="474" customFormat="1" x14ac:dyDescent="0.3">
      <c r="A283" s="526" t="s">
        <v>353</v>
      </c>
      <c r="B283" s="566">
        <v>85493163.599999994</v>
      </c>
      <c r="C283" s="566">
        <v>92983597.950000003</v>
      </c>
    </row>
    <row r="284" spans="1:5" s="474" customFormat="1" x14ac:dyDescent="0.3">
      <c r="A284" s="526" t="s">
        <v>354</v>
      </c>
      <c r="B284" s="566">
        <v>121771619.93000001</v>
      </c>
      <c r="C284" s="566">
        <v>121478446.38</v>
      </c>
      <c r="E284" s="474" t="s">
        <v>8</v>
      </c>
    </row>
    <row r="285" spans="1:5" s="474" customFormat="1" x14ac:dyDescent="0.3">
      <c r="A285" s="526" t="s">
        <v>355</v>
      </c>
      <c r="B285" s="566">
        <v>15717472</v>
      </c>
      <c r="C285" s="566">
        <v>720363.9</v>
      </c>
      <c r="D285" s="474" t="s">
        <v>8</v>
      </c>
    </row>
    <row r="286" spans="1:5" s="474" customFormat="1" x14ac:dyDescent="0.3">
      <c r="A286" s="526" t="s">
        <v>356</v>
      </c>
      <c r="B286" s="566">
        <v>1143713.6000000001</v>
      </c>
      <c r="C286" s="62">
        <v>0</v>
      </c>
    </row>
    <row r="287" spans="1:5" s="474" customFormat="1" x14ac:dyDescent="0.3">
      <c r="A287" s="526" t="s">
        <v>349</v>
      </c>
      <c r="B287" s="62">
        <v>0</v>
      </c>
      <c r="C287" s="62">
        <v>0</v>
      </c>
    </row>
    <row r="288" spans="1:5" s="474" customFormat="1" ht="20.25" thickBot="1" x14ac:dyDescent="0.35">
      <c r="A288" s="548" t="s">
        <v>357</v>
      </c>
      <c r="B288" s="528">
        <f>SUM(B274:B287)</f>
        <v>1174265540.8699999</v>
      </c>
      <c r="C288" s="528">
        <f>SUM(C274:C287)</f>
        <v>1042162797.49</v>
      </c>
    </row>
    <row r="289" spans="1:5" s="474" customFormat="1" ht="20.25" thickTop="1" x14ac:dyDescent="0.3">
      <c r="A289" s="548"/>
      <c r="B289" s="577"/>
      <c r="C289" s="577"/>
      <c r="D289" s="474" t="s">
        <v>8</v>
      </c>
    </row>
    <row r="290" spans="1:5" s="474" customFormat="1" x14ac:dyDescent="0.3">
      <c r="A290" s="548"/>
      <c r="B290" s="577"/>
      <c r="C290" s="577"/>
    </row>
    <row r="291" spans="1:5" x14ac:dyDescent="0.3">
      <c r="A291" s="503" t="s">
        <v>358</v>
      </c>
      <c r="B291" s="473"/>
      <c r="C291" s="473"/>
    </row>
    <row r="292" spans="1:5" ht="78" customHeight="1" x14ac:dyDescent="0.3">
      <c r="A292" s="499" t="s">
        <v>359</v>
      </c>
      <c r="B292" s="502"/>
      <c r="C292" s="502"/>
      <c r="E292" s="474" t="s">
        <v>8</v>
      </c>
    </row>
    <row r="293" spans="1:5" hidden="1" x14ac:dyDescent="0.3">
      <c r="A293" s="499"/>
      <c r="B293" s="502"/>
      <c r="C293" s="502"/>
    </row>
    <row r="294" spans="1:5" hidden="1" x14ac:dyDescent="0.3">
      <c r="A294" s="503" t="s">
        <v>215</v>
      </c>
      <c r="B294" s="480" t="s">
        <v>228</v>
      </c>
      <c r="C294" s="480" t="s">
        <v>229</v>
      </c>
    </row>
    <row r="295" spans="1:5" x14ac:dyDescent="0.3">
      <c r="A295" s="503"/>
      <c r="B295" s="480">
        <v>2025</v>
      </c>
      <c r="C295" s="519">
        <v>2024</v>
      </c>
      <c r="D295" s="474" t="s">
        <v>8</v>
      </c>
    </row>
    <row r="296" spans="1:5" x14ac:dyDescent="0.3">
      <c r="A296" s="499" t="s">
        <v>360</v>
      </c>
      <c r="B296" s="566">
        <v>77710349.060000002</v>
      </c>
      <c r="C296" s="566">
        <v>67121272.75</v>
      </c>
    </row>
    <row r="297" spans="1:5" x14ac:dyDescent="0.3">
      <c r="A297" s="499" t="s">
        <v>361</v>
      </c>
      <c r="B297" s="566">
        <v>4187298</v>
      </c>
      <c r="C297" s="566">
        <v>18454137.399999999</v>
      </c>
    </row>
    <row r="298" spans="1:5" x14ac:dyDescent="0.3">
      <c r="A298" s="499" t="s">
        <v>362</v>
      </c>
      <c r="B298" s="566">
        <v>3595516.54</v>
      </c>
      <c r="C298" s="566">
        <v>7408187.7999999998</v>
      </c>
    </row>
    <row r="299" spans="1:5" ht="20.25" thickBot="1" x14ac:dyDescent="0.35">
      <c r="A299" s="503" t="s">
        <v>358</v>
      </c>
      <c r="B299" s="580">
        <f>SUM(B296:B298)</f>
        <v>85493163.600000009</v>
      </c>
      <c r="C299" s="580">
        <f>SUM(C296:C298)</f>
        <v>92983597.950000003</v>
      </c>
    </row>
    <row r="300" spans="1:5" ht="20.25" thickTop="1" x14ac:dyDescent="0.3"/>
    <row r="301" spans="1:5" x14ac:dyDescent="0.3">
      <c r="A301" s="517"/>
    </row>
    <row r="302" spans="1:5" ht="23.25" customHeight="1" x14ac:dyDescent="0.3">
      <c r="A302" s="500" t="s">
        <v>363</v>
      </c>
      <c r="B302" s="518"/>
      <c r="C302" s="518"/>
    </row>
    <row r="303" spans="1:5" ht="23.25" customHeight="1" x14ac:dyDescent="0.3">
      <c r="B303" s="473"/>
      <c r="C303" s="473"/>
    </row>
    <row r="304" spans="1:5" ht="56.25" customHeight="1" x14ac:dyDescent="0.3">
      <c r="A304" s="499" t="s">
        <v>364</v>
      </c>
      <c r="B304" s="502"/>
      <c r="C304" s="502"/>
    </row>
    <row r="305" spans="1:5" ht="23.25" customHeight="1" x14ac:dyDescent="0.3">
      <c r="A305" s="499" t="s">
        <v>365</v>
      </c>
      <c r="B305" s="502"/>
      <c r="C305" s="502"/>
    </row>
    <row r="306" spans="1:5" ht="25.5" customHeight="1" x14ac:dyDescent="0.3">
      <c r="A306" s="503" t="s">
        <v>192</v>
      </c>
      <c r="B306" s="480">
        <v>2025</v>
      </c>
      <c r="C306" s="480">
        <v>2024</v>
      </c>
    </row>
    <row r="307" spans="1:5" x14ac:dyDescent="0.3">
      <c r="A307" s="499" t="s">
        <v>366</v>
      </c>
      <c r="B307" s="566">
        <v>2000000</v>
      </c>
      <c r="C307" s="566">
        <v>2100000</v>
      </c>
    </row>
    <row r="308" spans="1:5" ht="20.25" thickBot="1" x14ac:dyDescent="0.35">
      <c r="A308" s="503" t="s">
        <v>367</v>
      </c>
      <c r="B308" s="528">
        <f>SUM(B307:B307)</f>
        <v>2000000</v>
      </c>
      <c r="C308" s="528">
        <f>SUM(C307:C307)</f>
        <v>2100000</v>
      </c>
    </row>
    <row r="309" spans="1:5" ht="20.25" thickTop="1" x14ac:dyDescent="0.3"/>
    <row r="310" spans="1:5" s="539" customFormat="1" x14ac:dyDescent="0.3">
      <c r="A310" s="476"/>
      <c r="B310" s="518"/>
      <c r="C310" s="518"/>
    </row>
    <row r="311" spans="1:5" ht="20.25" x14ac:dyDescent="0.3">
      <c r="A311" s="500" t="s">
        <v>368</v>
      </c>
      <c r="B311" s="577"/>
      <c r="C311" s="577"/>
    </row>
    <row r="312" spans="1:5" ht="16.5" customHeight="1" x14ac:dyDescent="0.3">
      <c r="A312" s="500"/>
      <c r="B312" s="577"/>
      <c r="C312" s="577"/>
    </row>
    <row r="313" spans="1:5" ht="60.75" customHeight="1" x14ac:dyDescent="0.3">
      <c r="A313" s="499" t="s">
        <v>369</v>
      </c>
      <c r="B313" s="473"/>
      <c r="C313" s="473"/>
      <c r="E313" s="474" t="s">
        <v>8</v>
      </c>
    </row>
    <row r="314" spans="1:5" x14ac:dyDescent="0.3">
      <c r="E314" s="474" t="s">
        <v>8</v>
      </c>
    </row>
    <row r="315" spans="1:5" s="474" customFormat="1" ht="24" customHeight="1" x14ac:dyDescent="0.3">
      <c r="A315" s="503" t="s">
        <v>192</v>
      </c>
      <c r="B315" s="480">
        <v>2025</v>
      </c>
      <c r="C315" s="519">
        <v>2024</v>
      </c>
    </row>
    <row r="316" spans="1:5" s="474" customFormat="1" x14ac:dyDescent="0.3">
      <c r="A316" s="499" t="s">
        <v>370</v>
      </c>
      <c r="B316" s="566">
        <v>161047.16</v>
      </c>
      <c r="C316" s="566">
        <v>38954.79</v>
      </c>
    </row>
    <row r="317" spans="1:5" s="474" customFormat="1" x14ac:dyDescent="0.3">
      <c r="A317" s="499" t="s">
        <v>371</v>
      </c>
      <c r="B317" s="566">
        <v>30119.4</v>
      </c>
      <c r="C317" s="566">
        <v>87763</v>
      </c>
      <c r="E317" s="474" t="s">
        <v>8</v>
      </c>
    </row>
    <row r="318" spans="1:5" s="474" customFormat="1" x14ac:dyDescent="0.3">
      <c r="A318" s="499" t="s">
        <v>372</v>
      </c>
      <c r="B318" s="566">
        <v>4564.75</v>
      </c>
      <c r="C318" s="566">
        <v>18831.400000000001</v>
      </c>
    </row>
    <row r="319" spans="1:5" s="474" customFormat="1" x14ac:dyDescent="0.3">
      <c r="A319" s="499" t="s">
        <v>373</v>
      </c>
      <c r="B319" s="566">
        <v>174052.36</v>
      </c>
      <c r="C319" s="566">
        <v>186768.31</v>
      </c>
    </row>
    <row r="320" spans="1:5" s="474" customFormat="1" x14ac:dyDescent="0.3">
      <c r="A320" s="499" t="s">
        <v>374</v>
      </c>
      <c r="B320" s="566">
        <v>190531592.38</v>
      </c>
      <c r="C320" s="566">
        <v>151006820.06999999</v>
      </c>
      <c r="E320" s="474" t="s">
        <v>8</v>
      </c>
    </row>
    <row r="321" spans="1:5" s="474" customFormat="1" x14ac:dyDescent="0.3">
      <c r="A321" s="499" t="s">
        <v>375</v>
      </c>
      <c r="B321" s="566">
        <v>5509770.8300000001</v>
      </c>
      <c r="C321" s="566">
        <v>8484228.9900000002</v>
      </c>
    </row>
    <row r="322" spans="1:5" s="474" customFormat="1" x14ac:dyDescent="0.3">
      <c r="A322" s="499" t="s">
        <v>376</v>
      </c>
      <c r="B322" s="566">
        <v>7186453.25</v>
      </c>
      <c r="C322" s="566">
        <v>14882596.41</v>
      </c>
    </row>
    <row r="323" spans="1:5" s="474" customFormat="1" ht="20.25" thickBot="1" x14ac:dyDescent="0.35">
      <c r="A323" s="503" t="s">
        <v>377</v>
      </c>
      <c r="B323" s="528">
        <f>SUM(B316:B322)</f>
        <v>203597600.13</v>
      </c>
      <c r="C323" s="528">
        <f>SUM(C316:C322)</f>
        <v>174705962.97</v>
      </c>
    </row>
    <row r="324" spans="1:5" s="474" customFormat="1" ht="20.25" thickTop="1" x14ac:dyDescent="0.3">
      <c r="A324" s="503"/>
      <c r="B324" s="577"/>
      <c r="C324" s="577"/>
    </row>
    <row r="325" spans="1:5" s="474" customFormat="1" x14ac:dyDescent="0.3">
      <c r="A325" s="476"/>
      <c r="B325" s="524"/>
      <c r="C325" s="524"/>
    </row>
    <row r="326" spans="1:5" s="474" customFormat="1" ht="24" customHeight="1" x14ac:dyDescent="0.3">
      <c r="A326" s="537" t="s">
        <v>378</v>
      </c>
      <c r="B326" s="524"/>
      <c r="C326" s="524"/>
    </row>
    <row r="327" spans="1:5" s="474" customFormat="1" x14ac:dyDescent="0.3">
      <c r="A327" s="581"/>
      <c r="B327" s="524"/>
      <c r="C327" s="524"/>
    </row>
    <row r="328" spans="1:5" s="474" customFormat="1" ht="78" x14ac:dyDescent="0.3">
      <c r="A328" s="499" t="s">
        <v>379</v>
      </c>
      <c r="B328" s="582"/>
      <c r="C328" s="582"/>
    </row>
    <row r="329" spans="1:5" s="474" customFormat="1" x14ac:dyDescent="0.3">
      <c r="A329" s="476"/>
      <c r="B329" s="583"/>
      <c r="C329" s="583"/>
    </row>
    <row r="330" spans="1:5" x14ac:dyDescent="0.3">
      <c r="A330" s="478" t="s">
        <v>215</v>
      </c>
    </row>
    <row r="331" spans="1:5" ht="29.25" customHeight="1" x14ac:dyDescent="0.3">
      <c r="B331" s="480">
        <v>2025</v>
      </c>
      <c r="C331" s="519">
        <v>2024</v>
      </c>
      <c r="E331" s="474" t="s">
        <v>8</v>
      </c>
    </row>
    <row r="332" spans="1:5" x14ac:dyDescent="0.3">
      <c r="A332" s="584" t="s">
        <v>380</v>
      </c>
      <c r="B332" s="566">
        <v>9702252.1799999997</v>
      </c>
      <c r="C332" s="566">
        <v>10890131.460000001</v>
      </c>
      <c r="E332" s="474" t="s">
        <v>8</v>
      </c>
    </row>
    <row r="333" spans="1:5" x14ac:dyDescent="0.3">
      <c r="A333" s="584" t="s">
        <v>381</v>
      </c>
      <c r="B333" s="566">
        <v>15761234.719999999</v>
      </c>
      <c r="C333" s="566">
        <v>14815766.83</v>
      </c>
      <c r="E333" s="474" t="s">
        <v>8</v>
      </c>
    </row>
    <row r="334" spans="1:5" x14ac:dyDescent="0.3">
      <c r="A334" s="584" t="s">
        <v>382</v>
      </c>
      <c r="B334" s="566">
        <v>28035349.02</v>
      </c>
      <c r="C334" s="566">
        <v>38000480.07</v>
      </c>
      <c r="E334" s="62"/>
    </row>
    <row r="335" spans="1:5" x14ac:dyDescent="0.3">
      <c r="A335" s="584" t="s">
        <v>383</v>
      </c>
      <c r="B335" s="566">
        <v>114556259.09999999</v>
      </c>
      <c r="C335" s="566">
        <v>0</v>
      </c>
      <c r="E335" s="62"/>
    </row>
    <row r="336" spans="1:5" x14ac:dyDescent="0.3">
      <c r="A336" s="584" t="s">
        <v>384</v>
      </c>
      <c r="B336" s="566">
        <v>215604153.31999999</v>
      </c>
      <c r="C336" s="566">
        <v>0</v>
      </c>
      <c r="E336" s="62"/>
    </row>
    <row r="337" spans="1:5" x14ac:dyDescent="0.3">
      <c r="A337" s="584" t="s">
        <v>385</v>
      </c>
      <c r="B337" s="566">
        <v>5228083.8</v>
      </c>
      <c r="C337" s="566">
        <v>3567554.86</v>
      </c>
    </row>
    <row r="338" spans="1:5" x14ac:dyDescent="0.3">
      <c r="A338" s="584" t="s">
        <v>386</v>
      </c>
      <c r="B338" s="566">
        <v>11613672.130000001</v>
      </c>
      <c r="C338" s="566">
        <v>4125375.87</v>
      </c>
      <c r="E338" s="474" t="s">
        <v>8</v>
      </c>
    </row>
    <row r="339" spans="1:5" ht="20.25" thickBot="1" x14ac:dyDescent="0.35">
      <c r="A339" s="478" t="s">
        <v>387</v>
      </c>
      <c r="B339" s="522">
        <f>SUM(B332:B338)</f>
        <v>400501004.26999998</v>
      </c>
      <c r="C339" s="585">
        <f>SUM(C332:C338)</f>
        <v>71399309.090000004</v>
      </c>
    </row>
    <row r="340" spans="1:5" ht="20.25" thickTop="1" x14ac:dyDescent="0.3">
      <c r="A340" s="517"/>
      <c r="B340" s="62"/>
      <c r="C340" s="524" t="s">
        <v>8</v>
      </c>
    </row>
    <row r="341" spans="1:5" ht="24" customHeight="1" x14ac:dyDescent="0.3">
      <c r="A341" s="500" t="s">
        <v>388</v>
      </c>
      <c r="B341" s="586"/>
      <c r="C341" s="473"/>
    </row>
    <row r="342" spans="1:5" ht="84.75" customHeight="1" x14ac:dyDescent="0.3">
      <c r="A342" s="499" t="s">
        <v>389</v>
      </c>
      <c r="B342" s="502"/>
      <c r="C342" s="502"/>
      <c r="D342" s="474" t="s">
        <v>8</v>
      </c>
    </row>
    <row r="343" spans="1:5" x14ac:dyDescent="0.3">
      <c r="A343" s="503"/>
      <c r="B343" s="473"/>
      <c r="C343" s="473"/>
      <c r="E343" s="474" t="s">
        <v>8</v>
      </c>
    </row>
    <row r="344" spans="1:5" ht="24" customHeight="1" x14ac:dyDescent="0.3">
      <c r="A344" s="503" t="s">
        <v>215</v>
      </c>
      <c r="B344" s="480">
        <v>2025</v>
      </c>
      <c r="C344" s="519">
        <v>2024</v>
      </c>
      <c r="D344" s="474" t="s">
        <v>8</v>
      </c>
    </row>
    <row r="345" spans="1:5" x14ac:dyDescent="0.3">
      <c r="A345" s="587" t="s">
        <v>390</v>
      </c>
      <c r="B345" s="566">
        <v>19501455.329999998</v>
      </c>
      <c r="C345" s="566">
        <v>20249213.120000001</v>
      </c>
    </row>
    <row r="346" spans="1:5" x14ac:dyDescent="0.3">
      <c r="A346" s="499" t="s">
        <v>391</v>
      </c>
      <c r="B346" s="566">
        <v>2319073.64</v>
      </c>
      <c r="C346" s="566">
        <v>1712044.04</v>
      </c>
    </row>
    <row r="347" spans="1:5" ht="20.25" thickBot="1" x14ac:dyDescent="0.35">
      <c r="A347" s="503" t="s">
        <v>392</v>
      </c>
      <c r="B347" s="522">
        <f>SUM(B345:B346)</f>
        <v>21820528.969999999</v>
      </c>
      <c r="C347" s="585">
        <f>SUM(C345:C346)</f>
        <v>21961257.16</v>
      </c>
    </row>
    <row r="348" spans="1:5" ht="20.25" thickTop="1" x14ac:dyDescent="0.3">
      <c r="B348" s="566"/>
      <c r="C348" s="566"/>
    </row>
    <row r="349" spans="1:5" ht="24" customHeight="1" x14ac:dyDescent="0.3">
      <c r="A349" s="588" t="s">
        <v>393</v>
      </c>
      <c r="B349" s="589"/>
      <c r="C349" s="589"/>
    </row>
    <row r="350" spans="1:5" x14ac:dyDescent="0.3">
      <c r="A350" s="502"/>
      <c r="B350" s="589"/>
      <c r="C350" s="589"/>
    </row>
    <row r="351" spans="1:5" ht="66" customHeight="1" x14ac:dyDescent="0.3">
      <c r="A351" s="502" t="s">
        <v>394</v>
      </c>
      <c r="B351" s="589"/>
      <c r="C351" s="589"/>
    </row>
    <row r="352" spans="1:5" x14ac:dyDescent="0.3">
      <c r="A352" s="502"/>
      <c r="B352" s="589"/>
      <c r="C352" s="589"/>
    </row>
    <row r="354" spans="1:5" x14ac:dyDescent="0.3">
      <c r="A354" s="503" t="s">
        <v>215</v>
      </c>
      <c r="B354" s="480">
        <v>2025</v>
      </c>
      <c r="C354" s="519">
        <v>2024</v>
      </c>
    </row>
    <row r="355" spans="1:5" x14ac:dyDescent="0.3">
      <c r="A355" s="499" t="s">
        <v>395</v>
      </c>
      <c r="B355" s="574">
        <v>564981981.95000005</v>
      </c>
      <c r="C355" s="574">
        <v>724772073.12</v>
      </c>
      <c r="E355" s="62" t="s">
        <v>8</v>
      </c>
    </row>
    <row r="356" spans="1:5" x14ac:dyDescent="0.3">
      <c r="A356" s="499" t="s">
        <v>396</v>
      </c>
      <c r="B356" s="575">
        <v>0</v>
      </c>
      <c r="C356" s="575">
        <v>12040005.48</v>
      </c>
      <c r="E356" s="62" t="s">
        <v>8</v>
      </c>
    </row>
    <row r="357" spans="1:5" x14ac:dyDescent="0.3">
      <c r="A357" s="499" t="s">
        <v>397</v>
      </c>
      <c r="B357" s="575">
        <v>12027287.65</v>
      </c>
      <c r="C357" s="575">
        <v>412463.05</v>
      </c>
      <c r="E357" s="62" t="s">
        <v>8</v>
      </c>
    </row>
    <row r="358" spans="1:5" x14ac:dyDescent="0.3">
      <c r="A358" s="499" t="s">
        <v>398</v>
      </c>
      <c r="B358" s="574">
        <v>12376249.130000001</v>
      </c>
      <c r="C358" s="574">
        <v>11490381.75</v>
      </c>
      <c r="E358" s="62"/>
    </row>
    <row r="359" spans="1:5" x14ac:dyDescent="0.3">
      <c r="A359" s="499" t="s">
        <v>399</v>
      </c>
      <c r="B359" s="575">
        <v>612457616.94000006</v>
      </c>
      <c r="C359" s="575">
        <v>595773654.61000001</v>
      </c>
      <c r="E359" s="62" t="s">
        <v>8</v>
      </c>
    </row>
    <row r="360" spans="1:5" x14ac:dyDescent="0.3">
      <c r="A360" s="499" t="s">
        <v>400</v>
      </c>
      <c r="B360" s="575">
        <v>523950</v>
      </c>
      <c r="C360" s="575">
        <v>2478302</v>
      </c>
      <c r="E360" s="62" t="s">
        <v>8</v>
      </c>
    </row>
    <row r="361" spans="1:5" s="539" customFormat="1" x14ac:dyDescent="0.3">
      <c r="A361" s="499" t="s">
        <v>401</v>
      </c>
      <c r="B361" s="574">
        <v>5905352</v>
      </c>
      <c r="C361" s="574">
        <v>11578323.08</v>
      </c>
      <c r="E361" s="62" t="s">
        <v>8</v>
      </c>
    </row>
    <row r="362" spans="1:5" x14ac:dyDescent="0.3">
      <c r="A362" s="499" t="s">
        <v>402</v>
      </c>
      <c r="B362" s="574">
        <v>1799362.2</v>
      </c>
      <c r="C362" s="574">
        <v>81484</v>
      </c>
      <c r="E362" s="62"/>
    </row>
    <row r="363" spans="1:5" x14ac:dyDescent="0.3">
      <c r="A363" s="499" t="s">
        <v>403</v>
      </c>
      <c r="B363" s="574">
        <v>136665</v>
      </c>
      <c r="C363" s="574">
        <v>762975</v>
      </c>
      <c r="D363" s="474" t="s">
        <v>8</v>
      </c>
      <c r="E363" s="62"/>
    </row>
    <row r="364" spans="1:5" s="539" customFormat="1" ht="18" customHeight="1" x14ac:dyDescent="0.3">
      <c r="A364" s="499" t="s">
        <v>404</v>
      </c>
      <c r="B364" s="574">
        <v>64946922.039999999</v>
      </c>
      <c r="C364" s="574">
        <v>38888641.829999998</v>
      </c>
      <c r="E364" s="510"/>
    </row>
    <row r="365" spans="1:5" x14ac:dyDescent="0.3">
      <c r="A365" s="499" t="s">
        <v>405</v>
      </c>
      <c r="B365" s="574">
        <v>19359669.199999999</v>
      </c>
      <c r="C365" s="574">
        <v>15071265.199999999</v>
      </c>
      <c r="E365" s="62" t="s">
        <v>8</v>
      </c>
    </row>
    <row r="366" spans="1:5" x14ac:dyDescent="0.3">
      <c r="A366" s="499" t="s">
        <v>406</v>
      </c>
      <c r="B366" s="574">
        <v>2726569.47</v>
      </c>
      <c r="C366" s="574">
        <v>13238899.560000001</v>
      </c>
      <c r="D366" s="511"/>
      <c r="E366" s="62"/>
    </row>
    <row r="367" spans="1:5" x14ac:dyDescent="0.3">
      <c r="A367" s="499" t="s">
        <v>407</v>
      </c>
      <c r="B367" s="575">
        <v>53355757.200000003</v>
      </c>
      <c r="C367" s="575">
        <v>69258424.019999996</v>
      </c>
    </row>
    <row r="368" spans="1:5" ht="20.25" thickBot="1" x14ac:dyDescent="0.35">
      <c r="A368" s="513" t="s">
        <v>200</v>
      </c>
      <c r="B368" s="528">
        <f>SUM(B355:B367)</f>
        <v>1350597382.7800002</v>
      </c>
      <c r="C368" s="528">
        <f>SUM(C355:C367)</f>
        <v>1495846892.6999998</v>
      </c>
      <c r="E368" s="62"/>
    </row>
    <row r="369" spans="1:5" ht="20.25" thickTop="1" x14ac:dyDescent="0.3">
      <c r="A369" s="503"/>
      <c r="B369" s="590"/>
      <c r="C369" s="577"/>
      <c r="E369" s="62"/>
    </row>
    <row r="370" spans="1:5" x14ac:dyDescent="0.3">
      <c r="A370" s="503"/>
      <c r="B370" s="577"/>
      <c r="C370" s="577"/>
      <c r="E370" s="62"/>
    </row>
    <row r="371" spans="1:5" ht="20.25" x14ac:dyDescent="0.3">
      <c r="A371" s="533"/>
      <c r="B371" s="591"/>
      <c r="E371" s="510"/>
    </row>
    <row r="373" spans="1:5" x14ac:dyDescent="0.3">
      <c r="A373" s="499"/>
    </row>
  </sheetData>
  <mergeCells count="2">
    <mergeCell ref="A8:C8"/>
    <mergeCell ref="A9:C9"/>
  </mergeCells>
  <pageMargins left="0.70866141732283472" right="0.70866141732283472" top="0.74803149606299213" bottom="0.74803149606299213" header="0.31496062992125984" footer="0.31496062992125984"/>
  <pageSetup scale="52" firstPageNumber="0" fitToHeight="0" orientation="portrait" useFirstPageNumber="1" r:id="rId1"/>
  <headerFooter>
    <oddFooter>&amp;CPágina &amp;P</oddFooter>
  </headerFooter>
  <rowBreaks count="6" manualBreakCount="6">
    <brk id="57" max="16383" man="1"/>
    <brk id="114" max="2" man="1"/>
    <brk id="212" max="2" man="1"/>
    <brk id="265" max="2" man="1"/>
    <brk id="309" max="2" man="1"/>
    <brk id="348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3471-D61F-4E1F-BEED-B1B243684795}">
  <sheetPr>
    <pageSetUpPr fitToPage="1"/>
  </sheetPr>
  <dimension ref="B1:W54"/>
  <sheetViews>
    <sheetView tabSelected="1" topLeftCell="C40" workbookViewId="0">
      <selection activeCell="C52" sqref="C52:H52"/>
    </sheetView>
  </sheetViews>
  <sheetFormatPr baseColWidth="10" defaultColWidth="11.42578125" defaultRowHeight="12" x14ac:dyDescent="0.2"/>
  <cols>
    <col min="1" max="1" width="2.28515625" style="593" customWidth="1"/>
    <col min="2" max="2" width="0.5703125" style="592" customWidth="1"/>
    <col min="3" max="3" width="5.42578125" style="593" customWidth="1"/>
    <col min="4" max="4" width="32.7109375" style="593" customWidth="1"/>
    <col min="5" max="5" width="19.42578125" style="595" customWidth="1"/>
    <col min="6" max="6" width="2.7109375" style="595" hidden="1" customWidth="1"/>
    <col min="7" max="7" width="3.140625" style="596" hidden="1" customWidth="1"/>
    <col min="8" max="8" width="21" style="597" customWidth="1"/>
    <col min="9" max="9" width="2.85546875" style="597" customWidth="1"/>
    <col min="10" max="10" width="19.5703125" style="597" customWidth="1"/>
    <col min="11" max="11" width="1.85546875" style="598" customWidth="1"/>
    <col min="12" max="12" width="19" style="597" customWidth="1"/>
    <col min="13" max="13" width="1.85546875" style="597" customWidth="1"/>
    <col min="14" max="14" width="17.7109375" style="597" customWidth="1"/>
    <col min="15" max="15" width="2.140625" style="597" customWidth="1"/>
    <col min="16" max="16" width="17.42578125" style="593" customWidth="1"/>
    <col min="17" max="17" width="1.85546875" style="593" customWidth="1"/>
    <col min="18" max="18" width="21" style="593" customWidth="1"/>
    <col min="19" max="19" width="1.85546875" style="593" customWidth="1"/>
    <col min="20" max="20" width="21.140625" style="593" customWidth="1"/>
    <col min="21" max="21" width="24" style="593" customWidth="1"/>
    <col min="22" max="22" width="1.85546875" style="599" customWidth="1"/>
    <col min="23" max="23" width="11" style="599" hidden="1" customWidth="1"/>
    <col min="24" max="16384" width="11.42578125" style="593"/>
  </cols>
  <sheetData>
    <row r="1" spans="2:23" ht="15" x14ac:dyDescent="0.25">
      <c r="E1" s="594"/>
    </row>
    <row r="2" spans="2:23" ht="15.75" thickBot="1" x14ac:dyDescent="0.3">
      <c r="E2" s="62"/>
    </row>
    <row r="3" spans="2:23" x14ac:dyDescent="0.2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2"/>
    </row>
    <row r="4" spans="2:23" x14ac:dyDescent="0.2">
      <c r="B4" s="603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5"/>
    </row>
    <row r="5" spans="2:23" x14ac:dyDescent="0.2">
      <c r="B5" s="603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5"/>
    </row>
    <row r="6" spans="2:23" x14ac:dyDescent="0.2">
      <c r="B6" s="603"/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604"/>
      <c r="O6" s="604"/>
      <c r="P6" s="604"/>
      <c r="Q6" s="604"/>
      <c r="R6" s="604"/>
      <c r="S6" s="604"/>
      <c r="T6" s="605"/>
    </row>
    <row r="7" spans="2:23" x14ac:dyDescent="0.2">
      <c r="B7" s="603"/>
      <c r="C7" s="604"/>
      <c r="D7" s="604"/>
      <c r="E7" s="604"/>
      <c r="F7" s="604"/>
      <c r="G7" s="604"/>
      <c r="H7" s="604"/>
      <c r="I7" s="604"/>
      <c r="J7" s="604"/>
      <c r="K7" s="604"/>
      <c r="L7" s="604"/>
      <c r="M7" s="604"/>
      <c r="N7" s="604"/>
      <c r="O7" s="604"/>
      <c r="P7" s="604"/>
      <c r="Q7" s="604"/>
      <c r="R7" s="604"/>
      <c r="S7" s="604"/>
      <c r="T7" s="605"/>
    </row>
    <row r="8" spans="2:23" x14ac:dyDescent="0.2">
      <c r="B8" s="603"/>
      <c r="C8" s="604"/>
      <c r="D8" s="604"/>
      <c r="E8" s="604"/>
      <c r="F8" s="604"/>
      <c r="G8" s="604"/>
      <c r="H8" s="604"/>
      <c r="I8" s="604"/>
      <c r="J8" s="604"/>
      <c r="K8" s="604"/>
      <c r="L8" s="604"/>
      <c r="M8" s="604"/>
      <c r="N8" s="604"/>
      <c r="O8" s="604"/>
      <c r="P8" s="604"/>
      <c r="Q8" s="604"/>
      <c r="R8" s="604"/>
      <c r="S8" s="604"/>
      <c r="T8" s="605"/>
    </row>
    <row r="9" spans="2:23" x14ac:dyDescent="0.2">
      <c r="B9" s="603"/>
      <c r="C9" s="604"/>
      <c r="D9" s="604"/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604"/>
      <c r="P9" s="604"/>
      <c r="Q9" s="604"/>
      <c r="R9" s="604"/>
      <c r="S9" s="604"/>
      <c r="T9" s="605"/>
    </row>
    <row r="10" spans="2:23" x14ac:dyDescent="0.2">
      <c r="B10" s="603"/>
      <c r="C10" s="604"/>
      <c r="D10" s="604"/>
      <c r="E10" s="604"/>
      <c r="F10" s="604"/>
      <c r="G10" s="604"/>
      <c r="H10" s="604"/>
      <c r="I10" s="604"/>
      <c r="J10" s="604"/>
      <c r="K10" s="604"/>
      <c r="L10" s="604"/>
      <c r="M10" s="604"/>
      <c r="N10" s="604"/>
      <c r="O10" s="604"/>
      <c r="P10" s="604"/>
      <c r="Q10" s="604"/>
      <c r="R10" s="604"/>
      <c r="S10" s="604"/>
      <c r="T10" s="605"/>
    </row>
    <row r="11" spans="2:23" x14ac:dyDescent="0.2">
      <c r="B11" s="603"/>
      <c r="C11" s="604"/>
      <c r="D11" s="604"/>
      <c r="E11" s="604"/>
      <c r="F11" s="604"/>
      <c r="G11" s="604"/>
      <c r="H11" s="604"/>
      <c r="I11" s="604"/>
      <c r="J11" s="604"/>
      <c r="K11" s="604"/>
      <c r="L11" s="604" t="s">
        <v>8</v>
      </c>
      <c r="M11" s="604"/>
      <c r="N11" s="604"/>
      <c r="O11" s="604"/>
      <c r="P11" s="604"/>
      <c r="Q11" s="604"/>
      <c r="R11" s="604"/>
      <c r="S11" s="604"/>
      <c r="T11" s="605"/>
    </row>
    <row r="12" spans="2:23" x14ac:dyDescent="0.2">
      <c r="B12" s="606" t="s">
        <v>408</v>
      </c>
      <c r="C12" s="607"/>
      <c r="D12" s="607"/>
      <c r="E12" s="607"/>
      <c r="F12" s="607"/>
      <c r="G12" s="607"/>
      <c r="H12" s="607"/>
      <c r="I12" s="607"/>
      <c r="J12" s="607"/>
      <c r="K12" s="607"/>
      <c r="L12" s="607"/>
      <c r="M12" s="607"/>
      <c r="N12" s="607"/>
      <c r="O12" s="607"/>
      <c r="P12" s="607"/>
      <c r="Q12" s="607"/>
      <c r="R12" s="607"/>
      <c r="S12" s="607"/>
      <c r="T12" s="608"/>
    </row>
    <row r="13" spans="2:23" x14ac:dyDescent="0.2">
      <c r="B13" s="606" t="s">
        <v>409</v>
      </c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8"/>
    </row>
    <row r="14" spans="2:23" ht="12.75" thickBot="1" x14ac:dyDescent="0.25">
      <c r="B14" s="609" t="s">
        <v>1</v>
      </c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  <c r="N14" s="610"/>
      <c r="O14" s="610"/>
      <c r="P14" s="610"/>
      <c r="Q14" s="610"/>
      <c r="R14" s="610"/>
      <c r="S14" s="610"/>
      <c r="T14" s="611"/>
    </row>
    <row r="15" spans="2:23" ht="6" customHeight="1" x14ac:dyDescent="0.2">
      <c r="B15" s="612"/>
      <c r="C15" s="613"/>
      <c r="D15" s="613"/>
      <c r="E15" s="614"/>
      <c r="F15" s="614"/>
      <c r="G15" s="614"/>
      <c r="H15" s="614"/>
      <c r="I15" s="615"/>
      <c r="J15" s="614"/>
      <c r="K15" s="614"/>
      <c r="L15" s="616"/>
      <c r="M15" s="613"/>
      <c r="N15" s="617"/>
      <c r="O15" s="618"/>
      <c r="P15" s="616"/>
      <c r="Q15" s="613"/>
      <c r="R15" s="619"/>
      <c r="S15" s="620"/>
      <c r="T15" s="617"/>
    </row>
    <row r="16" spans="2:23" s="631" customFormat="1" ht="36.75" customHeight="1" thickBot="1" x14ac:dyDescent="0.25">
      <c r="B16" s="621"/>
      <c r="C16" s="622"/>
      <c r="D16" s="622"/>
      <c r="E16" s="623" t="s">
        <v>410</v>
      </c>
      <c r="F16" s="623"/>
      <c r="G16" s="624"/>
      <c r="H16" s="623" t="s">
        <v>411</v>
      </c>
      <c r="I16" s="625"/>
      <c r="J16" s="623" t="s">
        <v>412</v>
      </c>
      <c r="K16" s="624"/>
      <c r="L16" s="623" t="s">
        <v>413</v>
      </c>
      <c r="M16" s="624"/>
      <c r="N16" s="626" t="s">
        <v>414</v>
      </c>
      <c r="O16" s="627"/>
      <c r="P16" s="623" t="s">
        <v>415</v>
      </c>
      <c r="Q16" s="624"/>
      <c r="R16" s="628" t="s">
        <v>416</v>
      </c>
      <c r="S16" s="629"/>
      <c r="T16" s="626" t="s">
        <v>417</v>
      </c>
      <c r="U16" s="630"/>
      <c r="V16" s="630"/>
      <c r="W16" s="630"/>
    </row>
    <row r="17" spans="2:21" ht="12.75" thickBot="1" x14ac:dyDescent="0.25">
      <c r="B17" s="632"/>
      <c r="C17" s="633" t="s">
        <v>418</v>
      </c>
      <c r="D17" s="633"/>
      <c r="E17" s="634"/>
      <c r="F17" s="634"/>
      <c r="G17" s="635"/>
      <c r="H17" s="634"/>
      <c r="I17" s="636"/>
      <c r="J17" s="634"/>
      <c r="K17" s="635"/>
      <c r="L17" s="634"/>
      <c r="M17" s="635"/>
      <c r="N17" s="637"/>
      <c r="O17" s="638"/>
      <c r="P17" s="634"/>
      <c r="Q17" s="635"/>
      <c r="R17" s="639"/>
      <c r="S17" s="640"/>
      <c r="T17" s="637"/>
      <c r="U17" s="599"/>
    </row>
    <row r="18" spans="2:21" ht="21.95" customHeight="1" thickBot="1" x14ac:dyDescent="0.25">
      <c r="B18" s="641"/>
      <c r="C18" s="642" t="s">
        <v>8</v>
      </c>
      <c r="D18" s="642" t="s">
        <v>419</v>
      </c>
      <c r="E18" s="642">
        <v>2203621815</v>
      </c>
      <c r="F18" s="642"/>
      <c r="G18" s="642"/>
      <c r="H18" s="642">
        <v>10909678948.43</v>
      </c>
      <c r="I18" s="642"/>
      <c r="J18" s="642">
        <v>21502761025.439999</v>
      </c>
      <c r="K18" s="642"/>
      <c r="L18" s="642">
        <v>1573116421.55</v>
      </c>
      <c r="M18" s="642"/>
      <c r="N18" s="642">
        <v>765026518</v>
      </c>
      <c r="O18" s="642"/>
      <c r="P18" s="642">
        <v>434078894.43000001</v>
      </c>
      <c r="Q18" s="642"/>
      <c r="R18" s="642">
        <v>24471022433.919998</v>
      </c>
      <c r="S18" s="642"/>
      <c r="T18" s="642">
        <f>SUM(E18:R18)</f>
        <v>61859306056.769997</v>
      </c>
      <c r="U18" s="599"/>
    </row>
    <row r="19" spans="2:21" ht="21.95" customHeight="1" x14ac:dyDescent="0.25">
      <c r="B19" s="643"/>
      <c r="C19" s="644" t="s">
        <v>420</v>
      </c>
      <c r="D19" s="644"/>
      <c r="E19" s="645"/>
      <c r="F19" s="645"/>
      <c r="G19" s="645"/>
      <c r="H19" s="646"/>
      <c r="I19" s="645"/>
      <c r="J19" s="646">
        <v>1028769.93</v>
      </c>
      <c r="K19" s="645"/>
      <c r="L19" s="645"/>
      <c r="M19" s="645"/>
      <c r="N19" s="646"/>
      <c r="O19" s="646"/>
      <c r="P19" s="646">
        <v>6128297.8899999997</v>
      </c>
      <c r="Q19" s="646"/>
      <c r="R19" s="646">
        <v>528645939.75</v>
      </c>
      <c r="S19" s="646"/>
      <c r="T19" s="646">
        <f>SUM(E19:R19)</f>
        <v>535803007.56999999</v>
      </c>
      <c r="U19" s="599"/>
    </row>
    <row r="20" spans="2:21" ht="21.95" customHeight="1" x14ac:dyDescent="0.25">
      <c r="B20" s="641"/>
      <c r="C20" s="644" t="s">
        <v>421</v>
      </c>
      <c r="D20" s="644"/>
      <c r="E20" s="645"/>
      <c r="F20" s="645"/>
      <c r="G20" s="645"/>
      <c r="H20" s="645"/>
      <c r="I20" s="645"/>
      <c r="J20" s="646"/>
      <c r="K20" s="645"/>
      <c r="L20" s="645"/>
      <c r="M20" s="645"/>
      <c r="N20" s="646"/>
      <c r="O20" s="646"/>
      <c r="P20" s="646"/>
      <c r="Q20" s="646"/>
      <c r="R20" s="646"/>
      <c r="S20" s="646"/>
      <c r="T20" s="646">
        <f t="shared" ref="T20:T24" si="0">SUM(E20:R20)</f>
        <v>0</v>
      </c>
      <c r="U20" s="599"/>
    </row>
    <row r="21" spans="2:21" ht="21.95" customHeight="1" x14ac:dyDescent="0.25">
      <c r="B21" s="643"/>
      <c r="C21" s="644" t="s">
        <v>422</v>
      </c>
      <c r="D21" s="644"/>
      <c r="E21" s="645"/>
      <c r="F21" s="645"/>
      <c r="G21" s="645"/>
      <c r="H21" s="645"/>
      <c r="I21" s="645"/>
      <c r="J21" s="645"/>
      <c r="K21" s="645"/>
      <c r="L21" s="645"/>
      <c r="M21" s="645"/>
      <c r="N21" s="646"/>
      <c r="O21" s="646"/>
      <c r="P21" s="646"/>
      <c r="Q21" s="646"/>
      <c r="R21" s="646"/>
      <c r="S21" s="646"/>
      <c r="T21" s="646">
        <f t="shared" si="0"/>
        <v>0</v>
      </c>
      <c r="U21" s="599"/>
    </row>
    <row r="22" spans="2:21" ht="21.95" customHeight="1" x14ac:dyDescent="0.25">
      <c r="B22" s="641"/>
      <c r="C22" s="644" t="s">
        <v>423</v>
      </c>
      <c r="D22" s="644"/>
      <c r="E22" s="645"/>
      <c r="F22" s="645"/>
      <c r="G22" s="645"/>
      <c r="H22" s="646"/>
      <c r="I22" s="645"/>
      <c r="J22" s="645"/>
      <c r="K22" s="645"/>
      <c r="L22" s="645"/>
      <c r="M22" s="645"/>
      <c r="N22" s="646">
        <v>-23588049.43</v>
      </c>
      <c r="O22" s="646"/>
      <c r="P22" s="646">
        <v>-566075.14</v>
      </c>
      <c r="Q22" s="646"/>
      <c r="R22" s="646"/>
      <c r="S22" s="646"/>
      <c r="T22" s="646">
        <f>SUM(E22:R22)</f>
        <v>-24154124.57</v>
      </c>
      <c r="U22" s="599"/>
    </row>
    <row r="23" spans="2:21" ht="21.95" customHeight="1" x14ac:dyDescent="0.25">
      <c r="B23" s="641"/>
      <c r="C23" s="644" t="s">
        <v>424</v>
      </c>
      <c r="D23" s="644"/>
      <c r="E23" s="645"/>
      <c r="F23" s="645"/>
      <c r="G23" s="645"/>
      <c r="H23" s="645"/>
      <c r="I23" s="645"/>
      <c r="J23" s="645"/>
      <c r="K23" s="645"/>
      <c r="L23" s="645"/>
      <c r="M23" s="645"/>
      <c r="N23" s="645"/>
      <c r="O23" s="645"/>
      <c r="P23" s="645"/>
      <c r="Q23" s="645"/>
      <c r="R23" s="645"/>
      <c r="S23" s="645"/>
      <c r="T23" s="645">
        <f t="shared" si="0"/>
        <v>0</v>
      </c>
      <c r="U23" s="647"/>
    </row>
    <row r="24" spans="2:21" ht="21.95" customHeight="1" thickBot="1" x14ac:dyDescent="0.3">
      <c r="B24" s="641"/>
      <c r="C24" s="648" t="s">
        <v>5</v>
      </c>
      <c r="D24" s="648"/>
      <c r="E24" s="649">
        <v>0</v>
      </c>
      <c r="F24" s="649"/>
      <c r="G24" s="645"/>
      <c r="H24" s="645">
        <v>0</v>
      </c>
      <c r="I24" s="645"/>
      <c r="J24" s="645">
        <v>0</v>
      </c>
      <c r="K24" s="645"/>
      <c r="L24" s="645">
        <v>0</v>
      </c>
      <c r="M24" s="645"/>
      <c r="N24" s="645">
        <v>0</v>
      </c>
      <c r="O24" s="645"/>
      <c r="P24" s="645">
        <v>0</v>
      </c>
      <c r="Q24" s="645"/>
      <c r="R24" s="645">
        <v>0</v>
      </c>
      <c r="S24" s="645"/>
      <c r="T24" s="645">
        <f t="shared" si="0"/>
        <v>0</v>
      </c>
      <c r="U24" s="599"/>
    </row>
    <row r="25" spans="2:21" ht="21.95" customHeight="1" thickBot="1" x14ac:dyDescent="0.3">
      <c r="B25" s="650"/>
      <c r="C25" s="651" t="s">
        <v>155</v>
      </c>
      <c r="D25" s="642"/>
      <c r="E25" s="642">
        <f>SUM(E18:E24)</f>
        <v>2203621815</v>
      </c>
      <c r="F25" s="642"/>
      <c r="G25" s="642"/>
      <c r="H25" s="642">
        <f t="shared" ref="H25:L25" si="1">SUM(H18:H24)</f>
        <v>10909678948.43</v>
      </c>
      <c r="I25" s="642"/>
      <c r="J25" s="642">
        <f>SUM(J18:J24)</f>
        <v>21503789795.369999</v>
      </c>
      <c r="K25" s="642"/>
      <c r="L25" s="642">
        <f t="shared" si="1"/>
        <v>1573116421.55</v>
      </c>
      <c r="M25" s="642"/>
      <c r="N25" s="642">
        <f t="shared" ref="N25:R25" si="2">SUM(N18:N24)</f>
        <v>741438468.57000005</v>
      </c>
      <c r="O25" s="652"/>
      <c r="P25" s="642">
        <f t="shared" si="2"/>
        <v>439641117.18000001</v>
      </c>
      <c r="Q25" s="642"/>
      <c r="R25" s="642">
        <f t="shared" si="2"/>
        <v>24999668373.669998</v>
      </c>
      <c r="S25" s="642"/>
      <c r="T25" s="642">
        <f>SUM(E25:R25)</f>
        <v>62370954939.770004</v>
      </c>
      <c r="U25" s="62"/>
    </row>
    <row r="26" spans="2:21" ht="1.5" customHeight="1" x14ac:dyDescent="0.25">
      <c r="B26" s="643"/>
      <c r="C26" s="653" t="s">
        <v>8</v>
      </c>
      <c r="D26" s="633"/>
      <c r="E26" s="654">
        <v>0</v>
      </c>
      <c r="F26" s="654"/>
      <c r="G26" s="654"/>
      <c r="H26" s="654">
        <v>0</v>
      </c>
      <c r="I26" s="654"/>
      <c r="J26" s="654"/>
      <c r="K26" s="654"/>
      <c r="L26" s="654"/>
      <c r="M26" s="654"/>
      <c r="N26" s="655">
        <f>SUM(E26,H26,J26,L26)</f>
        <v>0</v>
      </c>
      <c r="O26" s="62"/>
      <c r="P26" s="654"/>
      <c r="Q26" s="654"/>
      <c r="R26" s="656">
        <v>0</v>
      </c>
      <c r="S26" s="657"/>
      <c r="T26" s="655" t="s">
        <v>8</v>
      </c>
      <c r="U26" s="599"/>
    </row>
    <row r="27" spans="2:21" ht="17.25" customHeight="1" x14ac:dyDescent="0.25">
      <c r="B27" s="641"/>
      <c r="C27" s="658" t="s">
        <v>425</v>
      </c>
      <c r="D27" s="658"/>
      <c r="E27" s="645"/>
      <c r="F27" s="645"/>
      <c r="G27" s="645"/>
      <c r="H27" s="645"/>
      <c r="I27" s="645"/>
      <c r="J27" s="645"/>
      <c r="K27" s="645"/>
      <c r="L27" s="645"/>
      <c r="M27" s="645"/>
      <c r="N27" s="645"/>
      <c r="O27" s="645"/>
      <c r="P27" s="645"/>
      <c r="Q27" s="645"/>
      <c r="R27" s="645"/>
      <c r="S27" s="645"/>
      <c r="T27" s="645"/>
      <c r="U27" s="599"/>
    </row>
    <row r="28" spans="2:21" ht="21.95" customHeight="1" x14ac:dyDescent="0.25">
      <c r="B28" s="643"/>
      <c r="C28" s="659" t="s">
        <v>426</v>
      </c>
      <c r="D28" s="660"/>
      <c r="E28" s="645"/>
      <c r="F28" s="645"/>
      <c r="G28" s="645"/>
      <c r="H28" s="646">
        <v>-1492101127.72</v>
      </c>
      <c r="I28" s="646"/>
      <c r="J28" s="646">
        <v>-4615476797.0299997</v>
      </c>
      <c r="K28" s="646"/>
      <c r="L28" s="646">
        <v>-260283713.30000001</v>
      </c>
      <c r="M28" s="646"/>
      <c r="N28" s="646">
        <v>-645455942.02999997</v>
      </c>
      <c r="O28" s="646"/>
      <c r="P28" s="646">
        <v>-385201239.37</v>
      </c>
      <c r="Q28" s="646"/>
      <c r="R28" s="646"/>
      <c r="S28" s="646"/>
      <c r="T28" s="646">
        <f>SUM(H28:R28)</f>
        <v>-7398518819.4499998</v>
      </c>
      <c r="U28" s="599"/>
    </row>
    <row r="29" spans="2:21" ht="21.95" customHeight="1" x14ac:dyDescent="0.25">
      <c r="B29" s="641"/>
      <c r="C29" s="661" t="s">
        <v>427</v>
      </c>
      <c r="D29" s="662"/>
      <c r="E29" s="645"/>
      <c r="F29" s="645"/>
      <c r="G29" s="645"/>
      <c r="H29" s="646">
        <v>-114556259.09999999</v>
      </c>
      <c r="I29" s="646"/>
      <c r="J29" s="646">
        <v>-215604153.31999999</v>
      </c>
      <c r="K29" s="646"/>
      <c r="L29" s="646">
        <v>-9702252.1799999997</v>
      </c>
      <c r="M29" s="646"/>
      <c r="N29" s="646">
        <v>-28035349.02</v>
      </c>
      <c r="O29" s="646"/>
      <c r="P29" s="646">
        <v>-15756528.84</v>
      </c>
      <c r="Q29" s="646"/>
      <c r="R29" s="646"/>
      <c r="S29" s="646"/>
      <c r="T29" s="646">
        <f>SUM(H29:P29)</f>
        <v>-383654542.45999992</v>
      </c>
      <c r="U29" s="599"/>
    </row>
    <row r="30" spans="2:21" ht="21.95" customHeight="1" x14ac:dyDescent="0.25">
      <c r="B30" s="641"/>
      <c r="C30" s="661" t="s">
        <v>428</v>
      </c>
      <c r="D30" s="662"/>
      <c r="E30" s="645"/>
      <c r="F30" s="645"/>
      <c r="G30" s="645"/>
      <c r="H30" s="645"/>
      <c r="I30" s="645"/>
      <c r="J30" s="645"/>
      <c r="K30" s="645"/>
      <c r="L30" s="645"/>
      <c r="M30" s="645"/>
      <c r="N30" s="645"/>
      <c r="O30" s="645"/>
      <c r="P30" s="645"/>
      <c r="Q30" s="645"/>
      <c r="R30" s="645"/>
      <c r="S30" s="645"/>
      <c r="T30" s="645"/>
      <c r="U30" s="599"/>
    </row>
    <row r="31" spans="2:21" ht="21.95" customHeight="1" thickBot="1" x14ac:dyDescent="0.3">
      <c r="B31" s="641"/>
      <c r="C31" s="663" t="s">
        <v>423</v>
      </c>
      <c r="D31" s="664"/>
      <c r="E31" s="649"/>
      <c r="F31" s="649"/>
      <c r="G31" s="649"/>
      <c r="H31" s="645"/>
      <c r="I31" s="645"/>
      <c r="J31" s="645"/>
      <c r="K31" s="645"/>
      <c r="L31" s="645"/>
      <c r="M31" s="645"/>
      <c r="N31" s="646">
        <v>23588049.43</v>
      </c>
      <c r="O31" s="645"/>
      <c r="P31" s="646">
        <v>561369.26</v>
      </c>
      <c r="Q31" s="645"/>
      <c r="R31" s="645"/>
      <c r="S31" s="645"/>
      <c r="T31" s="646">
        <f>SUM(N31:P31)</f>
        <v>24149418.690000001</v>
      </c>
      <c r="U31" s="665"/>
    </row>
    <row r="32" spans="2:21" ht="21.95" customHeight="1" thickBot="1" x14ac:dyDescent="0.3">
      <c r="B32" s="666"/>
      <c r="C32" s="667" t="s">
        <v>155</v>
      </c>
      <c r="D32" s="668"/>
      <c r="E32" s="669">
        <f>SUM(E26:E31)</f>
        <v>0</v>
      </c>
      <c r="F32" s="669"/>
      <c r="G32" s="670"/>
      <c r="H32" s="669">
        <f>SUM(H27:H31)</f>
        <v>-1606657386.8199999</v>
      </c>
      <c r="I32" s="669"/>
      <c r="J32" s="669">
        <f>SUM(J27:J31)</f>
        <v>-4831080950.3499994</v>
      </c>
      <c r="K32" s="669"/>
      <c r="L32" s="669">
        <f>SUM(L27:L31)</f>
        <v>-269985965.48000002</v>
      </c>
      <c r="M32" s="669"/>
      <c r="N32" s="669">
        <f>SUM(N27:N31)</f>
        <v>-649903241.62</v>
      </c>
      <c r="O32" s="669"/>
      <c r="P32" s="669">
        <f>SUM(P27:P31)</f>
        <v>-400396398.94999999</v>
      </c>
      <c r="Q32" s="669"/>
      <c r="R32" s="669">
        <f>SUM(R26:R31)</f>
        <v>0</v>
      </c>
      <c r="S32" s="669"/>
      <c r="T32" s="669">
        <f>SUM(T28:T31)</f>
        <v>-7758023943.2200003</v>
      </c>
      <c r="U32" s="599"/>
    </row>
    <row r="33" spans="2:23" ht="19.5" customHeight="1" thickBot="1" x14ac:dyDescent="0.3">
      <c r="B33" s="671"/>
      <c r="C33" s="633" t="s">
        <v>8</v>
      </c>
      <c r="D33" s="633"/>
      <c r="E33" s="654"/>
      <c r="F33" s="654"/>
      <c r="G33" s="654"/>
      <c r="H33" s="645"/>
      <c r="I33" s="645"/>
      <c r="J33" s="645"/>
      <c r="K33" s="645"/>
      <c r="L33" s="645"/>
      <c r="M33" s="645"/>
      <c r="N33" s="645"/>
      <c r="O33" s="645"/>
      <c r="P33" s="645"/>
      <c r="Q33" s="645"/>
      <c r="R33" s="645"/>
      <c r="S33" s="645"/>
      <c r="T33" s="645"/>
      <c r="U33" s="599"/>
    </row>
    <row r="34" spans="2:23" s="631" customFormat="1" ht="21.95" customHeight="1" thickBot="1" x14ac:dyDescent="0.3">
      <c r="B34" s="672"/>
      <c r="C34" s="673" t="s">
        <v>429</v>
      </c>
      <c r="D34" s="673"/>
      <c r="E34" s="642">
        <f>SUM(E25:E33)</f>
        <v>2203621815</v>
      </c>
      <c r="F34" s="642"/>
      <c r="G34" s="674"/>
      <c r="H34" s="642">
        <f>+H25+H32</f>
        <v>9303021561.6100006</v>
      </c>
      <c r="I34" s="670"/>
      <c r="J34" s="642">
        <f>+J25+J32</f>
        <v>16672708845.02</v>
      </c>
      <c r="K34" s="642"/>
      <c r="L34" s="642">
        <f>+L25+L32</f>
        <v>1303130456.0699999</v>
      </c>
      <c r="M34" s="642"/>
      <c r="N34" s="642">
        <f>+N25+N32</f>
        <v>91535226.950000048</v>
      </c>
      <c r="O34" s="642"/>
      <c r="P34" s="642">
        <f>+P25+P32</f>
        <v>39244718.230000019</v>
      </c>
      <c r="Q34" s="642"/>
      <c r="R34" s="642">
        <f>SUM(R25:R33)</f>
        <v>24999668373.669998</v>
      </c>
      <c r="S34" s="642"/>
      <c r="T34" s="642">
        <f>+T25+T32</f>
        <v>54612930996.550003</v>
      </c>
      <c r="U34" s="675"/>
      <c r="V34" s="630"/>
      <c r="W34" s="630"/>
    </row>
    <row r="35" spans="2:23" ht="20.25" customHeight="1" thickBot="1" x14ac:dyDescent="0.3">
      <c r="B35" s="676"/>
      <c r="C35" s="677" t="s">
        <v>8</v>
      </c>
      <c r="D35" s="678"/>
      <c r="E35" s="679"/>
      <c r="F35" s="679"/>
      <c r="G35" s="679"/>
      <c r="H35" s="679"/>
      <c r="I35" s="679"/>
      <c r="J35" s="679"/>
      <c r="K35" s="679"/>
      <c r="L35" s="679"/>
      <c r="M35" s="679"/>
      <c r="N35" s="680"/>
      <c r="O35" s="62"/>
      <c r="P35" s="679"/>
      <c r="Q35" s="679"/>
      <c r="R35" s="681"/>
      <c r="S35" s="682"/>
      <c r="T35" s="680"/>
      <c r="U35" s="599"/>
    </row>
    <row r="36" spans="2:23" x14ac:dyDescent="0.2">
      <c r="B36" s="638"/>
      <c r="C36" s="683"/>
      <c r="D36" s="683"/>
      <c r="E36" s="684"/>
      <c r="F36" s="684"/>
      <c r="G36" s="684"/>
      <c r="H36" s="684"/>
      <c r="I36" s="685"/>
      <c r="J36" s="684"/>
      <c r="K36" s="684"/>
      <c r="L36" s="686"/>
      <c r="M36" s="683"/>
      <c r="N36" s="638"/>
      <c r="O36" s="638"/>
      <c r="P36" s="686"/>
      <c r="Q36" s="683"/>
      <c r="R36" s="687"/>
      <c r="S36" s="683"/>
      <c r="T36" s="687"/>
    </row>
    <row r="37" spans="2:23" ht="15.75" x14ac:dyDescent="0.25">
      <c r="E37" s="688"/>
      <c r="R37" s="599"/>
      <c r="T37" s="599"/>
    </row>
    <row r="38" spans="2:23" x14ac:dyDescent="0.2">
      <c r="R38" s="599"/>
      <c r="T38" s="599"/>
    </row>
    <row r="39" spans="2:23" ht="13.5" customHeight="1" x14ac:dyDescent="0.2">
      <c r="T39" s="599"/>
    </row>
    <row r="40" spans="2:23" ht="20.25" customHeight="1" x14ac:dyDescent="0.2">
      <c r="T40" s="665"/>
    </row>
    <row r="41" spans="2:23" ht="18" customHeight="1" x14ac:dyDescent="0.25">
      <c r="C41" s="689" t="s">
        <v>101</v>
      </c>
      <c r="D41" s="689"/>
      <c r="E41" s="689"/>
      <c r="F41" s="689"/>
      <c r="G41" s="689"/>
      <c r="H41" s="689"/>
      <c r="I41" s="690"/>
      <c r="J41" s="690"/>
      <c r="K41" s="691"/>
      <c r="L41" s="692" t="s">
        <v>157</v>
      </c>
      <c r="M41" s="692"/>
      <c r="N41" s="692"/>
      <c r="O41" s="692"/>
      <c r="P41" s="692"/>
      <c r="Q41" s="692"/>
      <c r="R41" s="692"/>
      <c r="S41" s="692"/>
      <c r="T41" s="692"/>
    </row>
    <row r="42" spans="2:23" ht="17.25" customHeight="1" x14ac:dyDescent="0.25">
      <c r="C42" s="693" t="s">
        <v>98</v>
      </c>
      <c r="D42" s="693"/>
      <c r="E42" s="693"/>
      <c r="F42" s="693"/>
      <c r="G42" s="693"/>
      <c r="H42" s="693"/>
      <c r="I42" s="694"/>
      <c r="J42" s="694"/>
      <c r="K42" s="695"/>
      <c r="L42" s="696" t="s">
        <v>29</v>
      </c>
      <c r="M42" s="696"/>
      <c r="N42" s="696"/>
      <c r="O42" s="696"/>
      <c r="P42" s="696"/>
      <c r="Q42" s="696"/>
      <c r="R42" s="696"/>
      <c r="S42" s="696"/>
      <c r="T42" s="696"/>
    </row>
    <row r="43" spans="2:23" x14ac:dyDescent="0.2">
      <c r="C43" s="697"/>
      <c r="D43" s="697"/>
      <c r="E43" s="698"/>
      <c r="F43" s="698"/>
      <c r="G43" s="699"/>
      <c r="H43" s="700"/>
      <c r="I43" s="700"/>
      <c r="J43" s="700"/>
      <c r="K43" s="701"/>
      <c r="L43" s="700"/>
      <c r="M43" s="700"/>
      <c r="N43" s="697"/>
      <c r="O43" s="700"/>
      <c r="P43" s="697"/>
      <c r="Q43" s="697"/>
      <c r="R43" s="697"/>
      <c r="S43" s="697"/>
      <c r="T43" s="697"/>
    </row>
    <row r="44" spans="2:23" x14ac:dyDescent="0.2">
      <c r="C44" s="697"/>
      <c r="D44" s="697"/>
      <c r="E44" s="698"/>
      <c r="F44" s="698"/>
      <c r="G44" s="699"/>
      <c r="H44" s="700"/>
      <c r="I44" s="700"/>
      <c r="J44" s="700"/>
      <c r="K44" s="701"/>
      <c r="L44" s="700"/>
      <c r="M44" s="700"/>
      <c r="N44" s="697"/>
      <c r="O44" s="700"/>
      <c r="P44" s="697"/>
      <c r="Q44" s="697"/>
      <c r="R44" s="697"/>
      <c r="S44" s="697"/>
      <c r="T44" s="697"/>
    </row>
    <row r="45" spans="2:23" x14ac:dyDescent="0.2">
      <c r="C45" s="697"/>
      <c r="D45" s="697"/>
      <c r="E45" s="698"/>
      <c r="F45" s="698"/>
      <c r="G45" s="699"/>
      <c r="H45" s="700"/>
      <c r="I45" s="700"/>
      <c r="J45" s="700"/>
      <c r="K45" s="701"/>
      <c r="L45" s="700"/>
      <c r="M45" s="700"/>
      <c r="N45" s="697"/>
      <c r="O45" s="700"/>
      <c r="P45" s="697"/>
      <c r="Q45" s="697"/>
      <c r="R45" s="697"/>
      <c r="S45" s="697"/>
      <c r="T45" s="697"/>
    </row>
    <row r="46" spans="2:23" x14ac:dyDescent="0.2">
      <c r="C46" s="697"/>
      <c r="D46" s="697"/>
      <c r="E46" s="698"/>
      <c r="F46" s="698"/>
      <c r="G46" s="699"/>
      <c r="H46" s="700"/>
      <c r="I46" s="700"/>
      <c r="J46" s="700"/>
      <c r="K46" s="701"/>
      <c r="L46" s="700"/>
      <c r="M46" s="700"/>
      <c r="N46" s="697"/>
      <c r="O46" s="700"/>
      <c r="P46" s="697"/>
      <c r="Q46" s="697"/>
      <c r="R46" s="697"/>
      <c r="S46" s="697"/>
      <c r="T46" s="697"/>
    </row>
    <row r="47" spans="2:23" x14ac:dyDescent="0.2">
      <c r="C47" s="697"/>
      <c r="D47" s="697"/>
      <c r="E47" s="698"/>
      <c r="F47" s="698"/>
      <c r="G47" s="699"/>
      <c r="H47" s="700"/>
      <c r="I47" s="700"/>
      <c r="J47" s="700"/>
      <c r="K47" s="701"/>
      <c r="L47" s="700"/>
      <c r="M47" s="700"/>
      <c r="N47" s="697"/>
      <c r="O47" s="700"/>
      <c r="P47" s="697"/>
      <c r="Q47" s="697"/>
      <c r="R47" s="697"/>
      <c r="S47" s="697"/>
      <c r="T47" s="697"/>
    </row>
    <row r="48" spans="2:23" x14ac:dyDescent="0.2">
      <c r="C48" s="697"/>
      <c r="D48" s="697"/>
      <c r="E48" s="698"/>
      <c r="F48" s="698"/>
      <c r="G48" s="699"/>
      <c r="H48" s="700"/>
      <c r="I48" s="700"/>
      <c r="J48" s="700"/>
      <c r="K48" s="701"/>
      <c r="L48" s="700"/>
      <c r="M48" s="700"/>
      <c r="N48" s="697"/>
      <c r="O48" s="700"/>
      <c r="P48" s="697"/>
      <c r="Q48" s="697"/>
      <c r="R48" s="697"/>
      <c r="S48" s="697"/>
      <c r="T48" s="697"/>
    </row>
    <row r="49" spans="3:20" x14ac:dyDescent="0.2">
      <c r="C49" s="697"/>
      <c r="D49" s="697"/>
      <c r="E49" s="698"/>
      <c r="F49" s="698"/>
      <c r="G49" s="699"/>
      <c r="H49" s="700"/>
      <c r="I49" s="700"/>
      <c r="J49" s="700"/>
      <c r="K49" s="701"/>
      <c r="L49" s="700"/>
      <c r="M49" s="700"/>
      <c r="N49" s="697"/>
      <c r="O49" s="700"/>
      <c r="P49" s="697"/>
      <c r="Q49" s="697"/>
      <c r="R49" s="697"/>
      <c r="S49" s="697"/>
      <c r="T49" s="697"/>
    </row>
    <row r="50" spans="3:20" x14ac:dyDescent="0.2">
      <c r="C50" s="697"/>
      <c r="D50" s="697"/>
      <c r="E50" s="698"/>
      <c r="F50" s="698"/>
      <c r="G50" s="699"/>
      <c r="H50" s="700"/>
      <c r="I50" s="700"/>
      <c r="J50" s="697"/>
      <c r="K50" s="701"/>
      <c r="L50" s="700"/>
      <c r="M50" s="700"/>
      <c r="N50" s="700"/>
      <c r="O50" s="700"/>
      <c r="P50" s="697"/>
      <c r="Q50" s="697"/>
      <c r="R50" s="697"/>
      <c r="S50" s="697"/>
      <c r="T50" s="697"/>
    </row>
    <row r="51" spans="3:20" ht="15.75" x14ac:dyDescent="0.25">
      <c r="C51" s="702"/>
      <c r="D51" s="702"/>
      <c r="E51" s="703"/>
      <c r="F51" s="703"/>
      <c r="G51" s="704"/>
      <c r="H51" s="690"/>
      <c r="I51" s="690"/>
      <c r="J51" s="690"/>
      <c r="K51" s="691"/>
      <c r="L51" s="690"/>
      <c r="M51" s="690"/>
      <c r="N51" s="690"/>
      <c r="O51" s="690"/>
      <c r="P51" s="702"/>
      <c r="Q51" s="702"/>
      <c r="R51" s="702"/>
      <c r="S51" s="702"/>
      <c r="T51" s="702"/>
    </row>
    <row r="52" spans="3:20" ht="15.75" x14ac:dyDescent="0.25">
      <c r="C52" s="689" t="s">
        <v>430</v>
      </c>
      <c r="D52" s="689"/>
      <c r="E52" s="689"/>
      <c r="F52" s="689"/>
      <c r="G52" s="689"/>
      <c r="H52" s="689"/>
      <c r="I52" s="690"/>
      <c r="J52" s="690"/>
      <c r="K52" s="691"/>
      <c r="L52" s="692" t="s">
        <v>31</v>
      </c>
      <c r="M52" s="692"/>
      <c r="N52" s="692"/>
      <c r="O52" s="692"/>
      <c r="P52" s="692"/>
      <c r="Q52" s="692"/>
      <c r="R52" s="692"/>
      <c r="S52" s="692"/>
      <c r="T52" s="692"/>
    </row>
    <row r="53" spans="3:20" ht="15" customHeight="1" x14ac:dyDescent="0.25">
      <c r="C53" s="693" t="s">
        <v>32</v>
      </c>
      <c r="D53" s="693"/>
      <c r="E53" s="693"/>
      <c r="F53" s="693"/>
      <c r="G53" s="693"/>
      <c r="H53" s="693"/>
      <c r="I53" s="694"/>
      <c r="J53" s="694"/>
      <c r="K53" s="695"/>
      <c r="L53" s="696" t="s">
        <v>34</v>
      </c>
      <c r="M53" s="696"/>
      <c r="N53" s="696"/>
      <c r="O53" s="696"/>
      <c r="P53" s="696"/>
      <c r="Q53" s="696"/>
      <c r="R53" s="696"/>
      <c r="S53" s="696"/>
      <c r="T53" s="696"/>
    </row>
    <row r="54" spans="3:20" x14ac:dyDescent="0.2">
      <c r="C54" s="697"/>
      <c r="D54" s="697"/>
      <c r="E54" s="698"/>
      <c r="F54" s="698"/>
      <c r="G54" s="699"/>
      <c r="H54" s="700"/>
      <c r="I54" s="700"/>
      <c r="J54" s="700"/>
      <c r="K54" s="701"/>
      <c r="L54" s="700"/>
      <c r="M54" s="700"/>
      <c r="N54" s="700"/>
      <c r="O54" s="700"/>
      <c r="P54" s="697"/>
      <c r="Q54" s="697"/>
      <c r="R54" s="697"/>
      <c r="S54" s="697"/>
      <c r="T54" s="697"/>
    </row>
  </sheetData>
  <mergeCells count="17">
    <mergeCell ref="C52:H52"/>
    <mergeCell ref="L52:T52"/>
    <mergeCell ref="C53:H53"/>
    <mergeCell ref="L53:T53"/>
    <mergeCell ref="C30:D30"/>
    <mergeCell ref="C31:D31"/>
    <mergeCell ref="C35:D35"/>
    <mergeCell ref="C41:H41"/>
    <mergeCell ref="L41:T41"/>
    <mergeCell ref="C42:H42"/>
    <mergeCell ref="L42:T42"/>
    <mergeCell ref="B3:T3"/>
    <mergeCell ref="B12:T12"/>
    <mergeCell ref="B13:T13"/>
    <mergeCell ref="B14:T14"/>
    <mergeCell ref="C28:D28"/>
    <mergeCell ref="C29:D29"/>
  </mergeCells>
  <printOptions horizontalCentered="1"/>
  <pageMargins left="0.92" right="0.23622047244094499" top="0.98425196850393704" bottom="0.74803149606299202" header="0.31496062992126" footer="0.31496062992126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 ERF-Rendimiento Financiero </vt:lpstr>
      <vt:lpstr>ESF - Situación Financiera</vt:lpstr>
      <vt:lpstr>Flujo de efectivo</vt:lpstr>
      <vt:lpstr>ECANP-Cambio Patrimonio</vt:lpstr>
      <vt:lpstr>Estado Comparativo</vt:lpstr>
      <vt:lpstr>Notas a los estados financi </vt:lpstr>
      <vt:lpstr>Propiedad, Planta y Equipo</vt:lpstr>
      <vt:lpstr>' ERF-Rendimiento Financiero '!_FilterDatabase</vt:lpstr>
      <vt:lpstr>'ESF - Situación Financiera'!_FilterDatabase</vt:lpstr>
      <vt:lpstr>'ESF - Situación Financiera'!Área_de_impresión</vt:lpstr>
      <vt:lpstr>'Estado Comparativo'!Área_de_impresión</vt:lpstr>
      <vt:lpstr>'Flujo de efectivo'!Área_de_impresión</vt:lpstr>
      <vt:lpstr>'Notas a los estados financi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Garcia Munoz</dc:creator>
  <cp:lastModifiedBy>Elaine Garcia Munoz</cp:lastModifiedBy>
  <cp:lastPrinted>2025-07-15T15:49:38Z</cp:lastPrinted>
  <dcterms:created xsi:type="dcterms:W3CDTF">2024-07-15T16:33:04Z</dcterms:created>
  <dcterms:modified xsi:type="dcterms:W3CDTF">2025-07-17T20:28:33Z</dcterms:modified>
</cp:coreProperties>
</file>