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yrobert.torres\Desktop\"/>
    </mc:Choice>
  </mc:AlternateContent>
  <xr:revisionPtr revIDLastSave="0" documentId="13_ncr:1_{6F8FB8B2-EF25-4D5C-955D-C99FC6C22309}" xr6:coauthVersionLast="47" xr6:coauthVersionMax="47" xr10:uidLastSave="{00000000-0000-0000-0000-000000000000}"/>
  <bookViews>
    <workbookView xWindow="-120" yWindow="-120" windowWidth="29040" windowHeight="17520" xr2:uid="{6FFA32A3-2EF4-40AE-96ED-9EB4489A57D6}"/>
  </bookViews>
  <sheets>
    <sheet name="PRESUPUESTO LI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4" i="2" l="1"/>
  <c r="M672" i="2"/>
  <c r="M666" i="2"/>
  <c r="M668" i="2"/>
  <c r="M670" i="2"/>
  <c r="L13" i="2"/>
  <c r="L14" i="2"/>
  <c r="L15" i="2"/>
  <c r="L16" i="2"/>
  <c r="L17" i="2"/>
  <c r="L18" i="2"/>
  <c r="L20" i="2"/>
  <c r="M20" i="2" s="1"/>
  <c r="L22" i="2"/>
  <c r="L23" i="2"/>
  <c r="L27" i="2"/>
  <c r="L28" i="2"/>
  <c r="L29" i="2"/>
  <c r="L30" i="2"/>
  <c r="L31" i="2"/>
  <c r="L32" i="2"/>
  <c r="L34" i="2"/>
  <c r="M657" i="2" s="1"/>
  <c r="L35" i="2"/>
  <c r="L36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9" i="2"/>
  <c r="L70" i="2"/>
  <c r="L71" i="2"/>
  <c r="L72" i="2"/>
  <c r="L73" i="2"/>
  <c r="L77" i="2"/>
  <c r="L78" i="2"/>
  <c r="L81" i="2"/>
  <c r="L83" i="2"/>
  <c r="L87" i="2"/>
  <c r="L88" i="2"/>
  <c r="L90" i="2"/>
  <c r="L94" i="2"/>
  <c r="L95" i="2"/>
  <c r="L96" i="2"/>
  <c r="L97" i="2"/>
  <c r="L98" i="2"/>
  <c r="L99" i="2"/>
  <c r="L100" i="2"/>
  <c r="L101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4" i="2"/>
  <c r="L125" i="2"/>
  <c r="L126" i="2"/>
  <c r="L130" i="2"/>
  <c r="M130" i="2" s="1"/>
  <c r="L134" i="2"/>
  <c r="L135" i="2"/>
  <c r="L139" i="2"/>
  <c r="L140" i="2"/>
  <c r="L141" i="2"/>
  <c r="L144" i="2"/>
  <c r="M144" i="2" s="1"/>
  <c r="L149" i="2"/>
  <c r="L150" i="2"/>
  <c r="L151" i="2"/>
  <c r="L152" i="2"/>
  <c r="L153" i="2"/>
  <c r="L154" i="2"/>
  <c r="L156" i="2"/>
  <c r="L158" i="2"/>
  <c r="L159" i="2"/>
  <c r="L163" i="2"/>
  <c r="L164" i="2"/>
  <c r="L165" i="2"/>
  <c r="L166" i="2"/>
  <c r="L167" i="2"/>
  <c r="L168" i="2"/>
  <c r="L170" i="2"/>
  <c r="C171" i="2"/>
  <c r="L171" i="2"/>
  <c r="L172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10" i="2"/>
  <c r="L211" i="2"/>
  <c r="L212" i="2"/>
  <c r="L213" i="2"/>
  <c r="L214" i="2"/>
  <c r="L215" i="2"/>
  <c r="L219" i="2"/>
  <c r="L220" i="2"/>
  <c r="L223" i="2"/>
  <c r="L225" i="2"/>
  <c r="C228" i="2"/>
  <c r="L229" i="2"/>
  <c r="L230" i="2"/>
  <c r="C231" i="2"/>
  <c r="L232" i="2"/>
  <c r="L236" i="2"/>
  <c r="L237" i="2"/>
  <c r="L239" i="2"/>
  <c r="L240" i="2"/>
  <c r="L241" i="2"/>
  <c r="L242" i="2"/>
  <c r="L243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5" i="2"/>
  <c r="L266" i="2"/>
  <c r="L267" i="2"/>
  <c r="C271" i="2"/>
  <c r="L271" i="2"/>
  <c r="M271" i="2" s="1"/>
  <c r="L275" i="2"/>
  <c r="L276" i="2"/>
  <c r="L280" i="2"/>
  <c r="L281" i="2"/>
  <c r="L282" i="2"/>
  <c r="L284" i="2"/>
  <c r="L289" i="2"/>
  <c r="L290" i="2"/>
  <c r="L291" i="2"/>
  <c r="L292" i="2"/>
  <c r="L293" i="2"/>
  <c r="L294" i="2"/>
  <c r="L296" i="2"/>
  <c r="L298" i="2"/>
  <c r="L299" i="2"/>
  <c r="L303" i="2"/>
  <c r="L304" i="2"/>
  <c r="L305" i="2"/>
  <c r="L306" i="2"/>
  <c r="L307" i="2"/>
  <c r="L308" i="2"/>
  <c r="L311" i="2"/>
  <c r="C312" i="2"/>
  <c r="L312" i="2"/>
  <c r="L313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6" i="2"/>
  <c r="L367" i="2"/>
  <c r="L368" i="2"/>
  <c r="L369" i="2"/>
  <c r="L370" i="2"/>
  <c r="L371" i="2"/>
  <c r="L375" i="2"/>
  <c r="L376" i="2"/>
  <c r="L379" i="2"/>
  <c r="L381" i="2"/>
  <c r="L385" i="2"/>
  <c r="L386" i="2"/>
  <c r="L388" i="2"/>
  <c r="L392" i="2"/>
  <c r="L393" i="2"/>
  <c r="L395" i="2"/>
  <c r="L396" i="2"/>
  <c r="L397" i="2"/>
  <c r="L398" i="2"/>
  <c r="L399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8" i="2"/>
  <c r="L419" i="2"/>
  <c r="L420" i="2"/>
  <c r="C424" i="2"/>
  <c r="L424" i="2"/>
  <c r="M424" i="2" s="1"/>
  <c r="L428" i="2"/>
  <c r="L429" i="2"/>
  <c r="L433" i="2"/>
  <c r="L434" i="2"/>
  <c r="L435" i="2"/>
  <c r="L437" i="2"/>
  <c r="L443" i="2"/>
  <c r="L444" i="2"/>
  <c r="L446" i="2"/>
  <c r="L447" i="2"/>
  <c r="L449" i="2"/>
  <c r="L450" i="2"/>
  <c r="L451" i="2"/>
  <c r="L452" i="2"/>
  <c r="L455" i="2"/>
  <c r="L456" i="2"/>
  <c r="L459" i="2"/>
  <c r="M459" i="2" s="1"/>
  <c r="L462" i="2"/>
  <c r="L463" i="2"/>
  <c r="L464" i="2"/>
  <c r="L465" i="2"/>
  <c r="L466" i="2"/>
  <c r="L469" i="2"/>
  <c r="L470" i="2"/>
  <c r="L471" i="2"/>
  <c r="L472" i="2"/>
  <c r="L475" i="2"/>
  <c r="M475" i="2" s="1"/>
  <c r="L479" i="2"/>
  <c r="M479" i="2" s="1"/>
  <c r="L482" i="2"/>
  <c r="L483" i="2"/>
  <c r="L484" i="2"/>
  <c r="L485" i="2"/>
  <c r="L488" i="2"/>
  <c r="L489" i="2"/>
  <c r="L490" i="2"/>
  <c r="L491" i="2"/>
  <c r="L492" i="2"/>
  <c r="L493" i="2"/>
  <c r="L494" i="2"/>
  <c r="L495" i="2"/>
  <c r="L500" i="2"/>
  <c r="L501" i="2"/>
  <c r="L502" i="2"/>
  <c r="L505" i="2"/>
  <c r="L506" i="2"/>
  <c r="L510" i="2"/>
  <c r="L511" i="2"/>
  <c r="L512" i="2"/>
  <c r="L513" i="2"/>
  <c r="L516" i="2"/>
  <c r="L517" i="2"/>
  <c r="L521" i="2"/>
  <c r="L522" i="2"/>
  <c r="L523" i="2"/>
  <c r="L524" i="2"/>
  <c r="L527" i="2"/>
  <c r="L528" i="2"/>
  <c r="L531" i="2"/>
  <c r="L535" i="2"/>
  <c r="L539" i="2"/>
  <c r="L543" i="2"/>
  <c r="L547" i="2"/>
  <c r="L551" i="2"/>
  <c r="L554" i="2"/>
  <c r="L557" i="2"/>
  <c r="L562" i="2"/>
  <c r="L565" i="2"/>
  <c r="L568" i="2"/>
  <c r="L571" i="2"/>
  <c r="L574" i="2"/>
  <c r="L577" i="2"/>
  <c r="L580" i="2"/>
  <c r="L583" i="2"/>
  <c r="L586" i="2"/>
  <c r="L588" i="2"/>
  <c r="L592" i="2"/>
  <c r="M592" i="2" s="1"/>
  <c r="L595" i="2"/>
  <c r="L596" i="2"/>
  <c r="L600" i="2"/>
  <c r="L601" i="2"/>
  <c r="L602" i="2"/>
  <c r="L603" i="2"/>
  <c r="L604" i="2"/>
  <c r="L605" i="2"/>
  <c r="L606" i="2"/>
  <c r="L607" i="2"/>
  <c r="L610" i="2"/>
  <c r="L611" i="2"/>
  <c r="L612" i="2"/>
  <c r="L613" i="2"/>
  <c r="L614" i="2"/>
  <c r="L615" i="2"/>
  <c r="L616" i="2"/>
  <c r="L617" i="2"/>
  <c r="L620" i="2"/>
  <c r="L621" i="2"/>
  <c r="L622" i="2"/>
  <c r="L623" i="2"/>
  <c r="L624" i="2"/>
  <c r="L625" i="2"/>
  <c r="L628" i="2"/>
  <c r="M628" i="2" s="1"/>
  <c r="L631" i="2"/>
  <c r="L632" i="2"/>
  <c r="L636" i="2"/>
  <c r="L637" i="2"/>
  <c r="L641" i="2"/>
  <c r="L642" i="2"/>
  <c r="L644" i="2"/>
  <c r="L645" i="2"/>
  <c r="L646" i="2"/>
  <c r="L649" i="2"/>
  <c r="L650" i="2"/>
  <c r="L652" i="2"/>
  <c r="M652" i="2" s="1"/>
  <c r="L655" i="2"/>
  <c r="M655" i="2" s="1"/>
  <c r="M36" i="2" l="1"/>
  <c r="M23" i="2"/>
  <c r="M502" i="2"/>
  <c r="M429" i="2"/>
  <c r="M381" i="2"/>
  <c r="M506" i="2"/>
  <c r="M232" i="2"/>
  <c r="M83" i="2"/>
  <c r="M18" i="2"/>
  <c r="M596" i="2"/>
  <c r="M420" i="2"/>
  <c r="M437" i="2"/>
  <c r="M276" i="2"/>
  <c r="M495" i="2"/>
  <c r="M299" i="2"/>
  <c r="M650" i="2"/>
  <c r="M625" i="2"/>
  <c r="M617" i="2"/>
  <c r="M456" i="2"/>
  <c r="M415" i="2"/>
  <c r="M141" i="2"/>
  <c r="M632" i="2"/>
  <c r="M513" i="2"/>
  <c r="M267" i="2"/>
  <c r="M215" i="2"/>
  <c r="M528" i="2"/>
  <c r="M399" i="2"/>
  <c r="M607" i="2"/>
  <c r="M452" i="2"/>
  <c r="M485" i="2"/>
  <c r="M388" i="2"/>
  <c r="M284" i="2"/>
  <c r="M262" i="2"/>
  <c r="M243" i="2"/>
  <c r="M135" i="2"/>
  <c r="M90" i="2"/>
  <c r="M524" i="2"/>
  <c r="M371" i="2"/>
  <c r="M225" i="2"/>
  <c r="M172" i="2"/>
  <c r="M159" i="2"/>
  <c r="M646" i="2"/>
  <c r="M588" i="2"/>
  <c r="M557" i="2"/>
  <c r="M517" i="2"/>
  <c r="M466" i="2"/>
  <c r="M313" i="2"/>
  <c r="M73" i="2"/>
  <c r="M126" i="2"/>
  <c r="M101" i="2"/>
  <c r="M32" i="2"/>
  <c r="M637" i="2"/>
  <c r="M472" i="2"/>
  <c r="M658" i="2" l="1"/>
  <c r="L665" i="2" l="1"/>
  <c r="L664" i="2"/>
  <c r="L663" i="2"/>
  <c r="L662" i="2"/>
  <c r="L661" i="2"/>
  <c r="L660" i="2"/>
</calcChain>
</file>

<file path=xl/sharedStrings.xml><?xml version="1.0" encoding="utf-8"?>
<sst xmlns="http://schemas.openxmlformats.org/spreadsheetml/2006/main" count="1489" uniqueCount="875">
  <si>
    <t>UD</t>
  </si>
  <si>
    <t>A</t>
  </si>
  <si>
    <t xml:space="preserve">EDIFICIO PRINCIPAL
</t>
  </si>
  <si>
    <t>PRIMER NIVEL</t>
  </si>
  <si>
    <t>PRELIMINARES</t>
  </si>
  <si>
    <t>1.1.1</t>
  </si>
  <si>
    <t>Desmantelaciones. Desmontes.</t>
  </si>
  <si>
    <t>1.1.1.1</t>
  </si>
  <si>
    <t>Desmantelación muros panderetas de sheetrock y plywood</t>
  </si>
  <si>
    <t>M²</t>
  </si>
  <si>
    <t>1.1.1.2</t>
  </si>
  <si>
    <t>Desmonte de plafones existentes.</t>
  </si>
  <si>
    <t>1.1.1.3</t>
  </si>
  <si>
    <t>Desmonte de aparatos sanitarios.</t>
  </si>
  <si>
    <t>P.A.</t>
  </si>
  <si>
    <t>1.1.1.4</t>
  </si>
  <si>
    <t>Desmantelación de cocinas existentes.</t>
  </si>
  <si>
    <t>1.1.1.5</t>
  </si>
  <si>
    <t>Desmonte de puertas y ventanas existentes.</t>
  </si>
  <si>
    <t>1.1.1.6</t>
  </si>
  <si>
    <t>Retiro de mobiliario existente en el área (cubicar desglosado).</t>
  </si>
  <si>
    <t>1.1.2</t>
  </si>
  <si>
    <t>Demoliciones</t>
  </si>
  <si>
    <t>1.1.2.1</t>
  </si>
  <si>
    <t>Demolición de de muros de bloques</t>
  </si>
  <si>
    <t>1.1.3</t>
  </si>
  <si>
    <t>Limpieza y Replanteo</t>
  </si>
  <si>
    <t>1.1.3.1</t>
  </si>
  <si>
    <t>Limpieza continua y organización de obra</t>
  </si>
  <si>
    <t>1.1.3.2</t>
  </si>
  <si>
    <t>Recogida y bote de escombros</t>
  </si>
  <si>
    <t>viajes</t>
  </si>
  <si>
    <t>ESTRUCTURA LIGERA</t>
  </si>
  <si>
    <t>1.2.1</t>
  </si>
  <si>
    <t>Muros Divisorios</t>
  </si>
  <si>
    <t>1.2.1.1</t>
  </si>
  <si>
    <t>Muros Divisorios planchas a dos caras en Sheetrock 1/2" perfil 3 5/8"  Cal. 25  Altura Normal Ajustable hasta fondo de losa (Masilla Joint Compound Usg Level 3.</t>
  </si>
  <si>
    <t>1.2.1.2</t>
  </si>
  <si>
    <t>Muros Divisorios planchas a dos caras en Sheetrock 1/2" perfil 3 5/8"  Cal. 25 Aislante Acustico R-11 Para Muros De 3" Altura Normal Ajustable hasta fondo de losa (Masilla Joint Compound Usg Level 3)</t>
  </si>
  <si>
    <t>1.2.1.3</t>
  </si>
  <si>
    <t>Muros Divisorios planchas a dos caras en Plycem 1/2" perfil 3 5/8"  Cal. 25 Aislante Acustico R-11 Para Muros De 3" Altura Normal Ajustable hasta fondo de losa (Masilla Joint Compound Usg Level 3)</t>
  </si>
  <si>
    <t>1.2.1.4</t>
  </si>
  <si>
    <t>Dinteles Divisorios planchas a dos caras en Sheetrock 1/2" perfil 3 5/8"  Cal. 25 Aislante Acustico R-11 Para Muros De 3" Altura 1.23 hasta fondo de losa (Masilla Joint Compound Usg Level 3)</t>
  </si>
  <si>
    <t>1.2.1.5</t>
  </si>
  <si>
    <t>Refuerzo Madera Tratada de 1" x 2"  x 7' donde se requiera. (Dinteles continuos y puertas)</t>
  </si>
  <si>
    <t>M</t>
  </si>
  <si>
    <t>1.2.1.6</t>
  </si>
  <si>
    <t>Refuerzo con plancha de plywood en paredes requeridas</t>
  </si>
  <si>
    <t>1.2.2</t>
  </si>
  <si>
    <t xml:space="preserve">Techos </t>
  </si>
  <si>
    <t>1.2.2.1</t>
  </si>
  <si>
    <t>Plafon comercial. Suministro e Instalación m², Plafón Perforado Pebble de 5/8'' en 2' x 2' (Acústico)</t>
  </si>
  <si>
    <t>1.2.2.2</t>
  </si>
  <si>
    <t>Techos Lisos. Planchas Sheetrock en oficinas y pasillos.</t>
  </si>
  <si>
    <t>1.2.2.3</t>
  </si>
  <si>
    <t>Fascias en Plancha a 2 C en  Sheetrock    1/2"  estructura en metal de 3 5/8"  Cal. 25  Altura Normal Ajustable hasta fondo de losa (Masilla Joint Compound USG Level 3).</t>
  </si>
  <si>
    <t>DIVISIONES DE VIDRIOS  Y PUERTAS</t>
  </si>
  <si>
    <t>Suministro E Instalación De Vidrio 3/8  ́ ́ Canteado Y Templado. Puertas Flotantes Con Tiradores Y Soporte Color Negro.</t>
  </si>
  <si>
    <t>1.3.1</t>
  </si>
  <si>
    <t>Paños fijos</t>
  </si>
  <si>
    <t>1.3.1.1</t>
  </si>
  <si>
    <t>Paños de Vidrio fijo. Medida: 63 ́ ́ x 79 ́ ́</t>
  </si>
  <si>
    <t>P²</t>
  </si>
  <si>
    <t>1.3.1.2</t>
  </si>
  <si>
    <t>Paños de Vidrio fijo. 78 ́ ́ x 93 ́ ́</t>
  </si>
  <si>
    <t>1.3.1.3</t>
  </si>
  <si>
    <t>Paños de Vidrio fijo. 147 ́ ́ x 98 ́ ́</t>
  </si>
  <si>
    <t>1.3.1.4</t>
  </si>
  <si>
    <t>Paños de Vidrio fijo. 120 ́ ́ x 98 ́ ́</t>
  </si>
  <si>
    <t>1.3.1.5</t>
  </si>
  <si>
    <t>Paños de Vidrio fijo. 75 ́ ́ x 98 ́ ́</t>
  </si>
  <si>
    <t>1.3.1.6</t>
  </si>
  <si>
    <t>Paños de Vidrio fijo. 96 ́ ́ x 98 ́ ́</t>
  </si>
  <si>
    <t>1.3.1.7</t>
  </si>
  <si>
    <t>Paños de Vidrio fijo. 130 ́ ́ x 98 ́ ́</t>
  </si>
  <si>
    <t>1.3.1.8</t>
  </si>
  <si>
    <t>Paños de Vidrio fijo. 166 ́ ́ x 98 ́ ́</t>
  </si>
  <si>
    <t>1.3.1.9</t>
  </si>
  <si>
    <t>Paños de Vidrio fijo. 114 ́ ́ x 98 ́ ́</t>
  </si>
  <si>
    <t>1.3.1.10</t>
  </si>
  <si>
    <t>Paños de Vidrio fijo. 173 ́ ́ x 98 ́ ́</t>
  </si>
  <si>
    <t>1.3.1.11</t>
  </si>
  <si>
    <t>Paños de Vidrio fijo. 63 ́ ́ x 98 ́ ́</t>
  </si>
  <si>
    <t>1.3.1.12</t>
  </si>
  <si>
    <t>Paños de Vidrio fijo. 62 ́ ́ x 98 ́ ́</t>
  </si>
  <si>
    <t>1.3.1.13</t>
  </si>
  <si>
    <t>Paños de Vidrio fijo. 133 ́ ́ x 98 ́ ́</t>
  </si>
  <si>
    <t>1.3.1.14</t>
  </si>
  <si>
    <t>Paños de Vidrio fijo. 131 ́ ́ x 98 ́ ́</t>
  </si>
  <si>
    <t>1.3.1.15</t>
  </si>
  <si>
    <t>Paños de Vidrio fijo. 169 ́ ́ x 98 ́ ́</t>
  </si>
  <si>
    <t>1.3.1.16</t>
  </si>
  <si>
    <t>Paños de Vidrio fijo. 128 ́ ́ x 98 ́ ́</t>
  </si>
  <si>
    <t>1.3.1.17</t>
  </si>
  <si>
    <t>Paños de Vidrio fijo. 126 ́ ́ x 98 ́ ́</t>
  </si>
  <si>
    <t>1.3.1.18</t>
  </si>
  <si>
    <t>Paños de Vidrio fijo. 95 ́ ́ x 98 ́ ́</t>
  </si>
  <si>
    <t>1.3.1.19</t>
  </si>
  <si>
    <t>Paños de Vidrio fijo. 132 ́ ́ x 98 ́ ́</t>
  </si>
  <si>
    <t>1.3.1.20</t>
  </si>
  <si>
    <t>1.3.1.21</t>
  </si>
  <si>
    <t>Paños de Vidrio fijo. 181 ́ ́ x 98 ́ ́</t>
  </si>
  <si>
    <t>1.3.1.22</t>
  </si>
  <si>
    <t>Paños de Vidrio fijo. 65 ́ ́ x 98 ́ ́</t>
  </si>
  <si>
    <t>1.3.1.23</t>
  </si>
  <si>
    <t>Paños de Vidrio fijo. 78 ́ ́ x 98 ́ ́</t>
  </si>
  <si>
    <t>1.3.1.24</t>
  </si>
  <si>
    <t>Paños de Vidrio fijo. 56 ́ ́ x 98 ́ ́</t>
  </si>
  <si>
    <t>1.3.1.25</t>
  </si>
  <si>
    <t>1.3.1.26</t>
  </si>
  <si>
    <t>Paños de Vidrio fijo. 79 ́ ́ x 98 ́ ́</t>
  </si>
  <si>
    <t>1.3.1.27</t>
  </si>
  <si>
    <t>Paños de Vidrio fijo. 183 ́ ́ x 98 ́ ́</t>
  </si>
  <si>
    <t>1.3.2</t>
  </si>
  <si>
    <t>Puertas Flotantes</t>
  </si>
  <si>
    <t>1.3.2.1</t>
  </si>
  <si>
    <t>Puerta Flotante. Medida: 31 1/2 ́ ́ x 83 ́ " con transon</t>
  </si>
  <si>
    <t>1.3.2.2</t>
  </si>
  <si>
    <t>Puerta Flotante. Medida: 40 ́ ́ x 83: con transon</t>
  </si>
  <si>
    <t>1.3.2.3</t>
  </si>
  <si>
    <t>Puerta Flotante. Medida: 36 ́ ́ x 83 ́" con transon</t>
  </si>
  <si>
    <t>1.3.2.4</t>
  </si>
  <si>
    <t>Puerta deslizante area escalera 2 incluye riel y paño fijo</t>
  </si>
  <si>
    <t>1.3.2.5</t>
  </si>
  <si>
    <t>Franja de Frost 1.5mts de altura</t>
  </si>
  <si>
    <t>m2</t>
  </si>
  <si>
    <t>REVESTIMIENTOS DE SUPERFICIES</t>
  </si>
  <si>
    <t>1.4.1</t>
  </si>
  <si>
    <t>1.4.1.1</t>
  </si>
  <si>
    <t xml:space="preserve">Piso Porcelanato 0.60m x 0.60m. Mate. Color Gris tono medio. </t>
  </si>
  <si>
    <t>1.4.1.2</t>
  </si>
  <si>
    <t>Zócalo Porcelanato 0.10m x 0.60m Mate Color gris tono medio</t>
  </si>
  <si>
    <t>1.4.2</t>
  </si>
  <si>
    <t>1.4.2.1</t>
  </si>
  <si>
    <t>Baños (4 unidades) en área escalera.</t>
  </si>
  <si>
    <t>1.4.2.1.1</t>
  </si>
  <si>
    <t>Baños adicionales en escalera. Paredes Porcelanato 0.40m x 0.60m con brillo</t>
  </si>
  <si>
    <t>1.4.3</t>
  </si>
  <si>
    <t>Tope de Baños</t>
  </si>
  <si>
    <t>1.4.3.1</t>
  </si>
  <si>
    <t>Tope de Lavamanos Granito Negro</t>
  </si>
  <si>
    <t xml:space="preserve">TERMINACIONES Y ACABADOS </t>
  </si>
  <si>
    <t>1.5.1</t>
  </si>
  <si>
    <t>Paredes.</t>
  </si>
  <si>
    <t>1.5.1.1</t>
  </si>
  <si>
    <t>Instalación de acabado de texturizado sintético en algunas paredes</t>
  </si>
  <si>
    <t>1.5.1.2</t>
  </si>
  <si>
    <t>1.5.2</t>
  </si>
  <si>
    <t>Techos</t>
  </si>
  <si>
    <t>1.5.2.1</t>
  </si>
  <si>
    <t>INSTALACIONES SANITARIAS</t>
  </si>
  <si>
    <t>1.6.1</t>
  </si>
  <si>
    <t>Salidas Agua Potable - Aguas Negras</t>
  </si>
  <si>
    <t>1.6.1.1</t>
  </si>
  <si>
    <t>Suministro e Instalación de Tuberías y piezas Para sistema de Agua Potable (Incluye Alimentación desde la Columnas hacia los aparatos)</t>
  </si>
  <si>
    <t>1.6.1.2</t>
  </si>
  <si>
    <t>Suministro e Instalación de Tuberías y piezas Para sistema de Agua Residuales desde la Línea Matriz hasta los Aparatos)</t>
  </si>
  <si>
    <t>1.6.2</t>
  </si>
  <si>
    <t>Aparatos Sanitarios</t>
  </si>
  <si>
    <t>1.6.2.1</t>
  </si>
  <si>
    <t>Suministro e Instalación Inodoro fluxómetro (incluye fluxómetro)</t>
  </si>
  <si>
    <t>1.6.2.2</t>
  </si>
  <si>
    <t>1.6.2.3</t>
  </si>
  <si>
    <t>Suministro e Instalación Lavamanos (incluye mezcladora con sensor)</t>
  </si>
  <si>
    <t>1.6.2.4</t>
  </si>
  <si>
    <t>Suministro e Instalación de espejo de baño. 24"x 36" aprox</t>
  </si>
  <si>
    <t>1.6.2.5</t>
  </si>
  <si>
    <t xml:space="preserve">Suministro e instalación de dispensadores de papel higiénico, jabón, servilletas y zafacones para baño </t>
  </si>
  <si>
    <t>Desagüe de piso</t>
  </si>
  <si>
    <t>INSTALACIONES ELECTRICAS</t>
  </si>
  <si>
    <t>1.7.1</t>
  </si>
  <si>
    <t>Salidas Eléctricas</t>
  </si>
  <si>
    <t>1.7.1.1</t>
  </si>
  <si>
    <t>Salidas para Luminarias en techo.</t>
  </si>
  <si>
    <t>1.7.1.2</t>
  </si>
  <si>
    <t>Bajantes  para alimentación de Luminarias.</t>
  </si>
  <si>
    <t>1.7.1.3</t>
  </si>
  <si>
    <t>Salidas de interruptor sencillo con accesorio marca Leviton Decora.</t>
  </si>
  <si>
    <t>1.7.1.4</t>
  </si>
  <si>
    <t>Salidas de interruptor doble con accesorio marca Leviton Decora.</t>
  </si>
  <si>
    <t>1.7.1.5</t>
  </si>
  <si>
    <t>Salidas de interruptor Triple con accesorio marca Leviton Decora.</t>
  </si>
  <si>
    <t>1.7.1.6</t>
  </si>
  <si>
    <t>Salidas de interruptor de tres vias con accesorio marca Leviton Decora.</t>
  </si>
  <si>
    <t>1.7.1.7</t>
  </si>
  <si>
    <t>Salidas de interruptor de cuatro vias con accesorio marca Leviton Decora</t>
  </si>
  <si>
    <t>1.7.1.8</t>
  </si>
  <si>
    <t>Salidas de tomacorriente doble a 120V  en muro con accesorio  marca Leviton Decora.</t>
  </si>
  <si>
    <t>1.7.1.9</t>
  </si>
  <si>
    <t>Salidas de tomacorriente doble a 120V  en piso con accesorio  marca Leviton.</t>
  </si>
  <si>
    <t>1.7.1.10</t>
  </si>
  <si>
    <t>Salidas de tomacorriente doble a 120 V para UPS en muro con  accesorio marca Leviton Decora.</t>
  </si>
  <si>
    <t>1.7.1.11</t>
  </si>
  <si>
    <t>Salidas de tomacorriente doble a 120 V para UPS en piso con  accesorio marca Leviton Decora.</t>
  </si>
  <si>
    <t>1.7.1.12</t>
  </si>
  <si>
    <t>Salidas para Data y/o Teléfono en muro con accesorio  marca Leviton.</t>
  </si>
  <si>
    <t>1.7.1.13</t>
  </si>
  <si>
    <t>Salidas para Data y/o Teléfono en piso con accesorio  marca Leviton.</t>
  </si>
  <si>
    <t>1.7.1.14</t>
  </si>
  <si>
    <t>Salidas de Termostato</t>
  </si>
  <si>
    <t>1.7.1.15</t>
  </si>
  <si>
    <t>Materiales menores.</t>
  </si>
  <si>
    <t>1.7.1.16</t>
  </si>
  <si>
    <t xml:space="preserve">Suministro e instalación de puntos de control de acceso incluye canalización, alambra y accesorio. </t>
  </si>
  <si>
    <t>1.7.1.17</t>
  </si>
  <si>
    <t>Suministro e instalación de extractor de aire de superficie para plafon en baños</t>
  </si>
  <si>
    <t>1.7.2</t>
  </si>
  <si>
    <t>Luminarias</t>
  </si>
  <si>
    <t>1.7.2.1</t>
  </si>
  <si>
    <t>1.7.2.2</t>
  </si>
  <si>
    <t>1.7.2.4</t>
  </si>
  <si>
    <t>Mano de obra colocación de luminarias</t>
  </si>
  <si>
    <t>VENTANAS</t>
  </si>
  <si>
    <t>1.8.1</t>
  </si>
  <si>
    <t>Cortinaje.</t>
  </si>
  <si>
    <t>1.8.1.1</t>
  </si>
  <si>
    <t>Cortina enrrollable sistema manual. Roller Screen shade  Gris claro ó blanco</t>
  </si>
  <si>
    <t xml:space="preserve">COCINA-COMEDOR (1) Y KITCHENETTES (2) </t>
  </si>
  <si>
    <t>1.9.1</t>
  </si>
  <si>
    <t>Modulares</t>
  </si>
  <si>
    <t>1.9.1.1</t>
  </si>
  <si>
    <t>Mobiliario modular MDF hidrófugo. Profundidad 60cm
Modulos superiores / inferiores Puertas y gavetas.Zocalo incluido
Melamina hidrofuga de 16mm de espesor en la estructura
y melamina hidrofuga de 19mm de espesor en puertas y
frentes.</t>
  </si>
  <si>
    <t>1.9.1.2</t>
  </si>
  <si>
    <t>Tope en material Granito Negro. Biselado de Piezas, zócalo, hueco de fregadero.</t>
  </si>
  <si>
    <t>1.9.2</t>
  </si>
  <si>
    <t>Instalaciones Plomería</t>
  </si>
  <si>
    <t>1.9.2.1</t>
  </si>
  <si>
    <t>Salidas</t>
  </si>
  <si>
    <t>1.9.2.1.1</t>
  </si>
  <si>
    <t>Movilización Salida de Agua e instalación de fregadero y llave de agua cocina</t>
  </si>
  <si>
    <t>1.9.2.1.2</t>
  </si>
  <si>
    <t>1.9.2.1.3</t>
  </si>
  <si>
    <t>1.9.2.2</t>
  </si>
  <si>
    <t>Aparatos</t>
  </si>
  <si>
    <t>1.9.2.2.1</t>
  </si>
  <si>
    <t>Fregadero Nano Black 7648  con mezcladora Color Negro</t>
  </si>
  <si>
    <t>SEGUNDO NIVEL</t>
  </si>
  <si>
    <t>2.1.1</t>
  </si>
  <si>
    <t>2.1.1.1</t>
  </si>
  <si>
    <t>Desmantelación muros panderetas de sheetrock y plywood.</t>
  </si>
  <si>
    <t>2.1.1.2</t>
  </si>
  <si>
    <t>2.1.1.3</t>
  </si>
  <si>
    <t>2.1.1.4</t>
  </si>
  <si>
    <t>2.1.1.5</t>
  </si>
  <si>
    <t>2.1.1.6</t>
  </si>
  <si>
    <t>2.1.2</t>
  </si>
  <si>
    <t>Demoliciones.</t>
  </si>
  <si>
    <t>2.1.2.1</t>
  </si>
  <si>
    <t>Demolición de muros de bloques</t>
  </si>
  <si>
    <t>2.1.3</t>
  </si>
  <si>
    <t>LIMPIEZA Y REPLANTEO</t>
  </si>
  <si>
    <t>2.1.3.1</t>
  </si>
  <si>
    <t>2.1.3.2</t>
  </si>
  <si>
    <t>2.2.1</t>
  </si>
  <si>
    <t>2.2.1.1</t>
  </si>
  <si>
    <t>2.2.1.2</t>
  </si>
  <si>
    <t>2.2.1.3</t>
  </si>
  <si>
    <t>2.2.1.4</t>
  </si>
  <si>
    <t>2.2.1.5</t>
  </si>
  <si>
    <t>2.2.1.6</t>
  </si>
  <si>
    <t>2.2.2</t>
  </si>
  <si>
    <t>2.2.2.1</t>
  </si>
  <si>
    <t>2.2.2.2</t>
  </si>
  <si>
    <t>2.2.2.3</t>
  </si>
  <si>
    <t>2.3.1</t>
  </si>
  <si>
    <t>2.3.1.1</t>
  </si>
  <si>
    <t>Paños de Vidrio fijo. Medida: 91 ́ ́ x 98 ́ ́</t>
  </si>
  <si>
    <t>2.3.1.2</t>
  </si>
  <si>
    <t>Paños de Vidrio fijo. 114 ́ ́ x 93 ́ ́</t>
  </si>
  <si>
    <t>2.3.1.3</t>
  </si>
  <si>
    <t>Paños de Vidrio fijo. 125 ́ ́ x 98 ́ ́</t>
  </si>
  <si>
    <t>2.3.1.4</t>
  </si>
  <si>
    <t>Paños de Vidrio fijo. 129 ́ ́ x 98 ́ ́</t>
  </si>
  <si>
    <t>2.3.1.5</t>
  </si>
  <si>
    <t>2.3.1.6</t>
  </si>
  <si>
    <t>Paños de Vidrio fijo. 179 ́ ́ x 98 ́ ́</t>
  </si>
  <si>
    <t>2.3.1.7</t>
  </si>
  <si>
    <t>Paños de Vidrio fijo. 158 ́ ́ x 98 ́ ́</t>
  </si>
  <si>
    <t>2.3.1.8</t>
  </si>
  <si>
    <t>Paños de Vidrio fijo. 61 ́ ́ x 98 ́ ́</t>
  </si>
  <si>
    <t>2.3.1.9</t>
  </si>
  <si>
    <t>2.3.1.10</t>
  </si>
  <si>
    <t>Paños de Vidrio fijo. 49 ́ ́ x 98 ́ ́</t>
  </si>
  <si>
    <t>2.3.1.11</t>
  </si>
  <si>
    <t>Paños de Vidrio fijo. 177 ́ ́ x 98 ́ ́</t>
  </si>
  <si>
    <t>2.3.1.12</t>
  </si>
  <si>
    <t>Paños de Vidrio fijo. 52 ́ ́ x 98 ́ ́</t>
  </si>
  <si>
    <t>2.3.1.13</t>
  </si>
  <si>
    <t>Paños de Vidrio fijo. 118 ́ ́ x 98 ́ ́</t>
  </si>
  <si>
    <t>2.3.1.14</t>
  </si>
  <si>
    <t>Paños de Vidrio fijo. 112 ́ ́ x 98 ́ ́</t>
  </si>
  <si>
    <t>2.3.1.15</t>
  </si>
  <si>
    <t>Paños de Vidrio fijo. 144 ́ ́ x 98 ́ ́</t>
  </si>
  <si>
    <t>2.3.1.16</t>
  </si>
  <si>
    <t>Paños de Vidrio fijo. 139 ́ ́ x 98 ́ ́</t>
  </si>
  <si>
    <t>2.3.1.17</t>
  </si>
  <si>
    <t>Paños de Vidrio fijo. 115 ́ ́ x 98 ́ ́</t>
  </si>
  <si>
    <t>2.3.1.18</t>
  </si>
  <si>
    <t>2.3.1.19</t>
  </si>
  <si>
    <t>Paños de Vidrio fijo. 116 ́ ́ x 98 ́ ́</t>
  </si>
  <si>
    <t>2.3.1.20</t>
  </si>
  <si>
    <t>2.3.1.21</t>
  </si>
  <si>
    <t>Paños de Vidrio fijo. 24 ́ ́ x 98 ́ ́</t>
  </si>
  <si>
    <t>2.3.1.22</t>
  </si>
  <si>
    <t>Paños de Vidrio fijo. 37 ́ ́ x 98 ́ ́</t>
  </si>
  <si>
    <t>2.3.1.23</t>
  </si>
  <si>
    <t>2.3.1.24</t>
  </si>
  <si>
    <t>Paños de Vidrio fijo. 26 ́ ́ x 98 ́ ́</t>
  </si>
  <si>
    <t>2.3.1.25</t>
  </si>
  <si>
    <t>Paños de Vidrio fijo. 18 ́ ́ x 98 ́ ́</t>
  </si>
  <si>
    <t>2.3.1.26</t>
  </si>
  <si>
    <t>Paños de Vidrio fijo. 39 ́ ́ x 98 ́ ́</t>
  </si>
  <si>
    <t>2.3.1.27</t>
  </si>
  <si>
    <t>Paños de Vidrio fijo. 46 ́ ́ x 98 ́ ́</t>
  </si>
  <si>
    <t>2.3.1.28</t>
  </si>
  <si>
    <t>Paños de Vidrio fijo. 138 ́ ́ x 98 ́ ́</t>
  </si>
  <si>
    <t>2.3.1.29</t>
  </si>
  <si>
    <t>Paños de Vidrio fijo. 108 ́ ́ x 98 ́ ́</t>
  </si>
  <si>
    <t>2.3.1.30</t>
  </si>
  <si>
    <t>Paños de Vidrio fijo. 103 ́ ́ x 98 ́ ́</t>
  </si>
  <si>
    <t>2.3.1.31</t>
  </si>
  <si>
    <t>Paños de Vidrio fijo. 145 ́ ́ x 98 ́ ́</t>
  </si>
  <si>
    <t>2.3.1.32</t>
  </si>
  <si>
    <t xml:space="preserve">Paños de Vidrio fijo. </t>
  </si>
  <si>
    <t>2.3.2</t>
  </si>
  <si>
    <t>2.3.2.1</t>
  </si>
  <si>
    <t>2.3.2.2</t>
  </si>
  <si>
    <t>2.3.2.3</t>
  </si>
  <si>
    <t>2.3.2.4</t>
  </si>
  <si>
    <t>Puerta Flotante. Medida: 34 ́ ́ x 83 ́" con transon</t>
  </si>
  <si>
    <t>2.3.2.5</t>
  </si>
  <si>
    <t>2.3.2.6</t>
  </si>
  <si>
    <t>2.4.1</t>
  </si>
  <si>
    <t>2.4.1.1</t>
  </si>
  <si>
    <t xml:space="preserve">Piso Porcelanato 0.60m x 0.60m. Mate. Color Gris  medio. </t>
  </si>
  <si>
    <t>2.4.1.2</t>
  </si>
  <si>
    <t>Zócalo Porcelanato 0.10m x 0.60m Mate Color gris</t>
  </si>
  <si>
    <t>2.4.2</t>
  </si>
  <si>
    <t>2.4.2.1</t>
  </si>
  <si>
    <t>Baños (2 unidades) en área escalera.</t>
  </si>
  <si>
    <t>2.4.2.1.1</t>
  </si>
  <si>
    <t>2.4.3</t>
  </si>
  <si>
    <t>2.4.3.1</t>
  </si>
  <si>
    <t>2.5.1</t>
  </si>
  <si>
    <t>2.5.1.1</t>
  </si>
  <si>
    <t>2.5.1.2</t>
  </si>
  <si>
    <t>2.5.2</t>
  </si>
  <si>
    <t>2.5.2.1</t>
  </si>
  <si>
    <t>2.6.1</t>
  </si>
  <si>
    <t>2.6.1.1</t>
  </si>
  <si>
    <t>2.6.1.2</t>
  </si>
  <si>
    <t>2.6.2</t>
  </si>
  <si>
    <t>2.7.1</t>
  </si>
  <si>
    <t>2.7.1.1</t>
  </si>
  <si>
    <t>2.7.1.2</t>
  </si>
  <si>
    <t>2.7.1.3</t>
  </si>
  <si>
    <t>2.7.1.4</t>
  </si>
  <si>
    <t>2.7.1.5</t>
  </si>
  <si>
    <t>2.7.1.6</t>
  </si>
  <si>
    <t>2.7.1.7</t>
  </si>
  <si>
    <t>2.7.1.8</t>
  </si>
  <si>
    <t>2.7.1.9</t>
  </si>
  <si>
    <t>2.7.1.10</t>
  </si>
  <si>
    <t>2.7.1.11</t>
  </si>
  <si>
    <t>2.7.1.12</t>
  </si>
  <si>
    <t>2.7.1.13</t>
  </si>
  <si>
    <t>2.7.1.14</t>
  </si>
  <si>
    <t>Salida Termostato</t>
  </si>
  <si>
    <t>2.7.1.15</t>
  </si>
  <si>
    <t>2.7.1.16</t>
  </si>
  <si>
    <t>Suministro e instalación de puntos de control de acceso incluye canalización, alambrado y accesorio</t>
  </si>
  <si>
    <t>2.7.2</t>
  </si>
  <si>
    <t>2.7.2.1</t>
  </si>
  <si>
    <t>2.7.2.2</t>
  </si>
  <si>
    <t>2.7.2.3</t>
  </si>
  <si>
    <t>2.8.1</t>
  </si>
  <si>
    <t>2.8.1.1</t>
  </si>
  <si>
    <t xml:space="preserve">COCINA-COMEDOR (1) Y KITCHENETTES (4) </t>
  </si>
  <si>
    <t>2.9.1</t>
  </si>
  <si>
    <t>2.9.1.1</t>
  </si>
  <si>
    <t>2.9.1.2</t>
  </si>
  <si>
    <t>2.9.2</t>
  </si>
  <si>
    <t>2.9.2.1</t>
  </si>
  <si>
    <t>2.9.2.1.1</t>
  </si>
  <si>
    <t>2.9.2.1.2</t>
  </si>
  <si>
    <t>2.9.2.1.3</t>
  </si>
  <si>
    <t>2.9.3</t>
  </si>
  <si>
    <t>2.9.3.1</t>
  </si>
  <si>
    <t>TERCER  NIVEL</t>
  </si>
  <si>
    <t>3.1.1</t>
  </si>
  <si>
    <t>3.1.1.1</t>
  </si>
  <si>
    <t>3.1.1.2</t>
  </si>
  <si>
    <t>3.1.1.3</t>
  </si>
  <si>
    <t>3.1.1.4</t>
  </si>
  <si>
    <t>3.1.1.5</t>
  </si>
  <si>
    <t>3.1.1.6</t>
  </si>
  <si>
    <t>3.1.2</t>
  </si>
  <si>
    <t>3.1.2.1</t>
  </si>
  <si>
    <t>3.1.3</t>
  </si>
  <si>
    <t>3.1.3.1</t>
  </si>
  <si>
    <t>3.1.3.2</t>
  </si>
  <si>
    <t>3.2.1</t>
  </si>
  <si>
    <t>3.2.1.1</t>
  </si>
  <si>
    <t>3.2.1.2</t>
  </si>
  <si>
    <t>3.2.1.3</t>
  </si>
  <si>
    <t>3.2.1.4</t>
  </si>
  <si>
    <t>3.2.1.5</t>
  </si>
  <si>
    <t>3.2.1.6</t>
  </si>
  <si>
    <t>3.2.2</t>
  </si>
  <si>
    <t>3.2.2.1</t>
  </si>
  <si>
    <t>3.2.2.2</t>
  </si>
  <si>
    <t>3.2.2.3</t>
  </si>
  <si>
    <t>3.3.1</t>
  </si>
  <si>
    <t>3.3.1.1</t>
  </si>
  <si>
    <t>Paños de Vidrio fijo. Medida: 142 ́ ́ x 98 ́ ́</t>
  </si>
  <si>
    <t>3.3.1.2</t>
  </si>
  <si>
    <t>Paños de Vidrio fijo. 102 ́ ́ x 98 ́ ́</t>
  </si>
  <si>
    <t>3.3.1.3</t>
  </si>
  <si>
    <t>Paños de Vidrio fijo. 140 ́ ́ x 98 ́ ́</t>
  </si>
  <si>
    <t>3.3.1.4</t>
  </si>
  <si>
    <t>Paños de Vidrio fijo. 36 ́ ́ x 98 ́ ́</t>
  </si>
  <si>
    <t>3.3.1.5</t>
  </si>
  <si>
    <t>3.3.1.6</t>
  </si>
  <si>
    <t>Paños de Vidrio fijo. 106 ́ ́ x 98 ́ ́</t>
  </si>
  <si>
    <t>3.3.1.7</t>
  </si>
  <si>
    <t>Paños de Vidrio fijo. 113 ́ ́ x 98 ́ ́</t>
  </si>
  <si>
    <t>3.3.1.8</t>
  </si>
  <si>
    <t>3.3.1.9</t>
  </si>
  <si>
    <t>Paños de Vidrio fijo. 59 ́ ́ x 98 ́ ́</t>
  </si>
  <si>
    <t>3.3.1.10</t>
  </si>
  <si>
    <t>Paños de Vidrio fijo. 193 ́ ́ x 98 ́ ́</t>
  </si>
  <si>
    <t>3.3.1.11</t>
  </si>
  <si>
    <t>3.3.1.12</t>
  </si>
  <si>
    <t>Paños de Vidrio fijo. 64 ́ ́ x 98 ́ ́</t>
  </si>
  <si>
    <t>3.3.1.13</t>
  </si>
  <si>
    <t>Paños de Vidrio fijo. 82 ́ ́ x 98 ́ ́</t>
  </si>
  <si>
    <t>3.3.1.14</t>
  </si>
  <si>
    <t>Paños de Vidrio fijo. 86 ́ ́ x 98 ́ ́</t>
  </si>
  <si>
    <t>3.3.1.15</t>
  </si>
  <si>
    <t>Paños de Vidrio fijo. 32 ́ ́ x 98 ́ ́</t>
  </si>
  <si>
    <t>3.3.1.16</t>
  </si>
  <si>
    <t>Paños de Vidrio fijo. 60 ́ ́ x 98 ́ ́</t>
  </si>
  <si>
    <t>3.3.1.17</t>
  </si>
  <si>
    <t>3.3.1.18</t>
  </si>
  <si>
    <t>3.3.1.19</t>
  </si>
  <si>
    <t>Paños de Vidrio fijo. 175 ́ ́ x 98 ́ ́</t>
  </si>
  <si>
    <t>3.3.1.20</t>
  </si>
  <si>
    <t>Paños de Vidrio fijo. 83 ́ ́ x 98 ́ ́</t>
  </si>
  <si>
    <t>3.3.1.21</t>
  </si>
  <si>
    <t>Paños de Vidrio fijo. 194 ́ ́ x 98 ́ ́</t>
  </si>
  <si>
    <t>3.3.1.22</t>
  </si>
  <si>
    <t>3.3.1.23</t>
  </si>
  <si>
    <t>3.3.1.24</t>
  </si>
  <si>
    <t>3.3.1.25</t>
  </si>
  <si>
    <t>Paños de Vidrio fijo. 55 ́ ́ x 98 ́ ́</t>
  </si>
  <si>
    <t>3.3.1.26</t>
  </si>
  <si>
    <t>Paños de Vidrio fijo. 100 ́ ́ x 98 ́ ́</t>
  </si>
  <si>
    <t>3.3.1.27</t>
  </si>
  <si>
    <t>Paños de Vidrio fijo. 180 ́ ́ x 98 ́ ́</t>
  </si>
  <si>
    <t>3.3.1.28</t>
  </si>
  <si>
    <t>Paños de Vidrio fijo. 134 ́ ́ x 98 ́ ́</t>
  </si>
  <si>
    <t>3.3.1.29</t>
  </si>
  <si>
    <t>3.3.1.30</t>
  </si>
  <si>
    <t>3.3.1.31</t>
  </si>
  <si>
    <t>3.3.1.32</t>
  </si>
  <si>
    <t>3.3.1.33</t>
  </si>
  <si>
    <t>3.3.1.34</t>
  </si>
  <si>
    <t>3.3.1.35</t>
  </si>
  <si>
    <t>3.3.1.36</t>
  </si>
  <si>
    <t>3.3.1.37</t>
  </si>
  <si>
    <t>3.3.1.38</t>
  </si>
  <si>
    <t>3.3.1.39</t>
  </si>
  <si>
    <t>3.3.1.40</t>
  </si>
  <si>
    <t>3.3.1.41</t>
  </si>
  <si>
    <t>3.3.1.42</t>
  </si>
  <si>
    <t>3.3.1.43</t>
  </si>
  <si>
    <t>3.3.1.44</t>
  </si>
  <si>
    <t>3.3.1.45</t>
  </si>
  <si>
    <t>3.3.1.46</t>
  </si>
  <si>
    <t>3.3.1.47</t>
  </si>
  <si>
    <t>3.3.2</t>
  </si>
  <si>
    <t>3.3.2.1</t>
  </si>
  <si>
    <t>3.3.2.2</t>
  </si>
  <si>
    <t>3.3.2.3</t>
  </si>
  <si>
    <t>3.3.2.4</t>
  </si>
  <si>
    <t>3.3.2.5</t>
  </si>
  <si>
    <t>3.3.2.6</t>
  </si>
  <si>
    <t>3.4.1</t>
  </si>
  <si>
    <t>3.4.1.1</t>
  </si>
  <si>
    <t>3.4.1.2</t>
  </si>
  <si>
    <t>3.4.2</t>
  </si>
  <si>
    <t>3.4.2.1</t>
  </si>
  <si>
    <t>3.4.2.1.1</t>
  </si>
  <si>
    <t>3.4.3</t>
  </si>
  <si>
    <t>3.4.3.1</t>
  </si>
  <si>
    <t>3.5.1</t>
  </si>
  <si>
    <t>Pintura paredes.</t>
  </si>
  <si>
    <t>3.5.1.1</t>
  </si>
  <si>
    <t>Instalación de acabado de texturizado granito en algunas paredes</t>
  </si>
  <si>
    <t>3.5.1.2</t>
  </si>
  <si>
    <t>3.5.2</t>
  </si>
  <si>
    <t>Pintura Techos</t>
  </si>
  <si>
    <t>3.5.2.1</t>
  </si>
  <si>
    <t>3.6.1</t>
  </si>
  <si>
    <t>3.6.1.1</t>
  </si>
  <si>
    <t>3.6.1.2</t>
  </si>
  <si>
    <t>3.6.2</t>
  </si>
  <si>
    <t>3.6.2.1</t>
  </si>
  <si>
    <t>3.6.2.2</t>
  </si>
  <si>
    <t>3.6.2.3</t>
  </si>
  <si>
    <t>3.6.2.4</t>
  </si>
  <si>
    <t>3.6.2.5</t>
  </si>
  <si>
    <t>3.7.1</t>
  </si>
  <si>
    <t>3.7.1.1</t>
  </si>
  <si>
    <t>3.7.1.2</t>
  </si>
  <si>
    <t>3.7.1.3</t>
  </si>
  <si>
    <t>3.7.1.8</t>
  </si>
  <si>
    <t>3.7.1.9</t>
  </si>
  <si>
    <t>3.7.1.10</t>
  </si>
  <si>
    <t>3.7.1.11</t>
  </si>
  <si>
    <t>3.7.1.12</t>
  </si>
  <si>
    <t>3.7.1.13</t>
  </si>
  <si>
    <t>3.7.1.14</t>
  </si>
  <si>
    <t>Salidas Termostato</t>
  </si>
  <si>
    <t>3.7.1.15</t>
  </si>
  <si>
    <t>3.7.1.16</t>
  </si>
  <si>
    <t>Suministro e instalación de puntos de control de acceso incluye canalizacion, alambra y accesorio</t>
  </si>
  <si>
    <t>3.7.1.17</t>
  </si>
  <si>
    <t>3.7.2</t>
  </si>
  <si>
    <t>3.7.2.1</t>
  </si>
  <si>
    <t>3.7.2.2</t>
  </si>
  <si>
    <t>3.7.2.3</t>
  </si>
  <si>
    <t>3.8.1</t>
  </si>
  <si>
    <t>3.8.1.1</t>
  </si>
  <si>
    <t xml:space="preserve">COCINA-COMEDOR (1) Y KITCHENETTES (7) </t>
  </si>
  <si>
    <t>3.9.1</t>
  </si>
  <si>
    <t>3.9.1.1</t>
  </si>
  <si>
    <t>Mobiliario modular MDF hidrófugo. Profundidad 60cm
Módulos superiores / inferiores Puertas y gavetas. Zócalo incluido
Melamina hidrófuga de 16mm de espesor en la estructura
y melamina hidrófuga de 19mm de espesor en puertas y
frentes.</t>
  </si>
  <si>
    <t>3.9.1.2</t>
  </si>
  <si>
    <t>3.9.2</t>
  </si>
  <si>
    <t>3.9.2.1</t>
  </si>
  <si>
    <t>3.9.2.1.1</t>
  </si>
  <si>
    <t>3.9.2.1.2</t>
  </si>
  <si>
    <t>3.9.2.1.3</t>
  </si>
  <si>
    <t>3.9.2.2</t>
  </si>
  <si>
    <t>3.9.2.2.1</t>
  </si>
  <si>
    <t>TRABAJOS GENERALES</t>
  </si>
  <si>
    <t xml:space="preserve">AREA DE PATIO INTERIOR. (ACTUAL AREA DE COMPRESORES)
</t>
  </si>
  <si>
    <t>4.1.1</t>
  </si>
  <si>
    <t>4.1.1.1</t>
  </si>
  <si>
    <t>4.1.1.1.1</t>
  </si>
  <si>
    <t>Corte de arboles existentes</t>
  </si>
  <si>
    <t>4.1.1.1.2</t>
  </si>
  <si>
    <t>Corte de capa vegetal</t>
  </si>
  <si>
    <t>M3</t>
  </si>
  <si>
    <t>4.1.1.2</t>
  </si>
  <si>
    <t>4.1.1.2.1</t>
  </si>
  <si>
    <t xml:space="preserve">Demolición de muros </t>
  </si>
  <si>
    <t>4.1.1.2.2</t>
  </si>
  <si>
    <t>Demolición de pisos existente para zapata.</t>
  </si>
  <si>
    <t>4.1.1.3</t>
  </si>
  <si>
    <t>Movimiento de Tierra</t>
  </si>
  <si>
    <t>4.1.1.3.1</t>
  </si>
  <si>
    <t>Excavación para zapata de muros</t>
  </si>
  <si>
    <t>4.1.1.3.2</t>
  </si>
  <si>
    <t>Relleno con calicche compactado</t>
  </si>
  <si>
    <t>4.1.1.3.3</t>
  </si>
  <si>
    <t>Limpieza y Recogida de escombros (aprox 79.77 M3)</t>
  </si>
  <si>
    <t>4.1.1.3.4</t>
  </si>
  <si>
    <t>Bote de escombros  (aprox 79.77 M3)</t>
  </si>
  <si>
    <t>4.1.2</t>
  </si>
  <si>
    <t>HORMIGON ARMADO</t>
  </si>
  <si>
    <t>4.1.2.1</t>
  </si>
  <si>
    <t>Zapatas de muros 0.15m</t>
  </si>
  <si>
    <t>4.1.2.2</t>
  </si>
  <si>
    <t>Torta de nivelación de piso</t>
  </si>
  <si>
    <t>4.1.3</t>
  </si>
  <si>
    <t>DIVISIONES</t>
  </si>
  <si>
    <t>4.1.3.1</t>
  </si>
  <si>
    <t>Muros de bloques de 6"  - 3/8" @ 0.60m</t>
  </si>
  <si>
    <t>4.1.4</t>
  </si>
  <si>
    <t>TERMINACIONES DE SUPERFICIES</t>
  </si>
  <si>
    <t>4.1.4.1</t>
  </si>
  <si>
    <t>Pañete interior</t>
  </si>
  <si>
    <t>4.1.4.2</t>
  </si>
  <si>
    <t>Pañete maestreado exterior</t>
  </si>
  <si>
    <t>4.1.4.3</t>
  </si>
  <si>
    <t>Fraguache de losa</t>
  </si>
  <si>
    <t>4.1.4.4</t>
  </si>
  <si>
    <t>Pañete en losa</t>
  </si>
  <si>
    <t>4.1.4.5</t>
  </si>
  <si>
    <t>Cantos</t>
  </si>
  <si>
    <t>4.1.5</t>
  </si>
  <si>
    <t>ESTRUCTURAS METALICAS</t>
  </si>
  <si>
    <t>4.1.5.1</t>
  </si>
  <si>
    <t>Estructura metálica (compuesta por vigas H, perfiles, placas, pernos y conexiones)</t>
  </si>
  <si>
    <t>Nivel</t>
  </si>
  <si>
    <t>4.1.5.2</t>
  </si>
  <si>
    <t xml:space="preserve">Instalación, conexiones y soldaduras estructura metálica </t>
  </si>
  <si>
    <t>4.1.5.3</t>
  </si>
  <si>
    <t>Losa con recubrimiento de hormigón y metaldeck de 2"</t>
  </si>
  <si>
    <t>m3</t>
  </si>
  <si>
    <t>4.1.5.4</t>
  </si>
  <si>
    <t>Canaleta de desague para techo</t>
  </si>
  <si>
    <t>PA</t>
  </si>
  <si>
    <t>4.1.6</t>
  </si>
  <si>
    <t>PINTURA</t>
  </si>
  <si>
    <t>4.1.6.1</t>
  </si>
  <si>
    <t>Pintura en exterior</t>
  </si>
  <si>
    <t xml:space="preserve">AREA DE ASCENSORES
</t>
  </si>
  <si>
    <t>5.1.1</t>
  </si>
  <si>
    <t>Trabajos generales, almacén y limpieza continua</t>
  </si>
  <si>
    <t>MOVIMIENTO DE TIERRA</t>
  </si>
  <si>
    <t>5.2.1</t>
  </si>
  <si>
    <t xml:space="preserve">Excavación para zapata </t>
  </si>
  <si>
    <t>5.2.2</t>
  </si>
  <si>
    <t>Relleno con caliche compactado</t>
  </si>
  <si>
    <t>5.2.3</t>
  </si>
  <si>
    <t>5.2.4</t>
  </si>
  <si>
    <t>Demolición de hormigón para ascensores 1 y 2</t>
  </si>
  <si>
    <t>ESTRUCTURA METALICA ASCENSORES</t>
  </si>
  <si>
    <t>5.3.1</t>
  </si>
  <si>
    <t>5.3.2</t>
  </si>
  <si>
    <t>5.3.3</t>
  </si>
  <si>
    <t>Metaldeck de salida de ascensor 1. Perfiles y elementos estructurales.</t>
  </si>
  <si>
    <t>5.3.4</t>
  </si>
  <si>
    <t>Metaldeck de salida de ascensor 2. Perfiles y elementos estructurales.</t>
  </si>
  <si>
    <t>5.3.5</t>
  </si>
  <si>
    <t>5.3.6</t>
  </si>
  <si>
    <t>PAR</t>
  </si>
  <si>
    <t>INSTALACIONES ELECTRICAS GENERALES</t>
  </si>
  <si>
    <t>NIVEL 1</t>
  </si>
  <si>
    <t>6.1.1</t>
  </si>
  <si>
    <t>SUMINISTRO Y COLOCACIÓN DE PANELES DE DISTRIBUCIÓN .</t>
  </si>
  <si>
    <t>6.1.1.1</t>
  </si>
  <si>
    <t>6.1.1.2</t>
  </si>
  <si>
    <t>6.1.1.3</t>
  </si>
  <si>
    <t>6.1.2</t>
  </si>
  <si>
    <t xml:space="preserve">ALIMENTADORES ELÉCTRICOS </t>
  </si>
  <si>
    <t>6.1.2.1</t>
  </si>
  <si>
    <t>Alimentador Eléctrico Panel PIL, PTC-1, Formado por: (1) Cable No. 2 THHN x Fase, (1) Cable No. 4 THHN Neutro y (1) Cable No. 6 THHN Tierra en Tubería EMT 2"</t>
  </si>
  <si>
    <t>PIES</t>
  </si>
  <si>
    <t>6.1.2.2</t>
  </si>
  <si>
    <t>Alimentador Eléctrico Panel PUPS1 Formado por: (1) Cable No. 4 THHN x Fase, (1) Cable No. 4 THHN Neutro y (1) Cable No. 6 THHN Tierra en Tubería EMT 1-1/2"</t>
  </si>
  <si>
    <t>NIVEL 2</t>
  </si>
  <si>
    <t>6.2.1</t>
  </si>
  <si>
    <t>6.2.1.1</t>
  </si>
  <si>
    <t>6.2.1.2</t>
  </si>
  <si>
    <t>6.2.1.3</t>
  </si>
  <si>
    <t>6.2.1.4</t>
  </si>
  <si>
    <t>6.2.2</t>
  </si>
  <si>
    <t>6.2.2.1</t>
  </si>
  <si>
    <t>Alimentador Eléctrico Panel PTC-2A, PTC-2B, Formado por: (1) Cable No. 2 THHN x Fase, (1) Cable No. 4 THHN Neutro y (1) Cable No. 6 THHN Tierra en Tubería EMT 2"</t>
  </si>
  <si>
    <t>6.2.2.2</t>
  </si>
  <si>
    <t>Alimentador Eléctrico Panel PIL-2A, PIL-2B, PUPS-2A, PUPS2B Formado por: (1) Cable No. 4 THHN x Fase, (1) Cable No. 4 THHN Neutro y (1) Cable No. 6 THHN Tierra en Tubería EMT 1-1/2"</t>
  </si>
  <si>
    <t>NIVEL 3</t>
  </si>
  <si>
    <t>6.3.1</t>
  </si>
  <si>
    <t>6.3.1.1</t>
  </si>
  <si>
    <t>6.3.1.2</t>
  </si>
  <si>
    <t>6.3.1.3</t>
  </si>
  <si>
    <t>6.3.1.4</t>
  </si>
  <si>
    <t>6.3.2</t>
  </si>
  <si>
    <t>6.3.2.1</t>
  </si>
  <si>
    <t>Alimentador Eléctrico Panel PTC-3A, PTC-3B, Formado por: (1) Cable No. 2 THHN x Fase, (1) Cable No. 4 THHN Neutro y (1) Cable No. 6 THHN Tierra en Tubería EMT 2"</t>
  </si>
  <si>
    <t>6.3.2.2</t>
  </si>
  <si>
    <t>Alimentador Eléctrico Panel PIL-3A, PIL-3B, PUPS-3A, PUPS3B Formado por: (1) Cable No. 4 THHN x Fase, (1) Cable No. 4 THHN Neutro y (1) Cable No. 6 THHN Tierra en Tubería EMT 1-1/2"</t>
  </si>
  <si>
    <t>ALIMENTADORES</t>
  </si>
  <si>
    <t>6.4.1</t>
  </si>
  <si>
    <t>ALIMENTADOR DESDE PUNTO DE INTERCONEXIÓN</t>
  </si>
  <si>
    <t>HASTA TRANSFORMADOR PADMOUNTED 300 KVA, COMPUESTO POR:</t>
  </si>
  <si>
    <t>3 X URD NO.2 NEUTRO CONCENTRICO AL 33%</t>
  </si>
  <si>
    <t>TUBERÍAS 2 X 3" PVC (SOTERRADO) (A-0)</t>
  </si>
  <si>
    <t>6.4.2</t>
  </si>
  <si>
    <t>ALIMENTADOR DESDE TRANSFORMADOR PADMOUNTED</t>
  </si>
  <si>
    <t>HASTA TRANSFER AUTOMATICO COMPUESTO POR:</t>
  </si>
  <si>
    <t>15x3/0 AWG Linea;  4x3/0 AWG Neutro; 2x1/0 tierra.</t>
  </si>
  <si>
    <t xml:space="preserve">tuberias 3 X 3" EMT </t>
  </si>
  <si>
    <t>6.4.3</t>
  </si>
  <si>
    <t>ALIMENTADOR DESDE GENERADOR</t>
  </si>
  <si>
    <t>15x3/0 AWG Linea;  4x23/0 AWG Neutro; 2x1/0 tierra.</t>
  </si>
  <si>
    <t>tuberias 3 X 3" EMT-LT</t>
  </si>
  <si>
    <t>6.4.4</t>
  </si>
  <si>
    <t xml:space="preserve">ALIMENTADOR DESDE TRANSFER AUTOMATICO </t>
  </si>
  <si>
    <t>HASTA PANEL BOARD COMPUESTO POR:</t>
  </si>
  <si>
    <t>6.4.5</t>
  </si>
  <si>
    <t>ALIMENTADOR DESDE PANELBOARD PRINCIPAL</t>
  </si>
  <si>
    <t>HASTA PANELBOARD EN 1ER. NIVEL COMPUESTO POR:</t>
  </si>
  <si>
    <t>2x3/0 AWG Linea;  2x3/0 AWG Neutro; 1X 2 tierra.</t>
  </si>
  <si>
    <t xml:space="preserve">tuberias 1 X 3" EMT </t>
  </si>
  <si>
    <t>6.4.6</t>
  </si>
  <si>
    <t xml:space="preserve">ALIMENTADOR SISTEMA AIRE ACONDICIONADO </t>
  </si>
  <si>
    <t>alimentador 3f  6x1/0 AWG Linea 1x2 AWG tierra</t>
  </si>
  <si>
    <t>tuberias 2X 3" Registros 12x12x4 (A-10)</t>
  </si>
  <si>
    <t>6.4.7</t>
  </si>
  <si>
    <t>ALIMENTADORES CUARTO DE MAQUINAS ASCENSORES</t>
  </si>
  <si>
    <t>alimentador 3f  3x4 AWG Linea 1x6 AWG tierra</t>
  </si>
  <si>
    <t>tuberias 1 1/2"; 1" ; 3/4" Registros 8x8x4 (A-16)</t>
  </si>
  <si>
    <t>6.4.8</t>
  </si>
  <si>
    <t>ALIMENTADORES CUARTO DE BOMBA DE AGUA</t>
  </si>
  <si>
    <t>tuberias 1 1/2"; 1" ; 3/4" Registros 8x8x4  (A-15)</t>
  </si>
  <si>
    <t>PANELES Y EQUIPOS</t>
  </si>
  <si>
    <t>6.5.1</t>
  </si>
  <si>
    <t>TRANSFORMADORES TIPO PADMOUNTED 300 KVA</t>
  </si>
  <si>
    <t>VOLTAJE PRIMARIO 12479/7200V.</t>
  </si>
  <si>
    <t>VOLTAJE SECUNDARIO 120/208V,</t>
  </si>
  <si>
    <t>6.5.2</t>
  </si>
  <si>
    <t>SISTEMA DE TRANSFERENCIA AUTOMÁTICA</t>
  </si>
  <si>
    <t>VOLTAJE 208V, 3F</t>
  </si>
  <si>
    <t xml:space="preserve">CAPACIDAD 1000 AMP </t>
  </si>
  <si>
    <t>6.5.3</t>
  </si>
  <si>
    <t>SELECTOR MANUAL DE GENERADORES</t>
  </si>
  <si>
    <t>G1-300KW; G2-90KW</t>
  </si>
  <si>
    <t>BREAKER 1000/3 ; 300/3</t>
  </si>
  <si>
    <t>6.5.4</t>
  </si>
  <si>
    <t>PANELBOARD PB 1 COMPUESTO POR: Main Breaker 1000 Amp</t>
  </si>
  <si>
    <t xml:space="preserve">2 BRK  400/3 AMP, 4 Brk 100/3 AMP, 4 BRK 80/3 AMP, 2 BRK 150/3 AMP, </t>
  </si>
  <si>
    <t>BARRAS 1000 AMP</t>
  </si>
  <si>
    <t>6.5.5</t>
  </si>
  <si>
    <t>PANELBOAR PB2, 3F. 208V. COMPUESTO POR: Main Breaker 400 Amp.</t>
  </si>
  <si>
    <t>1 BRK 200/B203, 3 BKR 100/3, 1 BKR 75/2, 3 BKR 60/2</t>
  </si>
  <si>
    <t>BARRAS 400 AMP</t>
  </si>
  <si>
    <t>6.5.6</t>
  </si>
  <si>
    <t>PANEL BOARD Nema 3R PB 2 COMPUESTO POR: Main Breaker 400 Amp</t>
  </si>
  <si>
    <t xml:space="preserve">6 BRK 90/3 AMP, 3 BRK  60/2 AMP, 1 BRK 30/2 AMP, </t>
  </si>
  <si>
    <t>BARRAS 400 AMP (ubicado en techo area de condensadores)</t>
  </si>
  <si>
    <t>6.5.7</t>
  </si>
  <si>
    <t xml:space="preserve">PANEL DISTRIBUCION PD 1 COMPUESTO POR: </t>
  </si>
  <si>
    <t xml:space="preserve">12 BRK 20/1 AMP, 4 BRK  20/2 AMP, 1 BRK 50/2 AMP </t>
  </si>
  <si>
    <t>BARRAS 250 AMP</t>
  </si>
  <si>
    <t>6.5.8</t>
  </si>
  <si>
    <t>PANEL BOARD UPS COMPUESTO POR: Main Breaker 150/2 Amp</t>
  </si>
  <si>
    <t>6 BRK  60/2 AMP,</t>
  </si>
  <si>
    <t>BARRAS 300 AMP</t>
  </si>
  <si>
    <t>6.5.9</t>
  </si>
  <si>
    <t>BYPASS MANUAL UPS</t>
  </si>
  <si>
    <t>ITM 100/2</t>
  </si>
  <si>
    <t>6.5.10</t>
  </si>
  <si>
    <t>INSTALACION GENERADOR ELÉCTRICO DE EMERGENCIA</t>
  </si>
  <si>
    <t>GENERADOR STANDARD 300 KW, 208V. 3F.</t>
  </si>
  <si>
    <t>INSONORIZACION CASETA, TANQUE COMBUSTIBLE, MUFLERIA</t>
  </si>
  <si>
    <t>INSTALACIÓN SISTEMA DE TIERRA EDIFICACIÓN</t>
  </si>
  <si>
    <t>REGISTROS ELÉCTRICOS y CANALIZACIONES</t>
  </si>
  <si>
    <t>6.7.1</t>
  </si>
  <si>
    <t>Canalización para Acometida de Teléfono y Datos formado por: (2) Tuberías PVC-EMT 2"</t>
  </si>
  <si>
    <t>DESMANTELAMIENTO DE LAS INSTALACIONES ELÉCTRICAS (Luminarias, interruptores, tomacorrientes, terminal para data y teléfono, salidas para Luminarias, salidas de interruptores, salidas de tomacorrientes, salidas para data y teléfonos,Retiro de breakers.</t>
  </si>
  <si>
    <t>SISTEMA DE AIRES ACONDICIONADO</t>
  </si>
  <si>
    <t>Sistema VRF  1er. Nivel</t>
  </si>
  <si>
    <t>7.1.1</t>
  </si>
  <si>
    <t>Suministro e instalación de Sistema Cassette Inverter VRF de 1 TONS SEER 21</t>
  </si>
  <si>
    <t>7.1.2</t>
  </si>
  <si>
    <t>Suministro e instalación de Sistema Cassette Inverter VRF de 1.5 TONS SEER 21</t>
  </si>
  <si>
    <t>7.1.3</t>
  </si>
  <si>
    <t>Suministro e instalación de Sistema Cassette Inverter VRF de 2 TONS SEER 21</t>
  </si>
  <si>
    <t>7.1.4</t>
  </si>
  <si>
    <t>Suministro e instalación de Sistema Cassette Inverter VRF de 3 TONS SEER 21</t>
  </si>
  <si>
    <t>7.1.5</t>
  </si>
  <si>
    <t>Suministro e instalación de Sistema Cassette Inverter VRF de 5 TONS SEER 21</t>
  </si>
  <si>
    <t>7.1.6</t>
  </si>
  <si>
    <t>Suministro e instalación de Condensador de 24 HP 208-230V PH3</t>
  </si>
  <si>
    <t>7.1.7</t>
  </si>
  <si>
    <t>Suministro e instalación Tuberias de cobre, alambre blindado, Branch para interconección de evaporadoras, aislantes para tuberias, drenaje.</t>
  </si>
  <si>
    <t>7.1.8</t>
  </si>
  <si>
    <t>Servicio Mano De Obra Para Instalacion Mecánica Y Puesta En Marcha De Los Equipos. Todo Terminado Y Funcionado.</t>
  </si>
  <si>
    <t>Sistema VRF  2do. Nivel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</si>
  <si>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</si>
  <si>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</si>
  <si>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</si>
  <si>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</si>
  <si>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</si>
  <si>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</si>
  <si>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</si>
  <si>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</si>
  <si>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Servicio Mano De Obra Para Instalacion Mecanica Y Puesta En Marcha De Los Equipos. Todo Terminado Y Funcionado.</t>
  </si>
  <si>
    <t>Sistema VRF  3er. Nivel</t>
  </si>
  <si>
    <t>7.3.1</t>
  </si>
  <si>
    <t>7.3.2</t>
  </si>
  <si>
    <t>7.3.3</t>
  </si>
  <si>
    <t>7.3.4</t>
  </si>
  <si>
    <t>7.3.5</t>
  </si>
  <si>
    <t>7.3.6</t>
  </si>
  <si>
    <t>IMPERMEABILIZANTES EN TECHO</t>
  </si>
  <si>
    <t>REPOSICION DE ASFALTADO</t>
  </si>
  <si>
    <t>Corte de asfalto existente</t>
  </si>
  <si>
    <t>INTERIORES. GENERALES</t>
  </si>
  <si>
    <t>SEÑALETICA</t>
  </si>
  <si>
    <t>10.1.1</t>
  </si>
  <si>
    <t>10.1.2</t>
  </si>
  <si>
    <t>Letrero en acrilico por nivel</t>
  </si>
  <si>
    <t>ACONDICIONAMIENTO DE ESCALERAS</t>
  </si>
  <si>
    <t>10.2.1</t>
  </si>
  <si>
    <t>10.2.1.1</t>
  </si>
  <si>
    <t>Demolición de revestimiento de pisos escalera 1</t>
  </si>
  <si>
    <t>10.2.1.2</t>
  </si>
  <si>
    <t>Bote de escombros de material de demolición escalera 1</t>
  </si>
  <si>
    <t>viaje</t>
  </si>
  <si>
    <t>10.2.2</t>
  </si>
  <si>
    <t>REVESTIMIENTO DE SUPERFICIES</t>
  </si>
  <si>
    <t>10.2.2.1</t>
  </si>
  <si>
    <t>Revestimiento de escalones huella y contrahuella escalera 1. Porcelanato alto tránsito</t>
  </si>
  <si>
    <t>10.2.2.2</t>
  </si>
  <si>
    <t xml:space="preserve">Revestimiento en descanso escalera 1. Porcelanato alto tránsito. </t>
  </si>
  <si>
    <t>10.2.2.3</t>
  </si>
  <si>
    <t>ml</t>
  </si>
  <si>
    <t>10.2.3</t>
  </si>
  <si>
    <t>TERMINACIONES Y ACABADOS</t>
  </si>
  <si>
    <t>10.2.3.1</t>
  </si>
  <si>
    <t>Barandas  y Pasamanos</t>
  </si>
  <si>
    <t>10.2.3.1.1</t>
  </si>
  <si>
    <t>Baranda de escalera 1. Fabricación en perfileria metálica, color negro.</t>
  </si>
  <si>
    <t>10.2.3.1.2</t>
  </si>
  <si>
    <t>Baranda de escalera 2. Fabricación en perfileria metálica, color negro.</t>
  </si>
  <si>
    <t>Pulido y brillado</t>
  </si>
  <si>
    <t>10.2.3.1.3</t>
  </si>
  <si>
    <t>Pulido de escalera 2. Limpieza, sellado, pulido y brillado</t>
  </si>
  <si>
    <t>MISCELANEOS</t>
  </si>
  <si>
    <t>Limpieza final</t>
  </si>
  <si>
    <t>Direccion Tecnica</t>
  </si>
  <si>
    <t>Gastos Administrativos</t>
  </si>
  <si>
    <t>Transporte</t>
  </si>
  <si>
    <t>Seguros y Fianzas</t>
  </si>
  <si>
    <t>Ley #6/86</t>
  </si>
  <si>
    <t>Supervisión CAASD</t>
  </si>
  <si>
    <t>TOTAL GENERAL A CONTRATAR</t>
  </si>
  <si>
    <t>Suministro e instalación de impermeabilizante de techo edificio incluyendo antepechos en manto asfáltico 3MM poliester garantía de 5 años</t>
  </si>
  <si>
    <t>Reposición de asfaltado áreas comunes 3pulg</t>
  </si>
  <si>
    <t>Servicio Mano De Obra Para Instalación Mecánica Y Puesta En Marcha De Los Equipos. Todo Terminado Y Funcionando.</t>
  </si>
  <si>
    <t>Confección de platea, muros de fundación y estructura metálica ascensor 1</t>
  </si>
  <si>
    <t>Confección de platea, muros de fundación y estructura metálica ascensor 2</t>
  </si>
  <si>
    <t>5.3.1.1</t>
  </si>
  <si>
    <t>5.3.2.1</t>
  </si>
  <si>
    <t>Confección de cierre muros de bloques de 6" terminación de superficie en estructura metálica ascensor 1</t>
  </si>
  <si>
    <t>Confección de cierre muros de bloques de 6" terminación de superficie en estructura metálica ascensor 2</t>
  </si>
  <si>
    <t>Revestimiento de escalones en zócalos escalera 1. Porcelanato Alto Tránsito</t>
  </si>
  <si>
    <t>Suministro e instalación de señalética en interiores.  Acrílico Rotulado
Aprox. 10"x 4" (1er nivel 32 uds, 2do nivel 40uds, 3er nivel 42uds)</t>
  </si>
  <si>
    <t>DESCRIPCION</t>
  </si>
  <si>
    <t>CANTIDAD</t>
  </si>
  <si>
    <t>P.U. RD$</t>
  </si>
  <si>
    <t>COSTOS</t>
  </si>
  <si>
    <t>SUB-TOTAL</t>
  </si>
  <si>
    <t>No.</t>
  </si>
  <si>
    <t>C.A.A.S.D.</t>
  </si>
  <si>
    <t xml:space="preserve">DIRECCION DE EJECUCION DE PROYECTOS DE INVERSIONES </t>
  </si>
  <si>
    <t>READECUACION DE LAS INSTALACIONES FISICAS DEL EDIFICIO II DE LA SEDE CENTRAL CAASD</t>
  </si>
  <si>
    <t>TOTAL DE GASTOS INDIRECTOS</t>
  </si>
  <si>
    <t xml:space="preserve">IMPREVISTOS </t>
  </si>
  <si>
    <r>
      <t xml:space="preserve">Pisos. </t>
    </r>
    <r>
      <rPr>
        <sz val="10"/>
        <rFont val="Verdana"/>
        <family val="2"/>
      </rPr>
      <t>Suministro y Colocación</t>
    </r>
  </si>
  <si>
    <r>
      <t xml:space="preserve">Paredes. </t>
    </r>
    <r>
      <rPr>
        <sz val="10"/>
        <rFont val="Verdana"/>
        <family val="2"/>
      </rPr>
      <t>Suministro y coclocacón</t>
    </r>
  </si>
  <si>
    <t>Pintura en paredes Suministro y aplicación acrilica Mate Preparado.</t>
  </si>
  <si>
    <t>Pintura en techos sheetrock Suministro y aplicacion acrilica Mate color blanco 00.</t>
  </si>
  <si>
    <t>Panel Led de 2´ X 2´ de 35W para Plafond con temperatura de color de 3500 a 4000 grados Kelvin y el sello U.L.</t>
  </si>
  <si>
    <t>Pintura en paredes Suministro y aplicacion acrilica Mate Preparado.</t>
  </si>
  <si>
    <t>Pintura en techos sheetrock Suministro y aplicacion acrilica Mate color  blanco 00.</t>
  </si>
  <si>
    <t>Panel Led de 2´ X 2´ de 35W  para Plafond con temperatura de color de 3500 a 4000 grados Kelvin y el sello U.L.</t>
  </si>
  <si>
    <t>Panel Led Circular de 18 W, con temperatura de color de 6500 grados Kelvin.</t>
  </si>
  <si>
    <t xml:space="preserve">Suministro e instalacion de ascensor 1 de 630Kb 3 paradas con flete, manejo, transporte, sistema de emergencia y rescate ARD </t>
  </si>
  <si>
    <t xml:space="preserve">Suministro e instalación de ascensor 2 de 630Kb 3 paradas con flete, manejo, transporte, sistema de emergencia y rescate ARD (2UD) </t>
  </si>
  <si>
    <t>Panel  de distribución Trifásico  ( PIL1 ), , cat. TL-24415 con :  
22 breakers  de 20A/1P -G.E. THQL</t>
  </si>
  <si>
    <t>Panel  de distribución Trifásico  (PTC-1 ), cat. TL-30420 con :  
27 breakers  de 20A/1P -G.E. THQL</t>
  </si>
  <si>
    <t>Panel  de distribución Trifásico  (PUPS-1 ), cat. TL-30420 con :  
27 breakers  de 20A/1P -G.E. THQL</t>
  </si>
  <si>
    <t>Panel  de distribución Trifásico  ( PIL-2A), cat. TL-18415 con :  
15 breakers  de 20A/1P -G.E. THQL</t>
  </si>
  <si>
    <t>Panel  de distribución Trifásico  ( PIL-2B ), cat. TL-18415 con :  
17 breakers  de 20A/1P -G.E. THQL</t>
  </si>
  <si>
    <t>Panel  de distribución Trifásico  (PTC2-A, PTC2-B), cat. TL-42420 con :  
30 breakers  de 20A/1P -G.E. THQL</t>
  </si>
  <si>
    <t>Panel  de distribución Trifásico  (PUPS-2A y 2B ), cat. TL-30420 con :  
24 breakers  de 20A/1P -G.E. THQL</t>
  </si>
  <si>
    <t>Panel  de distribución Trifásico  ( PIL-3A ), cat. TL-18415 con :  
15 breakers  de 20A/1P -G.E. THQL</t>
  </si>
  <si>
    <t>Panel  de distribución Trifásico  ( PIL-3B ), cat. TL-18415 con :  
17 breakers  de 20A/1P -G.E. THQL</t>
  </si>
  <si>
    <t>Panel  de distribución Trifásico  (PTC3-A, PTC3-B), cat. TL-42420 con :  
36 breakers  de 20A/1P -G.E. THQL</t>
  </si>
  <si>
    <t>Panel  de distribución Trifásico  (PUPS-3A y 3B ), cat. TL-30420 con :  
24 breakers  de 20A/1P -G.E. THQL</t>
  </si>
  <si>
    <t>2.6.2.1</t>
  </si>
  <si>
    <t>2.6.2.2</t>
  </si>
  <si>
    <t>2.6.2.3</t>
  </si>
  <si>
    <t>2.6.2.4</t>
  </si>
  <si>
    <t>2.6.2.5</t>
  </si>
  <si>
    <t>CAASD-CCC-CP-2025-0011</t>
  </si>
  <si>
    <t>CODIA</t>
  </si>
  <si>
    <t>IBTIS (Direccion Tecnica)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</si>
</sst>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_);_(* \(#,##0.00\);_(* \-??_);_(@_)"/>
    <numFmt numFmtId="167" formatCode="0.0%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0"/>
      </patternFill>
    </fill>
    <fill>
      <patternFill patternType="solid">
        <fgColor theme="3" tint="0.74999237037263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Protection="0"/>
    <xf numFmtId="165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vertical="top"/>
    </xf>
    <xf numFmtId="165" fontId="0" fillId="0" borderId="0" xfId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18" xfId="0" applyBorder="1" applyAlignment="1" applyProtection="1">
      <alignment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horizontal="right" vertical="top"/>
    </xf>
    <xf numFmtId="0" fontId="0" fillId="0" borderId="2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18" xfId="0" applyBorder="1" applyAlignment="1" applyProtection="1">
      <alignment vertical="top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>
      <alignment vertical="top"/>
    </xf>
    <xf numFmtId="0" fontId="0" fillId="4" borderId="13" xfId="0" applyFill="1" applyBorder="1" applyAlignment="1">
      <alignment vertical="top"/>
    </xf>
    <xf numFmtId="0" fontId="0" fillId="4" borderId="14" xfId="0" applyFill="1" applyBorder="1" applyAlignment="1">
      <alignment vertical="top"/>
    </xf>
    <xf numFmtId="0" fontId="0" fillId="0" borderId="19" xfId="0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vertical="top"/>
    </xf>
    <xf numFmtId="165" fontId="0" fillId="0" borderId="9" xfId="1" applyFont="1" applyBorder="1" applyAlignment="1">
      <alignment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3" xfId="0" applyBorder="1" applyAlignment="1">
      <alignment vertical="top"/>
    </xf>
    <xf numFmtId="165" fontId="0" fillId="0" borderId="3" xfId="1" applyFont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24" xfId="0" applyBorder="1" applyAlignment="1">
      <alignment horizontal="right" vertical="top"/>
    </xf>
    <xf numFmtId="0" fontId="0" fillId="0" borderId="25" xfId="0" applyBorder="1" applyAlignment="1">
      <alignment horizontal="right" vertical="top"/>
    </xf>
    <xf numFmtId="0" fontId="0" fillId="0" borderId="4" xfId="0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 applyProtection="1">
      <alignment horizontal="right" vertical="top" wrapText="1" readingOrder="1"/>
      <protection locked="0"/>
    </xf>
    <xf numFmtId="0" fontId="6" fillId="0" borderId="5" xfId="0" applyFont="1" applyBorder="1" applyAlignment="1" applyProtection="1">
      <alignment horizontal="left" vertical="top" wrapText="1" readingOrder="1"/>
      <protection locked="0"/>
    </xf>
    <xf numFmtId="0" fontId="2" fillId="0" borderId="0" xfId="0" applyFont="1" applyAlignment="1" applyProtection="1">
      <alignment horizontal="right" vertical="top" wrapText="1" readingOrder="1"/>
      <protection locked="0"/>
    </xf>
    <xf numFmtId="0" fontId="5" fillId="3" borderId="8" xfId="0" applyFont="1" applyFill="1" applyBorder="1" applyAlignment="1" applyProtection="1">
      <alignment horizontal="center" vertical="top" wrapText="1" readingOrder="1"/>
      <protection locked="0"/>
    </xf>
    <xf numFmtId="0" fontId="5" fillId="3" borderId="9" xfId="0" applyFont="1" applyFill="1" applyBorder="1" applyAlignment="1" applyProtection="1">
      <alignment horizontal="center" vertical="top" wrapText="1" readingOrder="1"/>
      <protection locked="0"/>
    </xf>
    <xf numFmtId="0" fontId="5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0" borderId="20" xfId="0" applyFont="1" applyBorder="1" applyAlignment="1" applyProtection="1">
      <alignment horizontal="right" vertical="top" wrapText="1" readingOrder="1"/>
      <protection locked="0"/>
    </xf>
    <xf numFmtId="0" fontId="7" fillId="0" borderId="17" xfId="0" applyFont="1" applyBorder="1" applyAlignment="1" applyProtection="1">
      <alignment vertical="top" wrapText="1" readingOrder="1"/>
      <protection locked="0"/>
    </xf>
    <xf numFmtId="0" fontId="7" fillId="0" borderId="11" xfId="0" applyFont="1" applyBorder="1" applyAlignment="1" applyProtection="1">
      <alignment horizontal="center" vertical="top" wrapText="1" readingOrder="1"/>
      <protection locked="0"/>
    </xf>
    <xf numFmtId="0" fontId="7" fillId="0" borderId="11" xfId="0" applyFont="1" applyBorder="1" applyAlignment="1" applyProtection="1">
      <alignment horizontal="right" vertical="top" wrapText="1" readingOrder="1"/>
      <protection locked="0"/>
    </xf>
    <xf numFmtId="164" fontId="8" fillId="0" borderId="11" xfId="2" applyFont="1" applyBorder="1" applyAlignment="1" applyProtection="1">
      <alignment vertical="top" wrapText="1" readingOrder="1"/>
      <protection locked="0"/>
    </xf>
    <xf numFmtId="164" fontId="8" fillId="0" borderId="12" xfId="2" applyFont="1" applyBorder="1" applyAlignment="1" applyProtection="1">
      <alignment vertical="top" wrapText="1" readingOrder="1"/>
      <protection locked="0"/>
    </xf>
    <xf numFmtId="0" fontId="7" fillId="4" borderId="1" xfId="0" applyFont="1" applyFill="1" applyBorder="1" applyAlignment="1" applyProtection="1">
      <alignment horizontal="right" vertical="top" wrapText="1" readingOrder="1"/>
      <protection locked="0"/>
    </xf>
    <xf numFmtId="0" fontId="8" fillId="4" borderId="18" xfId="0" applyFont="1" applyFill="1" applyBorder="1" applyAlignment="1" applyProtection="1">
      <alignment vertical="top" wrapText="1" readingOrder="1"/>
      <protection locked="0"/>
    </xf>
    <xf numFmtId="0" fontId="8" fillId="4" borderId="13" xfId="0" applyFont="1" applyFill="1" applyBorder="1" applyAlignment="1" applyProtection="1">
      <alignment horizontal="center" vertical="top" wrapText="1" readingOrder="1"/>
      <protection locked="0"/>
    </xf>
    <xf numFmtId="0" fontId="8" fillId="4" borderId="13" xfId="0" applyFont="1" applyFill="1" applyBorder="1" applyAlignment="1" applyProtection="1">
      <alignment horizontal="right" vertical="top" wrapText="1" readingOrder="1"/>
      <protection locked="0"/>
    </xf>
    <xf numFmtId="164" fontId="8" fillId="4" borderId="13" xfId="2" applyFont="1" applyFill="1" applyBorder="1" applyAlignment="1" applyProtection="1">
      <alignment vertical="top" wrapText="1" readingOrder="1"/>
      <protection locked="0"/>
    </xf>
    <xf numFmtId="164" fontId="8" fillId="4" borderId="14" xfId="2" applyFont="1" applyFill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7" fillId="0" borderId="22" xfId="0" applyFont="1" applyBorder="1" applyAlignment="1" applyProtection="1">
      <alignment horizontal="left" vertical="top" wrapText="1" readingOrder="1"/>
      <protection locked="0"/>
    </xf>
    <xf numFmtId="165" fontId="7" fillId="0" borderId="18" xfId="1" applyFont="1" applyBorder="1" applyAlignment="1" applyProtection="1">
      <alignment horizontal="right" vertical="top" wrapText="1" readingOrder="1"/>
      <protection locked="0"/>
    </xf>
    <xf numFmtId="0" fontId="7" fillId="0" borderId="13" xfId="0" applyFont="1" applyBorder="1" applyAlignment="1" applyProtection="1">
      <alignment horizontal="center" vertical="top" wrapText="1" readingOrder="1"/>
      <protection locked="0"/>
    </xf>
    <xf numFmtId="0" fontId="7" fillId="0" borderId="13" xfId="0" applyFont="1" applyBorder="1" applyAlignment="1" applyProtection="1">
      <alignment horizontal="right" vertical="top" wrapText="1" readingOrder="1"/>
      <protection locked="0"/>
    </xf>
    <xf numFmtId="164" fontId="8" fillId="0" borderId="13" xfId="2" applyFont="1" applyBorder="1" applyAlignment="1" applyProtection="1">
      <alignment vertical="top" wrapText="1" readingOrder="1"/>
      <protection locked="0"/>
    </xf>
    <xf numFmtId="164" fontId="8" fillId="0" borderId="14" xfId="2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0" fontId="8" fillId="0" borderId="22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165" fontId="8" fillId="0" borderId="18" xfId="1" applyFont="1" applyFill="1" applyBorder="1" applyAlignment="1" applyProtection="1">
      <alignment horizontal="right" vertical="top" wrapText="1" readingOrder="1"/>
      <protection locked="0"/>
    </xf>
    <xf numFmtId="0" fontId="8" fillId="0" borderId="13" xfId="0" applyFont="1" applyBorder="1" applyAlignment="1" applyProtection="1">
      <alignment horizontal="center" vertical="top" wrapText="1" readingOrder="1"/>
      <protection locked="0"/>
    </xf>
    <xf numFmtId="164" fontId="8" fillId="2" borderId="13" xfId="2" applyFont="1" applyFill="1" applyBorder="1" applyAlignment="1" applyProtection="1">
      <alignment horizontal="right" vertical="top" wrapText="1" readingOrder="1"/>
      <protection locked="0"/>
    </xf>
    <xf numFmtId="165" fontId="8" fillId="2" borderId="18" xfId="1" applyFont="1" applyFill="1" applyBorder="1" applyAlignment="1" applyProtection="1">
      <alignment horizontal="right" vertical="top" wrapText="1" readingOrder="1"/>
      <protection locked="0"/>
    </xf>
    <xf numFmtId="0" fontId="8" fillId="2" borderId="13" xfId="0" applyFont="1" applyFill="1" applyBorder="1" applyAlignment="1" applyProtection="1">
      <alignment horizontal="center" vertical="top" wrapText="1" readingOrder="1"/>
      <protection locked="0"/>
    </xf>
    <xf numFmtId="0" fontId="8" fillId="2" borderId="1" xfId="0" applyFont="1" applyFill="1" applyBorder="1" applyAlignment="1" applyProtection="1">
      <alignment horizontal="right" vertical="top" wrapText="1" readingOrder="1"/>
      <protection locked="0"/>
    </xf>
    <xf numFmtId="164" fontId="8" fillId="2" borderId="13" xfId="2" applyFont="1" applyFill="1" applyBorder="1" applyAlignment="1" applyProtection="1">
      <alignment vertical="top" wrapText="1" readingOrder="1"/>
      <protection locked="0"/>
    </xf>
    <xf numFmtId="164" fontId="8" fillId="2" borderId="14" xfId="2" applyFont="1" applyFill="1" applyBorder="1" applyAlignment="1" applyProtection="1">
      <alignment vertical="top" wrapText="1" readingOrder="1"/>
      <protection locked="0"/>
    </xf>
    <xf numFmtId="165" fontId="8" fillId="0" borderId="18" xfId="1" applyFont="1" applyBorder="1" applyAlignment="1" applyProtection="1">
      <alignment horizontal="right" vertical="top" wrapText="1" readingOrder="1"/>
      <protection locked="0"/>
    </xf>
    <xf numFmtId="0" fontId="8" fillId="2" borderId="13" xfId="0" applyFont="1" applyFill="1" applyBorder="1" applyAlignment="1" applyProtection="1">
      <alignment horizontal="right" vertical="top" wrapText="1" readingOrder="1"/>
      <protection locked="0"/>
    </xf>
    <xf numFmtId="164" fontId="8" fillId="0" borderId="13" xfId="2" applyFont="1" applyBorder="1" applyAlignment="1" applyProtection="1">
      <alignment horizontal="right" vertical="top" wrapText="1" readingOrder="1"/>
      <protection locked="0"/>
    </xf>
    <xf numFmtId="0" fontId="8" fillId="0" borderId="1" xfId="0" applyFont="1" applyBorder="1" applyAlignment="1" applyProtection="1">
      <alignment horizontal="right" vertical="top" readingOrder="1"/>
      <protection locked="0"/>
    </xf>
    <xf numFmtId="0" fontId="8" fillId="0" borderId="22" xfId="0" applyFont="1" applyBorder="1" applyAlignment="1" applyProtection="1">
      <alignment horizontal="left" vertical="top" readingOrder="1"/>
      <protection locked="0"/>
    </xf>
    <xf numFmtId="0" fontId="7" fillId="0" borderId="1" xfId="0" applyFont="1" applyBorder="1" applyAlignment="1" applyProtection="1">
      <alignment horizontal="right" vertical="top" readingOrder="1"/>
      <protection locked="0"/>
    </xf>
    <xf numFmtId="0" fontId="7" fillId="0" borderId="22" xfId="0" applyFont="1" applyBorder="1" applyAlignment="1" applyProtection="1">
      <alignment horizontal="left" vertical="top" readingOrder="1"/>
      <protection locked="0"/>
    </xf>
    <xf numFmtId="0" fontId="8" fillId="0" borderId="1" xfId="4" applyFont="1" applyBorder="1" applyAlignment="1">
      <alignment horizontal="right" vertical="top"/>
    </xf>
    <xf numFmtId="0" fontId="8" fillId="0" borderId="22" xfId="4" applyFont="1" applyBorder="1" applyAlignment="1">
      <alignment vertical="top"/>
    </xf>
    <xf numFmtId="0" fontId="8" fillId="0" borderId="1" xfId="0" applyFont="1" applyBorder="1" applyAlignment="1" applyProtection="1">
      <alignment vertical="top" readingOrder="1"/>
      <protection locked="0"/>
    </xf>
    <xf numFmtId="166" fontId="8" fillId="0" borderId="18" xfId="1" applyNumberFormat="1" applyFont="1" applyFill="1" applyBorder="1" applyAlignment="1">
      <alignment horizontal="center" vertical="top"/>
    </xf>
    <xf numFmtId="49" fontId="8" fillId="0" borderId="13" xfId="0" applyNumberFormat="1" applyFont="1" applyBorder="1" applyAlignment="1">
      <alignment horizontal="center" vertical="top"/>
    </xf>
    <xf numFmtId="164" fontId="8" fillId="0" borderId="13" xfId="2" applyFont="1" applyFill="1" applyBorder="1" applyAlignment="1" applyProtection="1">
      <alignment horizontal="right" vertical="top" wrapText="1" readingOrder="1"/>
      <protection locked="0"/>
    </xf>
    <xf numFmtId="0" fontId="7" fillId="0" borderId="1" xfId="4" applyFont="1" applyBorder="1" applyAlignment="1">
      <alignment horizontal="right" vertical="top"/>
    </xf>
    <xf numFmtId="0" fontId="7" fillId="0" borderId="22" xfId="4" applyFont="1" applyBorder="1" applyAlignment="1">
      <alignment vertical="top"/>
    </xf>
    <xf numFmtId="0" fontId="7" fillId="0" borderId="22" xfId="0" applyFont="1" applyBorder="1" applyAlignment="1" applyProtection="1">
      <alignment vertical="top" readingOrder="1"/>
      <protection locked="0"/>
    </xf>
    <xf numFmtId="0" fontId="8" fillId="0" borderId="22" xfId="0" applyFont="1" applyBorder="1" applyAlignment="1" applyProtection="1">
      <alignment vertical="top" readingOrder="1"/>
      <protection locked="0"/>
    </xf>
    <xf numFmtId="0" fontId="8" fillId="0" borderId="2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65" fontId="8" fillId="0" borderId="18" xfId="5" applyFont="1" applyFill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7" fillId="0" borderId="22" xfId="0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0" fontId="8" fillId="0" borderId="22" xfId="0" applyFont="1" applyBorder="1" applyAlignment="1">
      <alignment vertical="top"/>
    </xf>
    <xf numFmtId="165" fontId="8" fillId="0" borderId="18" xfId="1" applyFont="1" applyBorder="1" applyAlignment="1" applyProtection="1">
      <alignment horizontal="right" vertical="top" readingOrder="1"/>
      <protection locked="0"/>
    </xf>
    <xf numFmtId="164" fontId="8" fillId="0" borderId="13" xfId="2" applyFont="1" applyBorder="1" applyAlignment="1" applyProtection="1">
      <alignment horizontal="right" vertical="top" readingOrder="1"/>
      <protection locked="0"/>
    </xf>
    <xf numFmtId="0" fontId="8" fillId="0" borderId="1" xfId="0" applyFont="1" applyBorder="1" applyAlignment="1">
      <alignment horizontal="right" vertical="top" wrapText="1"/>
    </xf>
    <xf numFmtId="164" fontId="8" fillId="0" borderId="13" xfId="2" applyFont="1" applyFill="1" applyBorder="1" applyAlignment="1" applyProtection="1">
      <alignment horizontal="right" vertical="top" wrapText="1" readingOrder="1"/>
    </xf>
    <xf numFmtId="164" fontId="8" fillId="0" borderId="13" xfId="2" applyFont="1" applyFill="1" applyBorder="1" applyAlignment="1" applyProtection="1">
      <alignment vertical="top" wrapText="1" readingOrder="1"/>
      <protection locked="0"/>
    </xf>
    <xf numFmtId="164" fontId="8" fillId="0" borderId="14" xfId="2" applyFont="1" applyFill="1" applyBorder="1" applyAlignment="1" applyProtection="1">
      <alignment vertical="top" wrapText="1" readingOrder="1"/>
      <protection locked="0"/>
    </xf>
    <xf numFmtId="0" fontId="8" fillId="2" borderId="22" xfId="0" applyFont="1" applyFill="1" applyBorder="1" applyAlignment="1" applyProtection="1">
      <alignment vertical="top" readingOrder="1"/>
      <protection locked="0"/>
    </xf>
    <xf numFmtId="0" fontId="8" fillId="2" borderId="1" xfId="0" applyFont="1" applyFill="1" applyBorder="1" applyAlignment="1" applyProtection="1">
      <alignment vertical="top" readingOrder="1"/>
      <protection locked="0"/>
    </xf>
    <xf numFmtId="165" fontId="8" fillId="2" borderId="18" xfId="5" applyFont="1" applyFill="1" applyBorder="1" applyAlignment="1">
      <alignment horizontal="center" vertical="top"/>
    </xf>
    <xf numFmtId="0" fontId="7" fillId="4" borderId="1" xfId="0" applyFont="1" applyFill="1" applyBorder="1" applyAlignment="1" applyProtection="1">
      <alignment horizontal="right" vertical="top" readingOrder="1"/>
      <protection locked="0"/>
    </xf>
    <xf numFmtId="0" fontId="7" fillId="4" borderId="22" xfId="0" applyFont="1" applyFill="1" applyBorder="1" applyAlignment="1" applyProtection="1">
      <alignment vertical="top" readingOrder="1"/>
      <protection locked="0"/>
    </xf>
    <xf numFmtId="0" fontId="8" fillId="4" borderId="1" xfId="0" applyFont="1" applyFill="1" applyBorder="1" applyAlignment="1" applyProtection="1">
      <alignment vertical="top" readingOrder="1"/>
      <protection locked="0"/>
    </xf>
    <xf numFmtId="165" fontId="8" fillId="4" borderId="18" xfId="1" applyFont="1" applyFill="1" applyBorder="1" applyAlignment="1" applyProtection="1">
      <alignment horizontal="right" vertical="top" wrapText="1" readingOrder="1"/>
      <protection locked="0"/>
    </xf>
    <xf numFmtId="164" fontId="8" fillId="4" borderId="13" xfId="2" applyFont="1" applyFill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18" xfId="0" applyFont="1" applyBorder="1" applyAlignment="1" applyProtection="1">
      <alignment horizontal="left" vertical="top" readingOrder="1"/>
      <protection locked="0"/>
    </xf>
    <xf numFmtId="0" fontId="7" fillId="0" borderId="1" xfId="0" applyFont="1" applyBorder="1" applyAlignment="1" applyProtection="1">
      <alignment vertical="top" readingOrder="1"/>
      <protection locked="0"/>
    </xf>
    <xf numFmtId="0" fontId="8" fillId="0" borderId="13" xfId="0" applyFont="1" applyBorder="1" applyAlignment="1" applyProtection="1">
      <alignment vertical="top" readingOrder="1"/>
      <protection locked="0"/>
    </xf>
    <xf numFmtId="0" fontId="8" fillId="0" borderId="18" xfId="0" applyFont="1" applyBorder="1" applyAlignment="1" applyProtection="1">
      <alignment vertical="top" readingOrder="1"/>
      <protection locked="0"/>
    </xf>
    <xf numFmtId="165" fontId="8" fillId="0" borderId="18" xfId="1" applyFont="1" applyBorder="1" applyAlignment="1" applyProtection="1">
      <alignment vertical="top" readingOrder="1"/>
      <protection locked="0"/>
    </xf>
    <xf numFmtId="0" fontId="7" fillId="0" borderId="2" xfId="0" applyFont="1" applyBorder="1" applyAlignment="1" applyProtection="1">
      <alignment horizontal="right" vertical="top" readingOrder="1"/>
      <protection locked="0"/>
    </xf>
    <xf numFmtId="0" fontId="7" fillId="0" borderId="23" xfId="0" applyFont="1" applyBorder="1" applyAlignment="1" applyProtection="1">
      <alignment vertical="top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165" fontId="8" fillId="0" borderId="19" xfId="1" applyFont="1" applyBorder="1" applyAlignment="1" applyProtection="1">
      <alignment horizontal="right" vertical="top" wrapText="1" readingOrder="1"/>
      <protection locked="0"/>
    </xf>
    <xf numFmtId="0" fontId="8" fillId="0" borderId="15" xfId="0" applyFont="1" applyBorder="1" applyAlignment="1" applyProtection="1">
      <alignment horizontal="center" vertical="top" wrapText="1" readingOrder="1"/>
      <protection locked="0"/>
    </xf>
    <xf numFmtId="164" fontId="8" fillId="0" borderId="15" xfId="2" applyFont="1" applyBorder="1" applyAlignment="1" applyProtection="1">
      <alignment horizontal="right" vertical="top" wrapText="1" readingOrder="1"/>
      <protection locked="0"/>
    </xf>
    <xf numFmtId="164" fontId="8" fillId="0" borderId="15" xfId="2" applyFont="1" applyBorder="1" applyAlignment="1" applyProtection="1">
      <alignment vertical="top" wrapText="1" readingOrder="1"/>
      <protection locked="0"/>
    </xf>
    <xf numFmtId="164" fontId="8" fillId="0" borderId="16" xfId="2" applyFont="1" applyBorder="1" applyAlignment="1" applyProtection="1">
      <alignment vertical="top" wrapText="1" readingOrder="1"/>
      <protection locked="0"/>
    </xf>
    <xf numFmtId="0" fontId="8" fillId="4" borderId="24" xfId="0" applyFont="1" applyFill="1" applyBorder="1" applyAlignment="1" applyProtection="1">
      <alignment horizontal="right" vertical="top" readingOrder="1"/>
      <protection locked="0"/>
    </xf>
    <xf numFmtId="0" fontId="8" fillId="4" borderId="9" xfId="0" applyFont="1" applyFill="1" applyBorder="1" applyAlignment="1" applyProtection="1">
      <alignment vertical="top" readingOrder="1"/>
      <protection locked="0"/>
    </xf>
    <xf numFmtId="165" fontId="8" fillId="4" borderId="9" xfId="1" applyFont="1" applyFill="1" applyBorder="1" applyAlignment="1" applyProtection="1">
      <alignment horizontal="right" vertical="top" wrapText="1" readingOrder="1"/>
      <protection locked="0"/>
    </xf>
    <xf numFmtId="0" fontId="8" fillId="4" borderId="9" xfId="0" applyFont="1" applyFill="1" applyBorder="1" applyAlignment="1" applyProtection="1">
      <alignment horizontal="center" vertical="top" wrapText="1" readingOrder="1"/>
      <protection locked="0"/>
    </xf>
    <xf numFmtId="0" fontId="7" fillId="4" borderId="9" xfId="0" applyFont="1" applyFill="1" applyBorder="1" applyAlignment="1" applyProtection="1">
      <alignment horizontal="right" vertical="top" readingOrder="1"/>
      <protection locked="0"/>
    </xf>
    <xf numFmtId="164" fontId="7" fillId="4" borderId="9" xfId="2" applyFont="1" applyFill="1" applyBorder="1" applyAlignment="1" applyProtection="1">
      <alignment vertical="top" wrapText="1" readingOrder="1"/>
      <protection locked="0"/>
    </xf>
    <xf numFmtId="164" fontId="7" fillId="4" borderId="10" xfId="2" applyFont="1" applyFill="1" applyBorder="1" applyAlignment="1" applyProtection="1">
      <alignment vertical="top" wrapText="1" readingOrder="1"/>
      <protection locked="0"/>
    </xf>
    <xf numFmtId="0" fontId="8" fillId="0" borderId="26" xfId="0" applyFont="1" applyBorder="1" applyAlignment="1" applyProtection="1">
      <alignment horizontal="right" vertical="top" readingOrder="1"/>
      <protection locked="0"/>
    </xf>
    <xf numFmtId="0" fontId="8" fillId="0" borderId="0" xfId="0" applyFont="1" applyAlignment="1" applyProtection="1">
      <alignment vertical="top" readingOrder="1"/>
      <protection locked="0"/>
    </xf>
    <xf numFmtId="9" fontId="8" fillId="0" borderId="0" xfId="3" applyFont="1" applyBorder="1" applyAlignment="1" applyProtection="1">
      <alignment vertical="top" readingOrder="1"/>
      <protection locked="0"/>
    </xf>
    <xf numFmtId="164" fontId="8" fillId="0" borderId="0" xfId="2" applyFont="1" applyBorder="1" applyAlignment="1" applyProtection="1">
      <alignment vertical="top" wrapText="1" readingOrder="1"/>
      <protection locked="0"/>
    </xf>
    <xf numFmtId="164" fontId="8" fillId="0" borderId="5" xfId="2" applyFont="1" applyBorder="1" applyAlignment="1" applyProtection="1">
      <alignment vertical="top" wrapText="1" readingOrder="1"/>
      <protection locked="0"/>
    </xf>
    <xf numFmtId="167" fontId="8" fillId="0" borderId="0" xfId="3" applyNumberFormat="1" applyFont="1" applyBorder="1" applyAlignment="1" applyProtection="1">
      <alignment vertical="top" readingOrder="1"/>
      <protection locked="0"/>
    </xf>
    <xf numFmtId="10" fontId="8" fillId="0" borderId="0" xfId="3" applyNumberFormat="1" applyFont="1" applyBorder="1" applyAlignment="1" applyProtection="1">
      <alignment vertical="top" readingOrder="1"/>
      <protection locked="0"/>
    </xf>
    <xf numFmtId="0" fontId="7" fillId="4" borderId="24" xfId="0" applyFont="1" applyFill="1" applyBorder="1" applyAlignment="1" applyProtection="1">
      <alignment horizontal="right" vertical="top" readingOrder="1"/>
      <protection locked="0"/>
    </xf>
    <xf numFmtId="0" fontId="7" fillId="4" borderId="9" xfId="0" applyFont="1" applyFill="1" applyBorder="1" applyAlignment="1" applyProtection="1">
      <alignment horizontal="left" vertical="top" readingOrder="1"/>
      <protection locked="0"/>
    </xf>
    <xf numFmtId="0" fontId="7" fillId="4" borderId="9" xfId="0" applyFont="1" applyFill="1" applyBorder="1" applyAlignment="1" applyProtection="1">
      <alignment vertical="top" readingOrder="1"/>
      <protection locked="0"/>
    </xf>
    <xf numFmtId="10" fontId="8" fillId="4" borderId="6" xfId="3" applyNumberFormat="1" applyFont="1" applyFill="1" applyBorder="1" applyAlignment="1" applyProtection="1">
      <alignment vertical="top" readingOrder="1"/>
      <protection locked="0"/>
    </xf>
    <xf numFmtId="0" fontId="5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2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2" xfId="0" applyFont="1" applyBorder="1" applyAlignment="1" applyProtection="1">
      <alignment horizontal="left" vertical="top" wrapText="1" readingOrder="1"/>
      <protection locked="0"/>
    </xf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22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22" xfId="0" applyFont="1" applyBorder="1" applyAlignment="1" applyProtection="1">
      <alignment horizontal="left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4" borderId="22" xfId="0" applyFont="1" applyFill="1" applyBorder="1" applyAlignment="1" applyProtection="1">
      <alignment horizontal="left" vertical="top" wrapText="1" readingOrder="1"/>
      <protection locked="0"/>
    </xf>
    <xf numFmtId="0" fontId="7" fillId="4" borderId="1" xfId="0" applyFont="1" applyFill="1" applyBorder="1" applyAlignment="1" applyProtection="1">
      <alignment horizontal="left" vertical="top" wrapText="1" readingOrder="1"/>
      <protection locked="0"/>
    </xf>
    <xf numFmtId="0" fontId="7" fillId="4" borderId="18" xfId="0" applyFont="1" applyFill="1" applyBorder="1" applyAlignment="1" applyProtection="1">
      <alignment horizontal="left" vertical="top" wrapText="1" readingOrder="1"/>
      <protection locked="0"/>
    </xf>
    <xf numFmtId="0" fontId="7" fillId="0" borderId="18" xfId="0" applyFont="1" applyBorder="1" applyAlignment="1" applyProtection="1">
      <alignment horizontal="left" vertical="top" readingOrder="1"/>
      <protection locked="0"/>
    </xf>
    <xf numFmtId="0" fontId="8" fillId="0" borderId="18" xfId="0" applyFont="1" applyBorder="1" applyAlignment="1" applyProtection="1">
      <alignment horizontal="left" vertical="top" wrapText="1" readingOrder="1"/>
      <protection locked="0"/>
    </xf>
    <xf numFmtId="0" fontId="7" fillId="0" borderId="18" xfId="0" applyFont="1" applyBorder="1" applyAlignment="1" applyProtection="1">
      <alignment horizontal="left" vertical="top" wrapText="1" readingOrder="1"/>
      <protection locked="0"/>
    </xf>
    <xf numFmtId="0" fontId="8" fillId="2" borderId="22" xfId="0" applyFont="1" applyFill="1" applyBorder="1" applyAlignment="1" applyProtection="1">
      <alignment horizontal="left" vertical="top" wrapText="1" readingOrder="1"/>
      <protection locked="0"/>
    </xf>
    <xf numFmtId="0" fontId="8" fillId="2" borderId="1" xfId="0" applyFont="1" applyFill="1" applyBorder="1" applyAlignment="1" applyProtection="1">
      <alignment horizontal="left" vertical="top" wrapText="1" readingOrder="1"/>
      <protection locked="0"/>
    </xf>
    <xf numFmtId="0" fontId="8" fillId="0" borderId="22" xfId="0" applyFont="1" applyBorder="1" applyAlignment="1" applyProtection="1">
      <alignment horizontal="left" vertical="top" readingOrder="1"/>
      <protection locked="0"/>
    </xf>
    <xf numFmtId="0" fontId="8" fillId="0" borderId="1" xfId="0" applyFont="1" applyBorder="1" applyAlignment="1" applyProtection="1">
      <alignment horizontal="left" vertical="top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5" fillId="0" borderId="4" xfId="0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5" fillId="0" borderId="5" xfId="0" applyFont="1" applyBorder="1" applyAlignment="1" applyProtection="1">
      <alignment horizontal="center" vertical="top" wrapText="1" readingOrder="1"/>
      <protection locked="0"/>
    </xf>
    <xf numFmtId="0" fontId="5" fillId="0" borderId="6" xfId="0" applyFont="1" applyBorder="1" applyAlignment="1" applyProtection="1">
      <alignment horizontal="center" vertical="top" wrapText="1" readingOrder="1"/>
      <protection locked="0"/>
    </xf>
    <xf numFmtId="0" fontId="5" fillId="3" borderId="9" xfId="0" applyFont="1" applyFill="1" applyBorder="1" applyAlignment="1" applyProtection="1">
      <alignment horizontal="center" vertical="top" wrapText="1" readingOrder="1"/>
      <protection locked="0"/>
    </xf>
    <xf numFmtId="0" fontId="7" fillId="0" borderId="21" xfId="0" applyFont="1" applyBorder="1" applyAlignment="1" applyProtection="1">
      <alignment horizontal="left" vertical="top" wrapText="1" readingOrder="1"/>
      <protection locked="0"/>
    </xf>
    <xf numFmtId="0" fontId="7" fillId="0" borderId="20" xfId="0" applyFont="1" applyBorder="1" applyAlignment="1" applyProtection="1">
      <alignment horizontal="left" vertical="top" wrapText="1" readingOrder="1"/>
      <protection locked="0"/>
    </xf>
    <xf numFmtId="0" fontId="7" fillId="0" borderId="17" xfId="0" applyFont="1" applyBorder="1" applyAlignment="1" applyProtection="1">
      <alignment horizontal="left" vertical="top" wrapText="1" readingOrder="1"/>
      <protection locked="0"/>
    </xf>
    <xf numFmtId="0" fontId="5" fillId="0" borderId="7" xfId="0" applyFont="1" applyBorder="1" applyAlignment="1" applyProtection="1">
      <alignment horizontal="center" vertical="top" wrapText="1" readingOrder="1"/>
      <protection locked="0"/>
    </xf>
  </cellXfs>
  <cellStyles count="6">
    <cellStyle name="Comma" xfId="1" builtinId="3"/>
    <cellStyle name="Currency" xfId="2" builtinId="4"/>
    <cellStyle name="Millares 10" xfId="5" xr:uid="{E8C2EB9E-4B17-4C11-B47D-E1D8A2D7A306}"/>
    <cellStyle name="Normal" xfId="0" builtinId="0"/>
    <cellStyle name="Normal 2" xfId="4" xr:uid="{63DB0387-1AAE-4A38-ADE9-4186F1C95DD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279217</xdr:rowOff>
    </xdr:from>
    <xdr:to>
      <xdr:col>12</xdr:col>
      <xdr:colOff>0</xdr:colOff>
      <xdr:row>5</xdr:row>
      <xdr:rowOff>287196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49D9B07-2025-45C4-8E12-819FEFC96F8E}"/>
            </a:ext>
          </a:extLst>
        </xdr:cNvPr>
        <xdr:cNvSpPr/>
      </xdr:nvSpPr>
      <xdr:spPr>
        <a:xfrm>
          <a:off x="19050" y="888817"/>
          <a:ext cx="6905625" cy="7979"/>
        </a:xfrm>
        <a:prstGeom prst="rect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D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DE280-4761-48F9-AE80-CA512A57E084}">
  <dimension ref="A1:M675"/>
  <sheetViews>
    <sheetView tabSelected="1" workbookViewId="0">
      <selection activeCell="P671" sqref="P671"/>
    </sheetView>
  </sheetViews>
  <sheetFormatPr defaultColWidth="9.140625" defaultRowHeight="12.75" x14ac:dyDescent="0.2"/>
  <cols>
    <col min="1" max="1" width="0.140625" style="6" customWidth="1"/>
    <col min="2" max="2" width="10.7109375" style="7" bestFit="1" customWidth="1"/>
    <col min="3" max="3" width="10.5703125" style="6" customWidth="1"/>
    <col min="4" max="4" width="6.7109375" style="6" customWidth="1"/>
    <col min="5" max="5" width="5.42578125" style="6" customWidth="1"/>
    <col min="6" max="6" width="17.42578125" style="6" customWidth="1"/>
    <col min="7" max="7" width="8.5703125" style="6" customWidth="1"/>
    <col min="8" max="8" width="21" style="6" customWidth="1"/>
    <col min="9" max="9" width="13.5703125" style="2" bestFit="1" customWidth="1"/>
    <col min="10" max="10" width="5.42578125" style="8" customWidth="1"/>
    <col min="11" max="11" width="12.5703125" style="1" customWidth="1"/>
    <col min="12" max="13" width="17.85546875" style="6" bestFit="1" customWidth="1"/>
    <col min="14" max="178" width="9.140625" style="6"/>
    <col min="179" max="179" width="1.28515625" style="6" customWidth="1"/>
    <col min="180" max="180" width="0.140625" style="6" customWidth="1"/>
    <col min="181" max="183" width="0" style="6" hidden="1" customWidth="1"/>
    <col min="184" max="184" width="0.140625" style="6" customWidth="1"/>
    <col min="185" max="185" width="8.42578125" style="6" customWidth="1"/>
    <col min="186" max="186" width="10.5703125" style="6" customWidth="1"/>
    <col min="187" max="187" width="6.7109375" style="6" customWidth="1"/>
    <col min="188" max="188" width="5.42578125" style="6" customWidth="1"/>
    <col min="189" max="189" width="17.42578125" style="6" customWidth="1"/>
    <col min="190" max="190" width="6.85546875" style="6" customWidth="1"/>
    <col min="191" max="191" width="0.28515625" style="6" customWidth="1"/>
    <col min="192" max="192" width="0.140625" style="6" customWidth="1"/>
    <col min="193" max="193" width="8.7109375" style="6" bestFit="1" customWidth="1"/>
    <col min="194" max="194" width="0" style="6" hidden="1" customWidth="1"/>
    <col min="195" max="195" width="5.42578125" style="6" customWidth="1"/>
    <col min="196" max="196" width="12.5703125" style="6" customWidth="1"/>
    <col min="197" max="197" width="0" style="6" hidden="1" customWidth="1"/>
    <col min="198" max="198" width="16.28515625" style="6" customWidth="1"/>
    <col min="199" max="242" width="0" style="6" hidden="1" customWidth="1"/>
    <col min="243" max="243" width="0.140625" style="6" customWidth="1"/>
    <col min="244" max="250" width="0" style="6" hidden="1" customWidth="1"/>
    <col min="251" max="251" width="1" style="6" customWidth="1"/>
    <col min="252" max="252" width="0.140625" style="6" customWidth="1"/>
    <col min="253" max="262" width="0" style="6" hidden="1" customWidth="1"/>
    <col min="263" max="263" width="0.5703125" style="6" customWidth="1"/>
    <col min="264" max="264" width="15.140625" style="6" bestFit="1" customWidth="1"/>
    <col min="265" max="265" width="17.28515625" style="6" customWidth="1"/>
    <col min="266" max="266" width="15.140625" style="6" bestFit="1" customWidth="1"/>
    <col min="267" max="434" width="9.140625" style="6"/>
    <col min="435" max="435" width="1.28515625" style="6" customWidth="1"/>
    <col min="436" max="436" width="0.140625" style="6" customWidth="1"/>
    <col min="437" max="439" width="0" style="6" hidden="1" customWidth="1"/>
    <col min="440" max="440" width="0.140625" style="6" customWidth="1"/>
    <col min="441" max="441" width="8.42578125" style="6" customWidth="1"/>
    <col min="442" max="442" width="10.5703125" style="6" customWidth="1"/>
    <col min="443" max="443" width="6.7109375" style="6" customWidth="1"/>
    <col min="444" max="444" width="5.42578125" style="6" customWidth="1"/>
    <col min="445" max="445" width="17.42578125" style="6" customWidth="1"/>
    <col min="446" max="446" width="6.85546875" style="6" customWidth="1"/>
    <col min="447" max="447" width="0.28515625" style="6" customWidth="1"/>
    <col min="448" max="448" width="0.140625" style="6" customWidth="1"/>
    <col min="449" max="449" width="8.7109375" style="6" bestFit="1" customWidth="1"/>
    <col min="450" max="450" width="0" style="6" hidden="1" customWidth="1"/>
    <col min="451" max="451" width="5.42578125" style="6" customWidth="1"/>
    <col min="452" max="452" width="12.5703125" style="6" customWidth="1"/>
    <col min="453" max="453" width="0" style="6" hidden="1" customWidth="1"/>
    <col min="454" max="454" width="16.28515625" style="6" customWidth="1"/>
    <col min="455" max="498" width="0" style="6" hidden="1" customWidth="1"/>
    <col min="499" max="499" width="0.140625" style="6" customWidth="1"/>
    <col min="500" max="506" width="0" style="6" hidden="1" customWidth="1"/>
    <col min="507" max="507" width="1" style="6" customWidth="1"/>
    <col min="508" max="508" width="0.140625" style="6" customWidth="1"/>
    <col min="509" max="518" width="0" style="6" hidden="1" customWidth="1"/>
    <col min="519" max="519" width="0.5703125" style="6" customWidth="1"/>
    <col min="520" max="520" width="15.140625" style="6" bestFit="1" customWidth="1"/>
    <col min="521" max="521" width="17.28515625" style="6" customWidth="1"/>
    <col min="522" max="522" width="15.140625" style="6" bestFit="1" customWidth="1"/>
    <col min="523" max="690" width="9.140625" style="6"/>
    <col min="691" max="691" width="1.28515625" style="6" customWidth="1"/>
    <col min="692" max="692" width="0.140625" style="6" customWidth="1"/>
    <col min="693" max="695" width="0" style="6" hidden="1" customWidth="1"/>
    <col min="696" max="696" width="0.140625" style="6" customWidth="1"/>
    <col min="697" max="697" width="8.42578125" style="6" customWidth="1"/>
    <col min="698" max="698" width="10.5703125" style="6" customWidth="1"/>
    <col min="699" max="699" width="6.7109375" style="6" customWidth="1"/>
    <col min="700" max="700" width="5.42578125" style="6" customWidth="1"/>
    <col min="701" max="701" width="17.42578125" style="6" customWidth="1"/>
    <col min="702" max="702" width="6.85546875" style="6" customWidth="1"/>
    <col min="703" max="703" width="0.28515625" style="6" customWidth="1"/>
    <col min="704" max="704" width="0.140625" style="6" customWidth="1"/>
    <col min="705" max="705" width="8.7109375" style="6" bestFit="1" customWidth="1"/>
    <col min="706" max="706" width="0" style="6" hidden="1" customWidth="1"/>
    <col min="707" max="707" width="5.42578125" style="6" customWidth="1"/>
    <col min="708" max="708" width="12.5703125" style="6" customWidth="1"/>
    <col min="709" max="709" width="0" style="6" hidden="1" customWidth="1"/>
    <col min="710" max="710" width="16.28515625" style="6" customWidth="1"/>
    <col min="711" max="754" width="0" style="6" hidden="1" customWidth="1"/>
    <col min="755" max="755" width="0.140625" style="6" customWidth="1"/>
    <col min="756" max="762" width="0" style="6" hidden="1" customWidth="1"/>
    <col min="763" max="763" width="1" style="6" customWidth="1"/>
    <col min="764" max="764" width="0.140625" style="6" customWidth="1"/>
    <col min="765" max="774" width="0" style="6" hidden="1" customWidth="1"/>
    <col min="775" max="775" width="0.5703125" style="6" customWidth="1"/>
    <col min="776" max="776" width="15.140625" style="6" bestFit="1" customWidth="1"/>
    <col min="777" max="777" width="17.28515625" style="6" customWidth="1"/>
    <col min="778" max="778" width="15.140625" style="6" bestFit="1" customWidth="1"/>
    <col min="779" max="946" width="9.140625" style="6"/>
    <col min="947" max="947" width="1.28515625" style="6" customWidth="1"/>
    <col min="948" max="948" width="0.140625" style="6" customWidth="1"/>
    <col min="949" max="951" width="0" style="6" hidden="1" customWidth="1"/>
    <col min="952" max="952" width="0.140625" style="6" customWidth="1"/>
    <col min="953" max="953" width="8.42578125" style="6" customWidth="1"/>
    <col min="954" max="954" width="10.5703125" style="6" customWidth="1"/>
    <col min="955" max="955" width="6.7109375" style="6" customWidth="1"/>
    <col min="956" max="956" width="5.42578125" style="6" customWidth="1"/>
    <col min="957" max="957" width="17.42578125" style="6" customWidth="1"/>
    <col min="958" max="958" width="6.85546875" style="6" customWidth="1"/>
    <col min="959" max="959" width="0.28515625" style="6" customWidth="1"/>
    <col min="960" max="960" width="0.140625" style="6" customWidth="1"/>
    <col min="961" max="961" width="8.7109375" style="6" bestFit="1" customWidth="1"/>
    <col min="962" max="962" width="0" style="6" hidden="1" customWidth="1"/>
    <col min="963" max="963" width="5.42578125" style="6" customWidth="1"/>
    <col min="964" max="964" width="12.5703125" style="6" customWidth="1"/>
    <col min="965" max="965" width="0" style="6" hidden="1" customWidth="1"/>
    <col min="966" max="966" width="16.28515625" style="6" customWidth="1"/>
    <col min="967" max="1010" width="0" style="6" hidden="1" customWidth="1"/>
    <col min="1011" max="1011" width="0.140625" style="6" customWidth="1"/>
    <col min="1012" max="1018" width="0" style="6" hidden="1" customWidth="1"/>
    <col min="1019" max="1019" width="1" style="6" customWidth="1"/>
    <col min="1020" max="1020" width="0.140625" style="6" customWidth="1"/>
    <col min="1021" max="1030" width="0" style="6" hidden="1" customWidth="1"/>
    <col min="1031" max="1031" width="0.5703125" style="6" customWidth="1"/>
    <col min="1032" max="1032" width="15.140625" style="6" bestFit="1" customWidth="1"/>
    <col min="1033" max="1033" width="17.28515625" style="6" customWidth="1"/>
    <col min="1034" max="1034" width="15.140625" style="6" bestFit="1" customWidth="1"/>
    <col min="1035" max="1202" width="9.140625" style="6"/>
    <col min="1203" max="1203" width="1.28515625" style="6" customWidth="1"/>
    <col min="1204" max="1204" width="0.140625" style="6" customWidth="1"/>
    <col min="1205" max="1207" width="0" style="6" hidden="1" customWidth="1"/>
    <col min="1208" max="1208" width="0.140625" style="6" customWidth="1"/>
    <col min="1209" max="1209" width="8.42578125" style="6" customWidth="1"/>
    <col min="1210" max="1210" width="10.5703125" style="6" customWidth="1"/>
    <col min="1211" max="1211" width="6.7109375" style="6" customWidth="1"/>
    <col min="1212" max="1212" width="5.42578125" style="6" customWidth="1"/>
    <col min="1213" max="1213" width="17.42578125" style="6" customWidth="1"/>
    <col min="1214" max="1214" width="6.85546875" style="6" customWidth="1"/>
    <col min="1215" max="1215" width="0.28515625" style="6" customWidth="1"/>
    <col min="1216" max="1216" width="0.140625" style="6" customWidth="1"/>
    <col min="1217" max="1217" width="8.7109375" style="6" bestFit="1" customWidth="1"/>
    <col min="1218" max="1218" width="0" style="6" hidden="1" customWidth="1"/>
    <col min="1219" max="1219" width="5.42578125" style="6" customWidth="1"/>
    <col min="1220" max="1220" width="12.5703125" style="6" customWidth="1"/>
    <col min="1221" max="1221" width="0" style="6" hidden="1" customWidth="1"/>
    <col min="1222" max="1222" width="16.28515625" style="6" customWidth="1"/>
    <col min="1223" max="1266" width="0" style="6" hidden="1" customWidth="1"/>
    <col min="1267" max="1267" width="0.140625" style="6" customWidth="1"/>
    <col min="1268" max="1274" width="0" style="6" hidden="1" customWidth="1"/>
    <col min="1275" max="1275" width="1" style="6" customWidth="1"/>
    <col min="1276" max="1276" width="0.140625" style="6" customWidth="1"/>
    <col min="1277" max="1286" width="0" style="6" hidden="1" customWidth="1"/>
    <col min="1287" max="1287" width="0.5703125" style="6" customWidth="1"/>
    <col min="1288" max="1288" width="15.140625" style="6" bestFit="1" customWidth="1"/>
    <col min="1289" max="1289" width="17.28515625" style="6" customWidth="1"/>
    <col min="1290" max="1290" width="15.140625" style="6" bestFit="1" customWidth="1"/>
    <col min="1291" max="1458" width="9.140625" style="6"/>
    <col min="1459" max="1459" width="1.28515625" style="6" customWidth="1"/>
    <col min="1460" max="1460" width="0.140625" style="6" customWidth="1"/>
    <col min="1461" max="1463" width="0" style="6" hidden="1" customWidth="1"/>
    <col min="1464" max="1464" width="0.140625" style="6" customWidth="1"/>
    <col min="1465" max="1465" width="8.42578125" style="6" customWidth="1"/>
    <col min="1466" max="1466" width="10.5703125" style="6" customWidth="1"/>
    <col min="1467" max="1467" width="6.7109375" style="6" customWidth="1"/>
    <col min="1468" max="1468" width="5.42578125" style="6" customWidth="1"/>
    <col min="1469" max="1469" width="17.42578125" style="6" customWidth="1"/>
    <col min="1470" max="1470" width="6.85546875" style="6" customWidth="1"/>
    <col min="1471" max="1471" width="0.28515625" style="6" customWidth="1"/>
    <col min="1472" max="1472" width="0.140625" style="6" customWidth="1"/>
    <col min="1473" max="1473" width="8.7109375" style="6" bestFit="1" customWidth="1"/>
    <col min="1474" max="1474" width="0" style="6" hidden="1" customWidth="1"/>
    <col min="1475" max="1475" width="5.42578125" style="6" customWidth="1"/>
    <col min="1476" max="1476" width="12.5703125" style="6" customWidth="1"/>
    <col min="1477" max="1477" width="0" style="6" hidden="1" customWidth="1"/>
    <col min="1478" max="1478" width="16.28515625" style="6" customWidth="1"/>
    <col min="1479" max="1522" width="0" style="6" hidden="1" customWidth="1"/>
    <col min="1523" max="1523" width="0.140625" style="6" customWidth="1"/>
    <col min="1524" max="1530" width="0" style="6" hidden="1" customWidth="1"/>
    <col min="1531" max="1531" width="1" style="6" customWidth="1"/>
    <col min="1532" max="1532" width="0.140625" style="6" customWidth="1"/>
    <col min="1533" max="1542" width="0" style="6" hidden="1" customWidth="1"/>
    <col min="1543" max="1543" width="0.5703125" style="6" customWidth="1"/>
    <col min="1544" max="1544" width="15.140625" style="6" bestFit="1" customWidth="1"/>
    <col min="1545" max="1545" width="17.28515625" style="6" customWidth="1"/>
    <col min="1546" max="1546" width="15.140625" style="6" bestFit="1" customWidth="1"/>
    <col min="1547" max="1714" width="9.140625" style="6"/>
    <col min="1715" max="1715" width="1.28515625" style="6" customWidth="1"/>
    <col min="1716" max="1716" width="0.140625" style="6" customWidth="1"/>
    <col min="1717" max="1719" width="0" style="6" hidden="1" customWidth="1"/>
    <col min="1720" max="1720" width="0.140625" style="6" customWidth="1"/>
    <col min="1721" max="1721" width="8.42578125" style="6" customWidth="1"/>
    <col min="1722" max="1722" width="10.5703125" style="6" customWidth="1"/>
    <col min="1723" max="1723" width="6.7109375" style="6" customWidth="1"/>
    <col min="1724" max="1724" width="5.42578125" style="6" customWidth="1"/>
    <col min="1725" max="1725" width="17.42578125" style="6" customWidth="1"/>
    <col min="1726" max="1726" width="6.85546875" style="6" customWidth="1"/>
    <col min="1727" max="1727" width="0.28515625" style="6" customWidth="1"/>
    <col min="1728" max="1728" width="0.140625" style="6" customWidth="1"/>
    <col min="1729" max="1729" width="8.7109375" style="6" bestFit="1" customWidth="1"/>
    <col min="1730" max="1730" width="0" style="6" hidden="1" customWidth="1"/>
    <col min="1731" max="1731" width="5.42578125" style="6" customWidth="1"/>
    <col min="1732" max="1732" width="12.5703125" style="6" customWidth="1"/>
    <col min="1733" max="1733" width="0" style="6" hidden="1" customWidth="1"/>
    <col min="1734" max="1734" width="16.28515625" style="6" customWidth="1"/>
    <col min="1735" max="1778" width="0" style="6" hidden="1" customWidth="1"/>
    <col min="1779" max="1779" width="0.140625" style="6" customWidth="1"/>
    <col min="1780" max="1786" width="0" style="6" hidden="1" customWidth="1"/>
    <col min="1787" max="1787" width="1" style="6" customWidth="1"/>
    <col min="1788" max="1788" width="0.140625" style="6" customWidth="1"/>
    <col min="1789" max="1798" width="0" style="6" hidden="1" customWidth="1"/>
    <col min="1799" max="1799" width="0.5703125" style="6" customWidth="1"/>
    <col min="1800" max="1800" width="15.140625" style="6" bestFit="1" customWidth="1"/>
    <col min="1801" max="1801" width="17.28515625" style="6" customWidth="1"/>
    <col min="1802" max="1802" width="15.140625" style="6" bestFit="1" customWidth="1"/>
    <col min="1803" max="1970" width="9.140625" style="6"/>
    <col min="1971" max="1971" width="1.28515625" style="6" customWidth="1"/>
    <col min="1972" max="1972" width="0.140625" style="6" customWidth="1"/>
    <col min="1973" max="1975" width="0" style="6" hidden="1" customWidth="1"/>
    <col min="1976" max="1976" width="0.140625" style="6" customWidth="1"/>
    <col min="1977" max="1977" width="8.42578125" style="6" customWidth="1"/>
    <col min="1978" max="1978" width="10.5703125" style="6" customWidth="1"/>
    <col min="1979" max="1979" width="6.7109375" style="6" customWidth="1"/>
    <col min="1980" max="1980" width="5.42578125" style="6" customWidth="1"/>
    <col min="1981" max="1981" width="17.42578125" style="6" customWidth="1"/>
    <col min="1982" max="1982" width="6.85546875" style="6" customWidth="1"/>
    <col min="1983" max="1983" width="0.28515625" style="6" customWidth="1"/>
    <col min="1984" max="1984" width="0.140625" style="6" customWidth="1"/>
    <col min="1985" max="1985" width="8.7109375" style="6" bestFit="1" customWidth="1"/>
    <col min="1986" max="1986" width="0" style="6" hidden="1" customWidth="1"/>
    <col min="1987" max="1987" width="5.42578125" style="6" customWidth="1"/>
    <col min="1988" max="1988" width="12.5703125" style="6" customWidth="1"/>
    <col min="1989" max="1989" width="0" style="6" hidden="1" customWidth="1"/>
    <col min="1990" max="1990" width="16.28515625" style="6" customWidth="1"/>
    <col min="1991" max="2034" width="0" style="6" hidden="1" customWidth="1"/>
    <col min="2035" max="2035" width="0.140625" style="6" customWidth="1"/>
    <col min="2036" max="2042" width="0" style="6" hidden="1" customWidth="1"/>
    <col min="2043" max="2043" width="1" style="6" customWidth="1"/>
    <col min="2044" max="2044" width="0.140625" style="6" customWidth="1"/>
    <col min="2045" max="2054" width="0" style="6" hidden="1" customWidth="1"/>
    <col min="2055" max="2055" width="0.5703125" style="6" customWidth="1"/>
    <col min="2056" max="2056" width="15.140625" style="6" bestFit="1" customWidth="1"/>
    <col min="2057" max="2057" width="17.28515625" style="6" customWidth="1"/>
    <col min="2058" max="2058" width="15.140625" style="6" bestFit="1" customWidth="1"/>
    <col min="2059" max="2226" width="9.140625" style="6"/>
    <col min="2227" max="2227" width="1.28515625" style="6" customWidth="1"/>
    <col min="2228" max="2228" width="0.140625" style="6" customWidth="1"/>
    <col min="2229" max="2231" width="0" style="6" hidden="1" customWidth="1"/>
    <col min="2232" max="2232" width="0.140625" style="6" customWidth="1"/>
    <col min="2233" max="2233" width="8.42578125" style="6" customWidth="1"/>
    <col min="2234" max="2234" width="10.5703125" style="6" customWidth="1"/>
    <col min="2235" max="2235" width="6.7109375" style="6" customWidth="1"/>
    <col min="2236" max="2236" width="5.42578125" style="6" customWidth="1"/>
    <col min="2237" max="2237" width="17.42578125" style="6" customWidth="1"/>
    <col min="2238" max="2238" width="6.85546875" style="6" customWidth="1"/>
    <col min="2239" max="2239" width="0.28515625" style="6" customWidth="1"/>
    <col min="2240" max="2240" width="0.140625" style="6" customWidth="1"/>
    <col min="2241" max="2241" width="8.7109375" style="6" bestFit="1" customWidth="1"/>
    <col min="2242" max="2242" width="0" style="6" hidden="1" customWidth="1"/>
    <col min="2243" max="2243" width="5.42578125" style="6" customWidth="1"/>
    <col min="2244" max="2244" width="12.5703125" style="6" customWidth="1"/>
    <col min="2245" max="2245" width="0" style="6" hidden="1" customWidth="1"/>
    <col min="2246" max="2246" width="16.28515625" style="6" customWidth="1"/>
    <col min="2247" max="2290" width="0" style="6" hidden="1" customWidth="1"/>
    <col min="2291" max="2291" width="0.140625" style="6" customWidth="1"/>
    <col min="2292" max="2298" width="0" style="6" hidden="1" customWidth="1"/>
    <col min="2299" max="2299" width="1" style="6" customWidth="1"/>
    <col min="2300" max="2300" width="0.140625" style="6" customWidth="1"/>
    <col min="2301" max="2310" width="0" style="6" hidden="1" customWidth="1"/>
    <col min="2311" max="2311" width="0.5703125" style="6" customWidth="1"/>
    <col min="2312" max="2312" width="15.140625" style="6" bestFit="1" customWidth="1"/>
    <col min="2313" max="2313" width="17.28515625" style="6" customWidth="1"/>
    <col min="2314" max="2314" width="15.140625" style="6" bestFit="1" customWidth="1"/>
    <col min="2315" max="2482" width="9.140625" style="6"/>
    <col min="2483" max="2483" width="1.28515625" style="6" customWidth="1"/>
    <col min="2484" max="2484" width="0.140625" style="6" customWidth="1"/>
    <col min="2485" max="2487" width="0" style="6" hidden="1" customWidth="1"/>
    <col min="2488" max="2488" width="0.140625" style="6" customWidth="1"/>
    <col min="2489" max="2489" width="8.42578125" style="6" customWidth="1"/>
    <col min="2490" max="2490" width="10.5703125" style="6" customWidth="1"/>
    <col min="2491" max="2491" width="6.7109375" style="6" customWidth="1"/>
    <col min="2492" max="2492" width="5.42578125" style="6" customWidth="1"/>
    <col min="2493" max="2493" width="17.42578125" style="6" customWidth="1"/>
    <col min="2494" max="2494" width="6.85546875" style="6" customWidth="1"/>
    <col min="2495" max="2495" width="0.28515625" style="6" customWidth="1"/>
    <col min="2496" max="2496" width="0.140625" style="6" customWidth="1"/>
    <col min="2497" max="2497" width="8.7109375" style="6" bestFit="1" customWidth="1"/>
    <col min="2498" max="2498" width="0" style="6" hidden="1" customWidth="1"/>
    <col min="2499" max="2499" width="5.42578125" style="6" customWidth="1"/>
    <col min="2500" max="2500" width="12.5703125" style="6" customWidth="1"/>
    <col min="2501" max="2501" width="0" style="6" hidden="1" customWidth="1"/>
    <col min="2502" max="2502" width="16.28515625" style="6" customWidth="1"/>
    <col min="2503" max="2546" width="0" style="6" hidden="1" customWidth="1"/>
    <col min="2547" max="2547" width="0.140625" style="6" customWidth="1"/>
    <col min="2548" max="2554" width="0" style="6" hidden="1" customWidth="1"/>
    <col min="2555" max="2555" width="1" style="6" customWidth="1"/>
    <col min="2556" max="2556" width="0.140625" style="6" customWidth="1"/>
    <col min="2557" max="2566" width="0" style="6" hidden="1" customWidth="1"/>
    <col min="2567" max="2567" width="0.5703125" style="6" customWidth="1"/>
    <col min="2568" max="2568" width="15.140625" style="6" bestFit="1" customWidth="1"/>
    <col min="2569" max="2569" width="17.28515625" style="6" customWidth="1"/>
    <col min="2570" max="2570" width="15.140625" style="6" bestFit="1" customWidth="1"/>
    <col min="2571" max="2738" width="9.140625" style="6"/>
    <col min="2739" max="2739" width="1.28515625" style="6" customWidth="1"/>
    <col min="2740" max="2740" width="0.140625" style="6" customWidth="1"/>
    <col min="2741" max="2743" width="0" style="6" hidden="1" customWidth="1"/>
    <col min="2744" max="2744" width="0.140625" style="6" customWidth="1"/>
    <col min="2745" max="2745" width="8.42578125" style="6" customWidth="1"/>
    <col min="2746" max="2746" width="10.5703125" style="6" customWidth="1"/>
    <col min="2747" max="2747" width="6.7109375" style="6" customWidth="1"/>
    <col min="2748" max="2748" width="5.42578125" style="6" customWidth="1"/>
    <col min="2749" max="2749" width="17.42578125" style="6" customWidth="1"/>
    <col min="2750" max="2750" width="6.85546875" style="6" customWidth="1"/>
    <col min="2751" max="2751" width="0.28515625" style="6" customWidth="1"/>
    <col min="2752" max="2752" width="0.140625" style="6" customWidth="1"/>
    <col min="2753" max="2753" width="8.7109375" style="6" bestFit="1" customWidth="1"/>
    <col min="2754" max="2754" width="0" style="6" hidden="1" customWidth="1"/>
    <col min="2755" max="2755" width="5.42578125" style="6" customWidth="1"/>
    <col min="2756" max="2756" width="12.5703125" style="6" customWidth="1"/>
    <col min="2757" max="2757" width="0" style="6" hidden="1" customWidth="1"/>
    <col min="2758" max="2758" width="16.28515625" style="6" customWidth="1"/>
    <col min="2759" max="2802" width="0" style="6" hidden="1" customWidth="1"/>
    <col min="2803" max="2803" width="0.140625" style="6" customWidth="1"/>
    <col min="2804" max="2810" width="0" style="6" hidden="1" customWidth="1"/>
    <col min="2811" max="2811" width="1" style="6" customWidth="1"/>
    <col min="2812" max="2812" width="0.140625" style="6" customWidth="1"/>
    <col min="2813" max="2822" width="0" style="6" hidden="1" customWidth="1"/>
    <col min="2823" max="2823" width="0.5703125" style="6" customWidth="1"/>
    <col min="2824" max="2824" width="15.140625" style="6" bestFit="1" customWidth="1"/>
    <col min="2825" max="2825" width="17.28515625" style="6" customWidth="1"/>
    <col min="2826" max="2826" width="15.140625" style="6" bestFit="1" customWidth="1"/>
    <col min="2827" max="2994" width="9.140625" style="6"/>
    <col min="2995" max="2995" width="1.28515625" style="6" customWidth="1"/>
    <col min="2996" max="2996" width="0.140625" style="6" customWidth="1"/>
    <col min="2997" max="2999" width="0" style="6" hidden="1" customWidth="1"/>
    <col min="3000" max="3000" width="0.140625" style="6" customWidth="1"/>
    <col min="3001" max="3001" width="8.42578125" style="6" customWidth="1"/>
    <col min="3002" max="3002" width="10.5703125" style="6" customWidth="1"/>
    <col min="3003" max="3003" width="6.7109375" style="6" customWidth="1"/>
    <col min="3004" max="3004" width="5.42578125" style="6" customWidth="1"/>
    <col min="3005" max="3005" width="17.42578125" style="6" customWidth="1"/>
    <col min="3006" max="3006" width="6.85546875" style="6" customWidth="1"/>
    <col min="3007" max="3007" width="0.28515625" style="6" customWidth="1"/>
    <col min="3008" max="3008" width="0.140625" style="6" customWidth="1"/>
    <col min="3009" max="3009" width="8.7109375" style="6" bestFit="1" customWidth="1"/>
    <col min="3010" max="3010" width="0" style="6" hidden="1" customWidth="1"/>
    <col min="3011" max="3011" width="5.42578125" style="6" customWidth="1"/>
    <col min="3012" max="3012" width="12.5703125" style="6" customWidth="1"/>
    <col min="3013" max="3013" width="0" style="6" hidden="1" customWidth="1"/>
    <col min="3014" max="3014" width="16.28515625" style="6" customWidth="1"/>
    <col min="3015" max="3058" width="0" style="6" hidden="1" customWidth="1"/>
    <col min="3059" max="3059" width="0.140625" style="6" customWidth="1"/>
    <col min="3060" max="3066" width="0" style="6" hidden="1" customWidth="1"/>
    <col min="3067" max="3067" width="1" style="6" customWidth="1"/>
    <col min="3068" max="3068" width="0.140625" style="6" customWidth="1"/>
    <col min="3069" max="3078" width="0" style="6" hidden="1" customWidth="1"/>
    <col min="3079" max="3079" width="0.5703125" style="6" customWidth="1"/>
    <col min="3080" max="3080" width="15.140625" style="6" bestFit="1" customWidth="1"/>
    <col min="3081" max="3081" width="17.28515625" style="6" customWidth="1"/>
    <col min="3082" max="3082" width="15.140625" style="6" bestFit="1" customWidth="1"/>
    <col min="3083" max="3250" width="9.140625" style="6"/>
    <col min="3251" max="3251" width="1.28515625" style="6" customWidth="1"/>
    <col min="3252" max="3252" width="0.140625" style="6" customWidth="1"/>
    <col min="3253" max="3255" width="0" style="6" hidden="1" customWidth="1"/>
    <col min="3256" max="3256" width="0.140625" style="6" customWidth="1"/>
    <col min="3257" max="3257" width="8.42578125" style="6" customWidth="1"/>
    <col min="3258" max="3258" width="10.5703125" style="6" customWidth="1"/>
    <col min="3259" max="3259" width="6.7109375" style="6" customWidth="1"/>
    <col min="3260" max="3260" width="5.42578125" style="6" customWidth="1"/>
    <col min="3261" max="3261" width="17.42578125" style="6" customWidth="1"/>
    <col min="3262" max="3262" width="6.85546875" style="6" customWidth="1"/>
    <col min="3263" max="3263" width="0.28515625" style="6" customWidth="1"/>
    <col min="3264" max="3264" width="0.140625" style="6" customWidth="1"/>
    <col min="3265" max="3265" width="8.7109375" style="6" bestFit="1" customWidth="1"/>
    <col min="3266" max="3266" width="0" style="6" hidden="1" customWidth="1"/>
    <col min="3267" max="3267" width="5.42578125" style="6" customWidth="1"/>
    <col min="3268" max="3268" width="12.5703125" style="6" customWidth="1"/>
    <col min="3269" max="3269" width="0" style="6" hidden="1" customWidth="1"/>
    <col min="3270" max="3270" width="16.28515625" style="6" customWidth="1"/>
    <col min="3271" max="3314" width="0" style="6" hidden="1" customWidth="1"/>
    <col min="3315" max="3315" width="0.140625" style="6" customWidth="1"/>
    <col min="3316" max="3322" width="0" style="6" hidden="1" customWidth="1"/>
    <col min="3323" max="3323" width="1" style="6" customWidth="1"/>
    <col min="3324" max="3324" width="0.140625" style="6" customWidth="1"/>
    <col min="3325" max="3334" width="0" style="6" hidden="1" customWidth="1"/>
    <col min="3335" max="3335" width="0.5703125" style="6" customWidth="1"/>
    <col min="3336" max="3336" width="15.140625" style="6" bestFit="1" customWidth="1"/>
    <col min="3337" max="3337" width="17.28515625" style="6" customWidth="1"/>
    <col min="3338" max="3338" width="15.140625" style="6" bestFit="1" customWidth="1"/>
    <col min="3339" max="3506" width="9.140625" style="6"/>
    <col min="3507" max="3507" width="1.28515625" style="6" customWidth="1"/>
    <col min="3508" max="3508" width="0.140625" style="6" customWidth="1"/>
    <col min="3509" max="3511" width="0" style="6" hidden="1" customWidth="1"/>
    <col min="3512" max="3512" width="0.140625" style="6" customWidth="1"/>
    <col min="3513" max="3513" width="8.42578125" style="6" customWidth="1"/>
    <col min="3514" max="3514" width="10.5703125" style="6" customWidth="1"/>
    <col min="3515" max="3515" width="6.7109375" style="6" customWidth="1"/>
    <col min="3516" max="3516" width="5.42578125" style="6" customWidth="1"/>
    <col min="3517" max="3517" width="17.42578125" style="6" customWidth="1"/>
    <col min="3518" max="3518" width="6.85546875" style="6" customWidth="1"/>
    <col min="3519" max="3519" width="0.28515625" style="6" customWidth="1"/>
    <col min="3520" max="3520" width="0.140625" style="6" customWidth="1"/>
    <col min="3521" max="3521" width="8.7109375" style="6" bestFit="1" customWidth="1"/>
    <col min="3522" max="3522" width="0" style="6" hidden="1" customWidth="1"/>
    <col min="3523" max="3523" width="5.42578125" style="6" customWidth="1"/>
    <col min="3524" max="3524" width="12.5703125" style="6" customWidth="1"/>
    <col min="3525" max="3525" width="0" style="6" hidden="1" customWidth="1"/>
    <col min="3526" max="3526" width="16.28515625" style="6" customWidth="1"/>
    <col min="3527" max="3570" width="0" style="6" hidden="1" customWidth="1"/>
    <col min="3571" max="3571" width="0.140625" style="6" customWidth="1"/>
    <col min="3572" max="3578" width="0" style="6" hidden="1" customWidth="1"/>
    <col min="3579" max="3579" width="1" style="6" customWidth="1"/>
    <col min="3580" max="3580" width="0.140625" style="6" customWidth="1"/>
    <col min="3581" max="3590" width="0" style="6" hidden="1" customWidth="1"/>
    <col min="3591" max="3591" width="0.5703125" style="6" customWidth="1"/>
    <col min="3592" max="3592" width="15.140625" style="6" bestFit="1" customWidth="1"/>
    <col min="3593" max="3593" width="17.28515625" style="6" customWidth="1"/>
    <col min="3594" max="3594" width="15.140625" style="6" bestFit="1" customWidth="1"/>
    <col min="3595" max="3762" width="9.140625" style="6"/>
    <col min="3763" max="3763" width="1.28515625" style="6" customWidth="1"/>
    <col min="3764" max="3764" width="0.140625" style="6" customWidth="1"/>
    <col min="3765" max="3767" width="0" style="6" hidden="1" customWidth="1"/>
    <col min="3768" max="3768" width="0.140625" style="6" customWidth="1"/>
    <col min="3769" max="3769" width="8.42578125" style="6" customWidth="1"/>
    <col min="3770" max="3770" width="10.5703125" style="6" customWidth="1"/>
    <col min="3771" max="3771" width="6.7109375" style="6" customWidth="1"/>
    <col min="3772" max="3772" width="5.42578125" style="6" customWidth="1"/>
    <col min="3773" max="3773" width="17.42578125" style="6" customWidth="1"/>
    <col min="3774" max="3774" width="6.85546875" style="6" customWidth="1"/>
    <col min="3775" max="3775" width="0.28515625" style="6" customWidth="1"/>
    <col min="3776" max="3776" width="0.140625" style="6" customWidth="1"/>
    <col min="3777" max="3777" width="8.7109375" style="6" bestFit="1" customWidth="1"/>
    <col min="3778" max="3778" width="0" style="6" hidden="1" customWidth="1"/>
    <col min="3779" max="3779" width="5.42578125" style="6" customWidth="1"/>
    <col min="3780" max="3780" width="12.5703125" style="6" customWidth="1"/>
    <col min="3781" max="3781" width="0" style="6" hidden="1" customWidth="1"/>
    <col min="3782" max="3782" width="16.28515625" style="6" customWidth="1"/>
    <col min="3783" max="3826" width="0" style="6" hidden="1" customWidth="1"/>
    <col min="3827" max="3827" width="0.140625" style="6" customWidth="1"/>
    <col min="3828" max="3834" width="0" style="6" hidden="1" customWidth="1"/>
    <col min="3835" max="3835" width="1" style="6" customWidth="1"/>
    <col min="3836" max="3836" width="0.140625" style="6" customWidth="1"/>
    <col min="3837" max="3846" width="0" style="6" hidden="1" customWidth="1"/>
    <col min="3847" max="3847" width="0.5703125" style="6" customWidth="1"/>
    <col min="3848" max="3848" width="15.140625" style="6" bestFit="1" customWidth="1"/>
    <col min="3849" max="3849" width="17.28515625" style="6" customWidth="1"/>
    <col min="3850" max="3850" width="15.140625" style="6" bestFit="1" customWidth="1"/>
    <col min="3851" max="4018" width="9.140625" style="6"/>
    <col min="4019" max="4019" width="1.28515625" style="6" customWidth="1"/>
    <col min="4020" max="4020" width="0.140625" style="6" customWidth="1"/>
    <col min="4021" max="4023" width="0" style="6" hidden="1" customWidth="1"/>
    <col min="4024" max="4024" width="0.140625" style="6" customWidth="1"/>
    <col min="4025" max="4025" width="8.42578125" style="6" customWidth="1"/>
    <col min="4026" max="4026" width="10.5703125" style="6" customWidth="1"/>
    <col min="4027" max="4027" width="6.7109375" style="6" customWidth="1"/>
    <col min="4028" max="4028" width="5.42578125" style="6" customWidth="1"/>
    <col min="4029" max="4029" width="17.42578125" style="6" customWidth="1"/>
    <col min="4030" max="4030" width="6.85546875" style="6" customWidth="1"/>
    <col min="4031" max="4031" width="0.28515625" style="6" customWidth="1"/>
    <col min="4032" max="4032" width="0.140625" style="6" customWidth="1"/>
    <col min="4033" max="4033" width="8.7109375" style="6" bestFit="1" customWidth="1"/>
    <col min="4034" max="4034" width="0" style="6" hidden="1" customWidth="1"/>
    <col min="4035" max="4035" width="5.42578125" style="6" customWidth="1"/>
    <col min="4036" max="4036" width="12.5703125" style="6" customWidth="1"/>
    <col min="4037" max="4037" width="0" style="6" hidden="1" customWidth="1"/>
    <col min="4038" max="4038" width="16.28515625" style="6" customWidth="1"/>
    <col min="4039" max="4082" width="0" style="6" hidden="1" customWidth="1"/>
    <col min="4083" max="4083" width="0.140625" style="6" customWidth="1"/>
    <col min="4084" max="4090" width="0" style="6" hidden="1" customWidth="1"/>
    <col min="4091" max="4091" width="1" style="6" customWidth="1"/>
    <col min="4092" max="4092" width="0.140625" style="6" customWidth="1"/>
    <col min="4093" max="4102" width="0" style="6" hidden="1" customWidth="1"/>
    <col min="4103" max="4103" width="0.5703125" style="6" customWidth="1"/>
    <col min="4104" max="4104" width="15.140625" style="6" bestFit="1" customWidth="1"/>
    <col min="4105" max="4105" width="17.28515625" style="6" customWidth="1"/>
    <col min="4106" max="4106" width="15.140625" style="6" bestFit="1" customWidth="1"/>
    <col min="4107" max="4274" width="9.140625" style="6"/>
    <col min="4275" max="4275" width="1.28515625" style="6" customWidth="1"/>
    <col min="4276" max="4276" width="0.140625" style="6" customWidth="1"/>
    <col min="4277" max="4279" width="0" style="6" hidden="1" customWidth="1"/>
    <col min="4280" max="4280" width="0.140625" style="6" customWidth="1"/>
    <col min="4281" max="4281" width="8.42578125" style="6" customWidth="1"/>
    <col min="4282" max="4282" width="10.5703125" style="6" customWidth="1"/>
    <col min="4283" max="4283" width="6.7109375" style="6" customWidth="1"/>
    <col min="4284" max="4284" width="5.42578125" style="6" customWidth="1"/>
    <col min="4285" max="4285" width="17.42578125" style="6" customWidth="1"/>
    <col min="4286" max="4286" width="6.85546875" style="6" customWidth="1"/>
    <col min="4287" max="4287" width="0.28515625" style="6" customWidth="1"/>
    <col min="4288" max="4288" width="0.140625" style="6" customWidth="1"/>
    <col min="4289" max="4289" width="8.7109375" style="6" bestFit="1" customWidth="1"/>
    <col min="4290" max="4290" width="0" style="6" hidden="1" customWidth="1"/>
    <col min="4291" max="4291" width="5.42578125" style="6" customWidth="1"/>
    <col min="4292" max="4292" width="12.5703125" style="6" customWidth="1"/>
    <col min="4293" max="4293" width="0" style="6" hidden="1" customWidth="1"/>
    <col min="4294" max="4294" width="16.28515625" style="6" customWidth="1"/>
    <col min="4295" max="4338" width="0" style="6" hidden="1" customWidth="1"/>
    <col min="4339" max="4339" width="0.140625" style="6" customWidth="1"/>
    <col min="4340" max="4346" width="0" style="6" hidden="1" customWidth="1"/>
    <col min="4347" max="4347" width="1" style="6" customWidth="1"/>
    <col min="4348" max="4348" width="0.140625" style="6" customWidth="1"/>
    <col min="4349" max="4358" width="0" style="6" hidden="1" customWidth="1"/>
    <col min="4359" max="4359" width="0.5703125" style="6" customWidth="1"/>
    <col min="4360" max="4360" width="15.140625" style="6" bestFit="1" customWidth="1"/>
    <col min="4361" max="4361" width="17.28515625" style="6" customWidth="1"/>
    <col min="4362" max="4362" width="15.140625" style="6" bestFit="1" customWidth="1"/>
    <col min="4363" max="4530" width="9.140625" style="6"/>
    <col min="4531" max="4531" width="1.28515625" style="6" customWidth="1"/>
    <col min="4532" max="4532" width="0.140625" style="6" customWidth="1"/>
    <col min="4533" max="4535" width="0" style="6" hidden="1" customWidth="1"/>
    <col min="4536" max="4536" width="0.140625" style="6" customWidth="1"/>
    <col min="4537" max="4537" width="8.42578125" style="6" customWidth="1"/>
    <col min="4538" max="4538" width="10.5703125" style="6" customWidth="1"/>
    <col min="4539" max="4539" width="6.7109375" style="6" customWidth="1"/>
    <col min="4540" max="4540" width="5.42578125" style="6" customWidth="1"/>
    <col min="4541" max="4541" width="17.42578125" style="6" customWidth="1"/>
    <col min="4542" max="4542" width="6.85546875" style="6" customWidth="1"/>
    <col min="4543" max="4543" width="0.28515625" style="6" customWidth="1"/>
    <col min="4544" max="4544" width="0.140625" style="6" customWidth="1"/>
    <col min="4545" max="4545" width="8.7109375" style="6" bestFit="1" customWidth="1"/>
    <col min="4546" max="4546" width="0" style="6" hidden="1" customWidth="1"/>
    <col min="4547" max="4547" width="5.42578125" style="6" customWidth="1"/>
    <col min="4548" max="4548" width="12.5703125" style="6" customWidth="1"/>
    <col min="4549" max="4549" width="0" style="6" hidden="1" customWidth="1"/>
    <col min="4550" max="4550" width="16.28515625" style="6" customWidth="1"/>
    <col min="4551" max="4594" width="0" style="6" hidden="1" customWidth="1"/>
    <col min="4595" max="4595" width="0.140625" style="6" customWidth="1"/>
    <col min="4596" max="4602" width="0" style="6" hidden="1" customWidth="1"/>
    <col min="4603" max="4603" width="1" style="6" customWidth="1"/>
    <col min="4604" max="4604" width="0.140625" style="6" customWidth="1"/>
    <col min="4605" max="4614" width="0" style="6" hidden="1" customWidth="1"/>
    <col min="4615" max="4615" width="0.5703125" style="6" customWidth="1"/>
    <col min="4616" max="4616" width="15.140625" style="6" bestFit="1" customWidth="1"/>
    <col min="4617" max="4617" width="17.28515625" style="6" customWidth="1"/>
    <col min="4618" max="4618" width="15.140625" style="6" bestFit="1" customWidth="1"/>
    <col min="4619" max="4786" width="9.140625" style="6"/>
    <col min="4787" max="4787" width="1.28515625" style="6" customWidth="1"/>
    <col min="4788" max="4788" width="0.140625" style="6" customWidth="1"/>
    <col min="4789" max="4791" width="0" style="6" hidden="1" customWidth="1"/>
    <col min="4792" max="4792" width="0.140625" style="6" customWidth="1"/>
    <col min="4793" max="4793" width="8.42578125" style="6" customWidth="1"/>
    <col min="4794" max="4794" width="10.5703125" style="6" customWidth="1"/>
    <col min="4795" max="4795" width="6.7109375" style="6" customWidth="1"/>
    <col min="4796" max="4796" width="5.42578125" style="6" customWidth="1"/>
    <col min="4797" max="4797" width="17.42578125" style="6" customWidth="1"/>
    <col min="4798" max="4798" width="6.85546875" style="6" customWidth="1"/>
    <col min="4799" max="4799" width="0.28515625" style="6" customWidth="1"/>
    <col min="4800" max="4800" width="0.140625" style="6" customWidth="1"/>
    <col min="4801" max="4801" width="8.7109375" style="6" bestFit="1" customWidth="1"/>
    <col min="4802" max="4802" width="0" style="6" hidden="1" customWidth="1"/>
    <col min="4803" max="4803" width="5.42578125" style="6" customWidth="1"/>
    <col min="4804" max="4804" width="12.5703125" style="6" customWidth="1"/>
    <col min="4805" max="4805" width="0" style="6" hidden="1" customWidth="1"/>
    <col min="4806" max="4806" width="16.28515625" style="6" customWidth="1"/>
    <col min="4807" max="4850" width="0" style="6" hidden="1" customWidth="1"/>
    <col min="4851" max="4851" width="0.140625" style="6" customWidth="1"/>
    <col min="4852" max="4858" width="0" style="6" hidden="1" customWidth="1"/>
    <col min="4859" max="4859" width="1" style="6" customWidth="1"/>
    <col min="4860" max="4860" width="0.140625" style="6" customWidth="1"/>
    <col min="4861" max="4870" width="0" style="6" hidden="1" customWidth="1"/>
    <col min="4871" max="4871" width="0.5703125" style="6" customWidth="1"/>
    <col min="4872" max="4872" width="15.140625" style="6" bestFit="1" customWidth="1"/>
    <col min="4873" max="4873" width="17.28515625" style="6" customWidth="1"/>
    <col min="4874" max="4874" width="15.140625" style="6" bestFit="1" customWidth="1"/>
    <col min="4875" max="5042" width="9.140625" style="6"/>
    <col min="5043" max="5043" width="1.28515625" style="6" customWidth="1"/>
    <col min="5044" max="5044" width="0.140625" style="6" customWidth="1"/>
    <col min="5045" max="5047" width="0" style="6" hidden="1" customWidth="1"/>
    <col min="5048" max="5048" width="0.140625" style="6" customWidth="1"/>
    <col min="5049" max="5049" width="8.42578125" style="6" customWidth="1"/>
    <col min="5050" max="5050" width="10.5703125" style="6" customWidth="1"/>
    <col min="5051" max="5051" width="6.7109375" style="6" customWidth="1"/>
    <col min="5052" max="5052" width="5.42578125" style="6" customWidth="1"/>
    <col min="5053" max="5053" width="17.42578125" style="6" customWidth="1"/>
    <col min="5054" max="5054" width="6.85546875" style="6" customWidth="1"/>
    <col min="5055" max="5055" width="0.28515625" style="6" customWidth="1"/>
    <col min="5056" max="5056" width="0.140625" style="6" customWidth="1"/>
    <col min="5057" max="5057" width="8.7109375" style="6" bestFit="1" customWidth="1"/>
    <col min="5058" max="5058" width="0" style="6" hidden="1" customWidth="1"/>
    <col min="5059" max="5059" width="5.42578125" style="6" customWidth="1"/>
    <col min="5060" max="5060" width="12.5703125" style="6" customWidth="1"/>
    <col min="5061" max="5061" width="0" style="6" hidden="1" customWidth="1"/>
    <col min="5062" max="5062" width="16.28515625" style="6" customWidth="1"/>
    <col min="5063" max="5106" width="0" style="6" hidden="1" customWidth="1"/>
    <col min="5107" max="5107" width="0.140625" style="6" customWidth="1"/>
    <col min="5108" max="5114" width="0" style="6" hidden="1" customWidth="1"/>
    <col min="5115" max="5115" width="1" style="6" customWidth="1"/>
    <col min="5116" max="5116" width="0.140625" style="6" customWidth="1"/>
    <col min="5117" max="5126" width="0" style="6" hidden="1" customWidth="1"/>
    <col min="5127" max="5127" width="0.5703125" style="6" customWidth="1"/>
    <col min="5128" max="5128" width="15.140625" style="6" bestFit="1" customWidth="1"/>
    <col min="5129" max="5129" width="17.28515625" style="6" customWidth="1"/>
    <col min="5130" max="5130" width="15.140625" style="6" bestFit="1" customWidth="1"/>
    <col min="5131" max="5298" width="9.140625" style="6"/>
    <col min="5299" max="5299" width="1.28515625" style="6" customWidth="1"/>
    <col min="5300" max="5300" width="0.140625" style="6" customWidth="1"/>
    <col min="5301" max="5303" width="0" style="6" hidden="1" customWidth="1"/>
    <col min="5304" max="5304" width="0.140625" style="6" customWidth="1"/>
    <col min="5305" max="5305" width="8.42578125" style="6" customWidth="1"/>
    <col min="5306" max="5306" width="10.5703125" style="6" customWidth="1"/>
    <col min="5307" max="5307" width="6.7109375" style="6" customWidth="1"/>
    <col min="5308" max="5308" width="5.42578125" style="6" customWidth="1"/>
    <col min="5309" max="5309" width="17.42578125" style="6" customWidth="1"/>
    <col min="5310" max="5310" width="6.85546875" style="6" customWidth="1"/>
    <col min="5311" max="5311" width="0.28515625" style="6" customWidth="1"/>
    <col min="5312" max="5312" width="0.140625" style="6" customWidth="1"/>
    <col min="5313" max="5313" width="8.7109375" style="6" bestFit="1" customWidth="1"/>
    <col min="5314" max="5314" width="0" style="6" hidden="1" customWidth="1"/>
    <col min="5315" max="5315" width="5.42578125" style="6" customWidth="1"/>
    <col min="5316" max="5316" width="12.5703125" style="6" customWidth="1"/>
    <col min="5317" max="5317" width="0" style="6" hidden="1" customWidth="1"/>
    <col min="5318" max="5318" width="16.28515625" style="6" customWidth="1"/>
    <col min="5319" max="5362" width="0" style="6" hidden="1" customWidth="1"/>
    <col min="5363" max="5363" width="0.140625" style="6" customWidth="1"/>
    <col min="5364" max="5370" width="0" style="6" hidden="1" customWidth="1"/>
    <col min="5371" max="5371" width="1" style="6" customWidth="1"/>
    <col min="5372" max="5372" width="0.140625" style="6" customWidth="1"/>
    <col min="5373" max="5382" width="0" style="6" hidden="1" customWidth="1"/>
    <col min="5383" max="5383" width="0.5703125" style="6" customWidth="1"/>
    <col min="5384" max="5384" width="15.140625" style="6" bestFit="1" customWidth="1"/>
    <col min="5385" max="5385" width="17.28515625" style="6" customWidth="1"/>
    <col min="5386" max="5386" width="15.140625" style="6" bestFit="1" customWidth="1"/>
    <col min="5387" max="5554" width="9.140625" style="6"/>
    <col min="5555" max="5555" width="1.28515625" style="6" customWidth="1"/>
    <col min="5556" max="5556" width="0.140625" style="6" customWidth="1"/>
    <col min="5557" max="5559" width="0" style="6" hidden="1" customWidth="1"/>
    <col min="5560" max="5560" width="0.140625" style="6" customWidth="1"/>
    <col min="5561" max="5561" width="8.42578125" style="6" customWidth="1"/>
    <col min="5562" max="5562" width="10.5703125" style="6" customWidth="1"/>
    <col min="5563" max="5563" width="6.7109375" style="6" customWidth="1"/>
    <col min="5564" max="5564" width="5.42578125" style="6" customWidth="1"/>
    <col min="5565" max="5565" width="17.42578125" style="6" customWidth="1"/>
    <col min="5566" max="5566" width="6.85546875" style="6" customWidth="1"/>
    <col min="5567" max="5567" width="0.28515625" style="6" customWidth="1"/>
    <col min="5568" max="5568" width="0.140625" style="6" customWidth="1"/>
    <col min="5569" max="5569" width="8.7109375" style="6" bestFit="1" customWidth="1"/>
    <col min="5570" max="5570" width="0" style="6" hidden="1" customWidth="1"/>
    <col min="5571" max="5571" width="5.42578125" style="6" customWidth="1"/>
    <col min="5572" max="5572" width="12.5703125" style="6" customWidth="1"/>
    <col min="5573" max="5573" width="0" style="6" hidden="1" customWidth="1"/>
    <col min="5574" max="5574" width="16.28515625" style="6" customWidth="1"/>
    <col min="5575" max="5618" width="0" style="6" hidden="1" customWidth="1"/>
    <col min="5619" max="5619" width="0.140625" style="6" customWidth="1"/>
    <col min="5620" max="5626" width="0" style="6" hidden="1" customWidth="1"/>
    <col min="5627" max="5627" width="1" style="6" customWidth="1"/>
    <col min="5628" max="5628" width="0.140625" style="6" customWidth="1"/>
    <col min="5629" max="5638" width="0" style="6" hidden="1" customWidth="1"/>
    <col min="5639" max="5639" width="0.5703125" style="6" customWidth="1"/>
    <col min="5640" max="5640" width="15.140625" style="6" bestFit="1" customWidth="1"/>
    <col min="5641" max="5641" width="17.28515625" style="6" customWidth="1"/>
    <col min="5642" max="5642" width="15.140625" style="6" bestFit="1" customWidth="1"/>
    <col min="5643" max="5810" width="9.140625" style="6"/>
    <col min="5811" max="5811" width="1.28515625" style="6" customWidth="1"/>
    <col min="5812" max="5812" width="0.140625" style="6" customWidth="1"/>
    <col min="5813" max="5815" width="0" style="6" hidden="1" customWidth="1"/>
    <col min="5816" max="5816" width="0.140625" style="6" customWidth="1"/>
    <col min="5817" max="5817" width="8.42578125" style="6" customWidth="1"/>
    <col min="5818" max="5818" width="10.5703125" style="6" customWidth="1"/>
    <col min="5819" max="5819" width="6.7109375" style="6" customWidth="1"/>
    <col min="5820" max="5820" width="5.42578125" style="6" customWidth="1"/>
    <col min="5821" max="5821" width="17.42578125" style="6" customWidth="1"/>
    <col min="5822" max="5822" width="6.85546875" style="6" customWidth="1"/>
    <col min="5823" max="5823" width="0.28515625" style="6" customWidth="1"/>
    <col min="5824" max="5824" width="0.140625" style="6" customWidth="1"/>
    <col min="5825" max="5825" width="8.7109375" style="6" bestFit="1" customWidth="1"/>
    <col min="5826" max="5826" width="0" style="6" hidden="1" customWidth="1"/>
    <col min="5827" max="5827" width="5.42578125" style="6" customWidth="1"/>
    <col min="5828" max="5828" width="12.5703125" style="6" customWidth="1"/>
    <col min="5829" max="5829" width="0" style="6" hidden="1" customWidth="1"/>
    <col min="5830" max="5830" width="16.28515625" style="6" customWidth="1"/>
    <col min="5831" max="5874" width="0" style="6" hidden="1" customWidth="1"/>
    <col min="5875" max="5875" width="0.140625" style="6" customWidth="1"/>
    <col min="5876" max="5882" width="0" style="6" hidden="1" customWidth="1"/>
    <col min="5883" max="5883" width="1" style="6" customWidth="1"/>
    <col min="5884" max="5884" width="0.140625" style="6" customWidth="1"/>
    <col min="5885" max="5894" width="0" style="6" hidden="1" customWidth="1"/>
    <col min="5895" max="5895" width="0.5703125" style="6" customWidth="1"/>
    <col min="5896" max="5896" width="15.140625" style="6" bestFit="1" customWidth="1"/>
    <col min="5897" max="5897" width="17.28515625" style="6" customWidth="1"/>
    <col min="5898" max="5898" width="15.140625" style="6" bestFit="1" customWidth="1"/>
    <col min="5899" max="6066" width="9.140625" style="6"/>
    <col min="6067" max="6067" width="1.28515625" style="6" customWidth="1"/>
    <col min="6068" max="6068" width="0.140625" style="6" customWidth="1"/>
    <col min="6069" max="6071" width="0" style="6" hidden="1" customWidth="1"/>
    <col min="6072" max="6072" width="0.140625" style="6" customWidth="1"/>
    <col min="6073" max="6073" width="8.42578125" style="6" customWidth="1"/>
    <col min="6074" max="6074" width="10.5703125" style="6" customWidth="1"/>
    <col min="6075" max="6075" width="6.7109375" style="6" customWidth="1"/>
    <col min="6076" max="6076" width="5.42578125" style="6" customWidth="1"/>
    <col min="6077" max="6077" width="17.42578125" style="6" customWidth="1"/>
    <col min="6078" max="6078" width="6.85546875" style="6" customWidth="1"/>
    <col min="6079" max="6079" width="0.28515625" style="6" customWidth="1"/>
    <col min="6080" max="6080" width="0.140625" style="6" customWidth="1"/>
    <col min="6081" max="6081" width="8.7109375" style="6" bestFit="1" customWidth="1"/>
    <col min="6082" max="6082" width="0" style="6" hidden="1" customWidth="1"/>
    <col min="6083" max="6083" width="5.42578125" style="6" customWidth="1"/>
    <col min="6084" max="6084" width="12.5703125" style="6" customWidth="1"/>
    <col min="6085" max="6085" width="0" style="6" hidden="1" customWidth="1"/>
    <col min="6086" max="6086" width="16.28515625" style="6" customWidth="1"/>
    <col min="6087" max="6130" width="0" style="6" hidden="1" customWidth="1"/>
    <col min="6131" max="6131" width="0.140625" style="6" customWidth="1"/>
    <col min="6132" max="6138" width="0" style="6" hidden="1" customWidth="1"/>
    <col min="6139" max="6139" width="1" style="6" customWidth="1"/>
    <col min="6140" max="6140" width="0.140625" style="6" customWidth="1"/>
    <col min="6141" max="6150" width="0" style="6" hidden="1" customWidth="1"/>
    <col min="6151" max="6151" width="0.5703125" style="6" customWidth="1"/>
    <col min="6152" max="6152" width="15.140625" style="6" bestFit="1" customWidth="1"/>
    <col min="6153" max="6153" width="17.28515625" style="6" customWidth="1"/>
    <col min="6154" max="6154" width="15.140625" style="6" bestFit="1" customWidth="1"/>
    <col min="6155" max="6322" width="9.140625" style="6"/>
    <col min="6323" max="6323" width="1.28515625" style="6" customWidth="1"/>
    <col min="6324" max="6324" width="0.140625" style="6" customWidth="1"/>
    <col min="6325" max="6327" width="0" style="6" hidden="1" customWidth="1"/>
    <col min="6328" max="6328" width="0.140625" style="6" customWidth="1"/>
    <col min="6329" max="6329" width="8.42578125" style="6" customWidth="1"/>
    <col min="6330" max="6330" width="10.5703125" style="6" customWidth="1"/>
    <col min="6331" max="6331" width="6.7109375" style="6" customWidth="1"/>
    <col min="6332" max="6332" width="5.42578125" style="6" customWidth="1"/>
    <col min="6333" max="6333" width="17.42578125" style="6" customWidth="1"/>
    <col min="6334" max="6334" width="6.85546875" style="6" customWidth="1"/>
    <col min="6335" max="6335" width="0.28515625" style="6" customWidth="1"/>
    <col min="6336" max="6336" width="0.140625" style="6" customWidth="1"/>
    <col min="6337" max="6337" width="8.7109375" style="6" bestFit="1" customWidth="1"/>
    <col min="6338" max="6338" width="0" style="6" hidden="1" customWidth="1"/>
    <col min="6339" max="6339" width="5.42578125" style="6" customWidth="1"/>
    <col min="6340" max="6340" width="12.5703125" style="6" customWidth="1"/>
    <col min="6341" max="6341" width="0" style="6" hidden="1" customWidth="1"/>
    <col min="6342" max="6342" width="16.28515625" style="6" customWidth="1"/>
    <col min="6343" max="6386" width="0" style="6" hidden="1" customWidth="1"/>
    <col min="6387" max="6387" width="0.140625" style="6" customWidth="1"/>
    <col min="6388" max="6394" width="0" style="6" hidden="1" customWidth="1"/>
    <col min="6395" max="6395" width="1" style="6" customWidth="1"/>
    <col min="6396" max="6396" width="0.140625" style="6" customWidth="1"/>
    <col min="6397" max="6406" width="0" style="6" hidden="1" customWidth="1"/>
    <col min="6407" max="6407" width="0.5703125" style="6" customWidth="1"/>
    <col min="6408" max="6408" width="15.140625" style="6" bestFit="1" customWidth="1"/>
    <col min="6409" max="6409" width="17.28515625" style="6" customWidth="1"/>
    <col min="6410" max="6410" width="15.140625" style="6" bestFit="1" customWidth="1"/>
    <col min="6411" max="6578" width="9.140625" style="6"/>
    <col min="6579" max="6579" width="1.28515625" style="6" customWidth="1"/>
    <col min="6580" max="6580" width="0.140625" style="6" customWidth="1"/>
    <col min="6581" max="6583" width="0" style="6" hidden="1" customWidth="1"/>
    <col min="6584" max="6584" width="0.140625" style="6" customWidth="1"/>
    <col min="6585" max="6585" width="8.42578125" style="6" customWidth="1"/>
    <col min="6586" max="6586" width="10.5703125" style="6" customWidth="1"/>
    <col min="6587" max="6587" width="6.7109375" style="6" customWidth="1"/>
    <col min="6588" max="6588" width="5.42578125" style="6" customWidth="1"/>
    <col min="6589" max="6589" width="17.42578125" style="6" customWidth="1"/>
    <col min="6590" max="6590" width="6.85546875" style="6" customWidth="1"/>
    <col min="6591" max="6591" width="0.28515625" style="6" customWidth="1"/>
    <col min="6592" max="6592" width="0.140625" style="6" customWidth="1"/>
    <col min="6593" max="6593" width="8.7109375" style="6" bestFit="1" customWidth="1"/>
    <col min="6594" max="6594" width="0" style="6" hidden="1" customWidth="1"/>
    <col min="6595" max="6595" width="5.42578125" style="6" customWidth="1"/>
    <col min="6596" max="6596" width="12.5703125" style="6" customWidth="1"/>
    <col min="6597" max="6597" width="0" style="6" hidden="1" customWidth="1"/>
    <col min="6598" max="6598" width="16.28515625" style="6" customWidth="1"/>
    <col min="6599" max="6642" width="0" style="6" hidden="1" customWidth="1"/>
    <col min="6643" max="6643" width="0.140625" style="6" customWidth="1"/>
    <col min="6644" max="6650" width="0" style="6" hidden="1" customWidth="1"/>
    <col min="6651" max="6651" width="1" style="6" customWidth="1"/>
    <col min="6652" max="6652" width="0.140625" style="6" customWidth="1"/>
    <col min="6653" max="6662" width="0" style="6" hidden="1" customWidth="1"/>
    <col min="6663" max="6663" width="0.5703125" style="6" customWidth="1"/>
    <col min="6664" max="6664" width="15.140625" style="6" bestFit="1" customWidth="1"/>
    <col min="6665" max="6665" width="17.28515625" style="6" customWidth="1"/>
    <col min="6666" max="6666" width="15.140625" style="6" bestFit="1" customWidth="1"/>
    <col min="6667" max="6834" width="9.140625" style="6"/>
    <col min="6835" max="6835" width="1.28515625" style="6" customWidth="1"/>
    <col min="6836" max="6836" width="0.140625" style="6" customWidth="1"/>
    <col min="6837" max="6839" width="0" style="6" hidden="1" customWidth="1"/>
    <col min="6840" max="6840" width="0.140625" style="6" customWidth="1"/>
    <col min="6841" max="6841" width="8.42578125" style="6" customWidth="1"/>
    <col min="6842" max="6842" width="10.5703125" style="6" customWidth="1"/>
    <col min="6843" max="6843" width="6.7109375" style="6" customWidth="1"/>
    <col min="6844" max="6844" width="5.42578125" style="6" customWidth="1"/>
    <col min="6845" max="6845" width="17.42578125" style="6" customWidth="1"/>
    <col min="6846" max="6846" width="6.85546875" style="6" customWidth="1"/>
    <col min="6847" max="6847" width="0.28515625" style="6" customWidth="1"/>
    <col min="6848" max="6848" width="0.140625" style="6" customWidth="1"/>
    <col min="6849" max="6849" width="8.7109375" style="6" bestFit="1" customWidth="1"/>
    <col min="6850" max="6850" width="0" style="6" hidden="1" customWidth="1"/>
    <col min="6851" max="6851" width="5.42578125" style="6" customWidth="1"/>
    <col min="6852" max="6852" width="12.5703125" style="6" customWidth="1"/>
    <col min="6853" max="6853" width="0" style="6" hidden="1" customWidth="1"/>
    <col min="6854" max="6854" width="16.28515625" style="6" customWidth="1"/>
    <col min="6855" max="6898" width="0" style="6" hidden="1" customWidth="1"/>
    <col min="6899" max="6899" width="0.140625" style="6" customWidth="1"/>
    <col min="6900" max="6906" width="0" style="6" hidden="1" customWidth="1"/>
    <col min="6907" max="6907" width="1" style="6" customWidth="1"/>
    <col min="6908" max="6908" width="0.140625" style="6" customWidth="1"/>
    <col min="6909" max="6918" width="0" style="6" hidden="1" customWidth="1"/>
    <col min="6919" max="6919" width="0.5703125" style="6" customWidth="1"/>
    <col min="6920" max="6920" width="15.140625" style="6" bestFit="1" customWidth="1"/>
    <col min="6921" max="6921" width="17.28515625" style="6" customWidth="1"/>
    <col min="6922" max="6922" width="15.140625" style="6" bestFit="1" customWidth="1"/>
    <col min="6923" max="7090" width="9.140625" style="6"/>
    <col min="7091" max="7091" width="1.28515625" style="6" customWidth="1"/>
    <col min="7092" max="7092" width="0.140625" style="6" customWidth="1"/>
    <col min="7093" max="7095" width="0" style="6" hidden="1" customWidth="1"/>
    <col min="7096" max="7096" width="0.140625" style="6" customWidth="1"/>
    <col min="7097" max="7097" width="8.42578125" style="6" customWidth="1"/>
    <col min="7098" max="7098" width="10.5703125" style="6" customWidth="1"/>
    <col min="7099" max="7099" width="6.7109375" style="6" customWidth="1"/>
    <col min="7100" max="7100" width="5.42578125" style="6" customWidth="1"/>
    <col min="7101" max="7101" width="17.42578125" style="6" customWidth="1"/>
    <col min="7102" max="7102" width="6.85546875" style="6" customWidth="1"/>
    <col min="7103" max="7103" width="0.28515625" style="6" customWidth="1"/>
    <col min="7104" max="7104" width="0.140625" style="6" customWidth="1"/>
    <col min="7105" max="7105" width="8.7109375" style="6" bestFit="1" customWidth="1"/>
    <col min="7106" max="7106" width="0" style="6" hidden="1" customWidth="1"/>
    <col min="7107" max="7107" width="5.42578125" style="6" customWidth="1"/>
    <col min="7108" max="7108" width="12.5703125" style="6" customWidth="1"/>
    <col min="7109" max="7109" width="0" style="6" hidden="1" customWidth="1"/>
    <col min="7110" max="7110" width="16.28515625" style="6" customWidth="1"/>
    <col min="7111" max="7154" width="0" style="6" hidden="1" customWidth="1"/>
    <col min="7155" max="7155" width="0.140625" style="6" customWidth="1"/>
    <col min="7156" max="7162" width="0" style="6" hidden="1" customWidth="1"/>
    <col min="7163" max="7163" width="1" style="6" customWidth="1"/>
    <col min="7164" max="7164" width="0.140625" style="6" customWidth="1"/>
    <col min="7165" max="7174" width="0" style="6" hidden="1" customWidth="1"/>
    <col min="7175" max="7175" width="0.5703125" style="6" customWidth="1"/>
    <col min="7176" max="7176" width="15.140625" style="6" bestFit="1" customWidth="1"/>
    <col min="7177" max="7177" width="17.28515625" style="6" customWidth="1"/>
    <col min="7178" max="7178" width="15.140625" style="6" bestFit="1" customWidth="1"/>
    <col min="7179" max="7346" width="9.140625" style="6"/>
    <col min="7347" max="7347" width="1.28515625" style="6" customWidth="1"/>
    <col min="7348" max="7348" width="0.140625" style="6" customWidth="1"/>
    <col min="7349" max="7351" width="0" style="6" hidden="1" customWidth="1"/>
    <col min="7352" max="7352" width="0.140625" style="6" customWidth="1"/>
    <col min="7353" max="7353" width="8.42578125" style="6" customWidth="1"/>
    <col min="7354" max="7354" width="10.5703125" style="6" customWidth="1"/>
    <col min="7355" max="7355" width="6.7109375" style="6" customWidth="1"/>
    <col min="7356" max="7356" width="5.42578125" style="6" customWidth="1"/>
    <col min="7357" max="7357" width="17.42578125" style="6" customWidth="1"/>
    <col min="7358" max="7358" width="6.85546875" style="6" customWidth="1"/>
    <col min="7359" max="7359" width="0.28515625" style="6" customWidth="1"/>
    <col min="7360" max="7360" width="0.140625" style="6" customWidth="1"/>
    <col min="7361" max="7361" width="8.7109375" style="6" bestFit="1" customWidth="1"/>
    <col min="7362" max="7362" width="0" style="6" hidden="1" customWidth="1"/>
    <col min="7363" max="7363" width="5.42578125" style="6" customWidth="1"/>
    <col min="7364" max="7364" width="12.5703125" style="6" customWidth="1"/>
    <col min="7365" max="7365" width="0" style="6" hidden="1" customWidth="1"/>
    <col min="7366" max="7366" width="16.28515625" style="6" customWidth="1"/>
    <col min="7367" max="7410" width="0" style="6" hidden="1" customWidth="1"/>
    <col min="7411" max="7411" width="0.140625" style="6" customWidth="1"/>
    <col min="7412" max="7418" width="0" style="6" hidden="1" customWidth="1"/>
    <col min="7419" max="7419" width="1" style="6" customWidth="1"/>
    <col min="7420" max="7420" width="0.140625" style="6" customWidth="1"/>
    <col min="7421" max="7430" width="0" style="6" hidden="1" customWidth="1"/>
    <col min="7431" max="7431" width="0.5703125" style="6" customWidth="1"/>
    <col min="7432" max="7432" width="15.140625" style="6" bestFit="1" customWidth="1"/>
    <col min="7433" max="7433" width="17.28515625" style="6" customWidth="1"/>
    <col min="7434" max="7434" width="15.140625" style="6" bestFit="1" customWidth="1"/>
    <col min="7435" max="7602" width="9.140625" style="6"/>
    <col min="7603" max="7603" width="1.28515625" style="6" customWidth="1"/>
    <col min="7604" max="7604" width="0.140625" style="6" customWidth="1"/>
    <col min="7605" max="7607" width="0" style="6" hidden="1" customWidth="1"/>
    <col min="7608" max="7608" width="0.140625" style="6" customWidth="1"/>
    <col min="7609" max="7609" width="8.42578125" style="6" customWidth="1"/>
    <col min="7610" max="7610" width="10.5703125" style="6" customWidth="1"/>
    <col min="7611" max="7611" width="6.7109375" style="6" customWidth="1"/>
    <col min="7612" max="7612" width="5.42578125" style="6" customWidth="1"/>
    <col min="7613" max="7613" width="17.42578125" style="6" customWidth="1"/>
    <col min="7614" max="7614" width="6.85546875" style="6" customWidth="1"/>
    <col min="7615" max="7615" width="0.28515625" style="6" customWidth="1"/>
    <col min="7616" max="7616" width="0.140625" style="6" customWidth="1"/>
    <col min="7617" max="7617" width="8.7109375" style="6" bestFit="1" customWidth="1"/>
    <col min="7618" max="7618" width="0" style="6" hidden="1" customWidth="1"/>
    <col min="7619" max="7619" width="5.42578125" style="6" customWidth="1"/>
    <col min="7620" max="7620" width="12.5703125" style="6" customWidth="1"/>
    <col min="7621" max="7621" width="0" style="6" hidden="1" customWidth="1"/>
    <col min="7622" max="7622" width="16.28515625" style="6" customWidth="1"/>
    <col min="7623" max="7666" width="0" style="6" hidden="1" customWidth="1"/>
    <col min="7667" max="7667" width="0.140625" style="6" customWidth="1"/>
    <col min="7668" max="7674" width="0" style="6" hidden="1" customWidth="1"/>
    <col min="7675" max="7675" width="1" style="6" customWidth="1"/>
    <col min="7676" max="7676" width="0.140625" style="6" customWidth="1"/>
    <col min="7677" max="7686" width="0" style="6" hidden="1" customWidth="1"/>
    <col min="7687" max="7687" width="0.5703125" style="6" customWidth="1"/>
    <col min="7688" max="7688" width="15.140625" style="6" bestFit="1" customWidth="1"/>
    <col min="7689" max="7689" width="17.28515625" style="6" customWidth="1"/>
    <col min="7690" max="7690" width="15.140625" style="6" bestFit="1" customWidth="1"/>
    <col min="7691" max="7858" width="9.140625" style="6"/>
    <col min="7859" max="7859" width="1.28515625" style="6" customWidth="1"/>
    <col min="7860" max="7860" width="0.140625" style="6" customWidth="1"/>
    <col min="7861" max="7863" width="0" style="6" hidden="1" customWidth="1"/>
    <col min="7864" max="7864" width="0.140625" style="6" customWidth="1"/>
    <col min="7865" max="7865" width="8.42578125" style="6" customWidth="1"/>
    <col min="7866" max="7866" width="10.5703125" style="6" customWidth="1"/>
    <col min="7867" max="7867" width="6.7109375" style="6" customWidth="1"/>
    <col min="7868" max="7868" width="5.42578125" style="6" customWidth="1"/>
    <col min="7869" max="7869" width="17.42578125" style="6" customWidth="1"/>
    <col min="7870" max="7870" width="6.85546875" style="6" customWidth="1"/>
    <col min="7871" max="7871" width="0.28515625" style="6" customWidth="1"/>
    <col min="7872" max="7872" width="0.140625" style="6" customWidth="1"/>
    <col min="7873" max="7873" width="8.7109375" style="6" bestFit="1" customWidth="1"/>
    <col min="7874" max="7874" width="0" style="6" hidden="1" customWidth="1"/>
    <col min="7875" max="7875" width="5.42578125" style="6" customWidth="1"/>
    <col min="7876" max="7876" width="12.5703125" style="6" customWidth="1"/>
    <col min="7877" max="7877" width="0" style="6" hidden="1" customWidth="1"/>
    <col min="7878" max="7878" width="16.28515625" style="6" customWidth="1"/>
    <col min="7879" max="7922" width="0" style="6" hidden="1" customWidth="1"/>
    <col min="7923" max="7923" width="0.140625" style="6" customWidth="1"/>
    <col min="7924" max="7930" width="0" style="6" hidden="1" customWidth="1"/>
    <col min="7931" max="7931" width="1" style="6" customWidth="1"/>
    <col min="7932" max="7932" width="0.140625" style="6" customWidth="1"/>
    <col min="7933" max="7942" width="0" style="6" hidden="1" customWidth="1"/>
    <col min="7943" max="7943" width="0.5703125" style="6" customWidth="1"/>
    <col min="7944" max="7944" width="15.140625" style="6" bestFit="1" customWidth="1"/>
    <col min="7945" max="7945" width="17.28515625" style="6" customWidth="1"/>
    <col min="7946" max="7946" width="15.140625" style="6" bestFit="1" customWidth="1"/>
    <col min="7947" max="8114" width="9.140625" style="6"/>
    <col min="8115" max="8115" width="1.28515625" style="6" customWidth="1"/>
    <col min="8116" max="8116" width="0.140625" style="6" customWidth="1"/>
    <col min="8117" max="8119" width="0" style="6" hidden="1" customWidth="1"/>
    <col min="8120" max="8120" width="0.140625" style="6" customWidth="1"/>
    <col min="8121" max="8121" width="8.42578125" style="6" customWidth="1"/>
    <col min="8122" max="8122" width="10.5703125" style="6" customWidth="1"/>
    <col min="8123" max="8123" width="6.7109375" style="6" customWidth="1"/>
    <col min="8124" max="8124" width="5.42578125" style="6" customWidth="1"/>
    <col min="8125" max="8125" width="17.42578125" style="6" customWidth="1"/>
    <col min="8126" max="8126" width="6.85546875" style="6" customWidth="1"/>
    <col min="8127" max="8127" width="0.28515625" style="6" customWidth="1"/>
    <col min="8128" max="8128" width="0.140625" style="6" customWidth="1"/>
    <col min="8129" max="8129" width="8.7109375" style="6" bestFit="1" customWidth="1"/>
    <col min="8130" max="8130" width="0" style="6" hidden="1" customWidth="1"/>
    <col min="8131" max="8131" width="5.42578125" style="6" customWidth="1"/>
    <col min="8132" max="8132" width="12.5703125" style="6" customWidth="1"/>
    <col min="8133" max="8133" width="0" style="6" hidden="1" customWidth="1"/>
    <col min="8134" max="8134" width="16.28515625" style="6" customWidth="1"/>
    <col min="8135" max="8178" width="0" style="6" hidden="1" customWidth="1"/>
    <col min="8179" max="8179" width="0.140625" style="6" customWidth="1"/>
    <col min="8180" max="8186" width="0" style="6" hidden="1" customWidth="1"/>
    <col min="8187" max="8187" width="1" style="6" customWidth="1"/>
    <col min="8188" max="8188" width="0.140625" style="6" customWidth="1"/>
    <col min="8189" max="8198" width="0" style="6" hidden="1" customWidth="1"/>
    <col min="8199" max="8199" width="0.5703125" style="6" customWidth="1"/>
    <col min="8200" max="8200" width="15.140625" style="6" bestFit="1" customWidth="1"/>
    <col min="8201" max="8201" width="17.28515625" style="6" customWidth="1"/>
    <col min="8202" max="8202" width="15.140625" style="6" bestFit="1" customWidth="1"/>
    <col min="8203" max="8370" width="9.140625" style="6"/>
    <col min="8371" max="8371" width="1.28515625" style="6" customWidth="1"/>
    <col min="8372" max="8372" width="0.140625" style="6" customWidth="1"/>
    <col min="8373" max="8375" width="0" style="6" hidden="1" customWidth="1"/>
    <col min="8376" max="8376" width="0.140625" style="6" customWidth="1"/>
    <col min="8377" max="8377" width="8.42578125" style="6" customWidth="1"/>
    <col min="8378" max="8378" width="10.5703125" style="6" customWidth="1"/>
    <col min="8379" max="8379" width="6.7109375" style="6" customWidth="1"/>
    <col min="8380" max="8380" width="5.42578125" style="6" customWidth="1"/>
    <col min="8381" max="8381" width="17.42578125" style="6" customWidth="1"/>
    <col min="8382" max="8382" width="6.85546875" style="6" customWidth="1"/>
    <col min="8383" max="8383" width="0.28515625" style="6" customWidth="1"/>
    <col min="8384" max="8384" width="0.140625" style="6" customWidth="1"/>
    <col min="8385" max="8385" width="8.7109375" style="6" bestFit="1" customWidth="1"/>
    <col min="8386" max="8386" width="0" style="6" hidden="1" customWidth="1"/>
    <col min="8387" max="8387" width="5.42578125" style="6" customWidth="1"/>
    <col min="8388" max="8388" width="12.5703125" style="6" customWidth="1"/>
    <col min="8389" max="8389" width="0" style="6" hidden="1" customWidth="1"/>
    <col min="8390" max="8390" width="16.28515625" style="6" customWidth="1"/>
    <col min="8391" max="8434" width="0" style="6" hidden="1" customWidth="1"/>
    <col min="8435" max="8435" width="0.140625" style="6" customWidth="1"/>
    <col min="8436" max="8442" width="0" style="6" hidden="1" customWidth="1"/>
    <col min="8443" max="8443" width="1" style="6" customWidth="1"/>
    <col min="8444" max="8444" width="0.140625" style="6" customWidth="1"/>
    <col min="8445" max="8454" width="0" style="6" hidden="1" customWidth="1"/>
    <col min="8455" max="8455" width="0.5703125" style="6" customWidth="1"/>
    <col min="8456" max="8456" width="15.140625" style="6" bestFit="1" customWidth="1"/>
    <col min="8457" max="8457" width="17.28515625" style="6" customWidth="1"/>
    <col min="8458" max="8458" width="15.140625" style="6" bestFit="1" customWidth="1"/>
    <col min="8459" max="8626" width="9.140625" style="6"/>
    <col min="8627" max="8627" width="1.28515625" style="6" customWidth="1"/>
    <col min="8628" max="8628" width="0.140625" style="6" customWidth="1"/>
    <col min="8629" max="8631" width="0" style="6" hidden="1" customWidth="1"/>
    <col min="8632" max="8632" width="0.140625" style="6" customWidth="1"/>
    <col min="8633" max="8633" width="8.42578125" style="6" customWidth="1"/>
    <col min="8634" max="8634" width="10.5703125" style="6" customWidth="1"/>
    <col min="8635" max="8635" width="6.7109375" style="6" customWidth="1"/>
    <col min="8636" max="8636" width="5.42578125" style="6" customWidth="1"/>
    <col min="8637" max="8637" width="17.42578125" style="6" customWidth="1"/>
    <col min="8638" max="8638" width="6.85546875" style="6" customWidth="1"/>
    <col min="8639" max="8639" width="0.28515625" style="6" customWidth="1"/>
    <col min="8640" max="8640" width="0.140625" style="6" customWidth="1"/>
    <col min="8641" max="8641" width="8.7109375" style="6" bestFit="1" customWidth="1"/>
    <col min="8642" max="8642" width="0" style="6" hidden="1" customWidth="1"/>
    <col min="8643" max="8643" width="5.42578125" style="6" customWidth="1"/>
    <col min="8644" max="8644" width="12.5703125" style="6" customWidth="1"/>
    <col min="8645" max="8645" width="0" style="6" hidden="1" customWidth="1"/>
    <col min="8646" max="8646" width="16.28515625" style="6" customWidth="1"/>
    <col min="8647" max="8690" width="0" style="6" hidden="1" customWidth="1"/>
    <col min="8691" max="8691" width="0.140625" style="6" customWidth="1"/>
    <col min="8692" max="8698" width="0" style="6" hidden="1" customWidth="1"/>
    <col min="8699" max="8699" width="1" style="6" customWidth="1"/>
    <col min="8700" max="8700" width="0.140625" style="6" customWidth="1"/>
    <col min="8701" max="8710" width="0" style="6" hidden="1" customWidth="1"/>
    <col min="8711" max="8711" width="0.5703125" style="6" customWidth="1"/>
    <col min="8712" max="8712" width="15.140625" style="6" bestFit="1" customWidth="1"/>
    <col min="8713" max="8713" width="17.28515625" style="6" customWidth="1"/>
    <col min="8714" max="8714" width="15.140625" style="6" bestFit="1" customWidth="1"/>
    <col min="8715" max="8882" width="9.140625" style="6"/>
    <col min="8883" max="8883" width="1.28515625" style="6" customWidth="1"/>
    <col min="8884" max="8884" width="0.140625" style="6" customWidth="1"/>
    <col min="8885" max="8887" width="0" style="6" hidden="1" customWidth="1"/>
    <col min="8888" max="8888" width="0.140625" style="6" customWidth="1"/>
    <col min="8889" max="8889" width="8.42578125" style="6" customWidth="1"/>
    <col min="8890" max="8890" width="10.5703125" style="6" customWidth="1"/>
    <col min="8891" max="8891" width="6.7109375" style="6" customWidth="1"/>
    <col min="8892" max="8892" width="5.42578125" style="6" customWidth="1"/>
    <col min="8893" max="8893" width="17.42578125" style="6" customWidth="1"/>
    <col min="8894" max="8894" width="6.85546875" style="6" customWidth="1"/>
    <col min="8895" max="8895" width="0.28515625" style="6" customWidth="1"/>
    <col min="8896" max="8896" width="0.140625" style="6" customWidth="1"/>
    <col min="8897" max="8897" width="8.7109375" style="6" bestFit="1" customWidth="1"/>
    <col min="8898" max="8898" width="0" style="6" hidden="1" customWidth="1"/>
    <col min="8899" max="8899" width="5.42578125" style="6" customWidth="1"/>
    <col min="8900" max="8900" width="12.5703125" style="6" customWidth="1"/>
    <col min="8901" max="8901" width="0" style="6" hidden="1" customWidth="1"/>
    <col min="8902" max="8902" width="16.28515625" style="6" customWidth="1"/>
    <col min="8903" max="8946" width="0" style="6" hidden="1" customWidth="1"/>
    <col min="8947" max="8947" width="0.140625" style="6" customWidth="1"/>
    <col min="8948" max="8954" width="0" style="6" hidden="1" customWidth="1"/>
    <col min="8955" max="8955" width="1" style="6" customWidth="1"/>
    <col min="8956" max="8956" width="0.140625" style="6" customWidth="1"/>
    <col min="8957" max="8966" width="0" style="6" hidden="1" customWidth="1"/>
    <col min="8967" max="8967" width="0.5703125" style="6" customWidth="1"/>
    <col min="8968" max="8968" width="15.140625" style="6" bestFit="1" customWidth="1"/>
    <col min="8969" max="8969" width="17.28515625" style="6" customWidth="1"/>
    <col min="8970" max="8970" width="15.140625" style="6" bestFit="1" customWidth="1"/>
    <col min="8971" max="9138" width="9.140625" style="6"/>
    <col min="9139" max="9139" width="1.28515625" style="6" customWidth="1"/>
    <col min="9140" max="9140" width="0.140625" style="6" customWidth="1"/>
    <col min="9141" max="9143" width="0" style="6" hidden="1" customWidth="1"/>
    <col min="9144" max="9144" width="0.140625" style="6" customWidth="1"/>
    <col min="9145" max="9145" width="8.42578125" style="6" customWidth="1"/>
    <col min="9146" max="9146" width="10.5703125" style="6" customWidth="1"/>
    <col min="9147" max="9147" width="6.7109375" style="6" customWidth="1"/>
    <col min="9148" max="9148" width="5.42578125" style="6" customWidth="1"/>
    <col min="9149" max="9149" width="17.42578125" style="6" customWidth="1"/>
    <col min="9150" max="9150" width="6.85546875" style="6" customWidth="1"/>
    <col min="9151" max="9151" width="0.28515625" style="6" customWidth="1"/>
    <col min="9152" max="9152" width="0.140625" style="6" customWidth="1"/>
    <col min="9153" max="9153" width="8.7109375" style="6" bestFit="1" customWidth="1"/>
    <col min="9154" max="9154" width="0" style="6" hidden="1" customWidth="1"/>
    <col min="9155" max="9155" width="5.42578125" style="6" customWidth="1"/>
    <col min="9156" max="9156" width="12.5703125" style="6" customWidth="1"/>
    <col min="9157" max="9157" width="0" style="6" hidden="1" customWidth="1"/>
    <col min="9158" max="9158" width="16.28515625" style="6" customWidth="1"/>
    <col min="9159" max="9202" width="0" style="6" hidden="1" customWidth="1"/>
    <col min="9203" max="9203" width="0.140625" style="6" customWidth="1"/>
    <col min="9204" max="9210" width="0" style="6" hidden="1" customWidth="1"/>
    <col min="9211" max="9211" width="1" style="6" customWidth="1"/>
    <col min="9212" max="9212" width="0.140625" style="6" customWidth="1"/>
    <col min="9213" max="9222" width="0" style="6" hidden="1" customWidth="1"/>
    <col min="9223" max="9223" width="0.5703125" style="6" customWidth="1"/>
    <col min="9224" max="9224" width="15.140625" style="6" bestFit="1" customWidth="1"/>
    <col min="9225" max="9225" width="17.28515625" style="6" customWidth="1"/>
    <col min="9226" max="9226" width="15.140625" style="6" bestFit="1" customWidth="1"/>
    <col min="9227" max="9394" width="9.140625" style="6"/>
    <col min="9395" max="9395" width="1.28515625" style="6" customWidth="1"/>
    <col min="9396" max="9396" width="0.140625" style="6" customWidth="1"/>
    <col min="9397" max="9399" width="0" style="6" hidden="1" customWidth="1"/>
    <col min="9400" max="9400" width="0.140625" style="6" customWidth="1"/>
    <col min="9401" max="9401" width="8.42578125" style="6" customWidth="1"/>
    <col min="9402" max="9402" width="10.5703125" style="6" customWidth="1"/>
    <col min="9403" max="9403" width="6.7109375" style="6" customWidth="1"/>
    <col min="9404" max="9404" width="5.42578125" style="6" customWidth="1"/>
    <col min="9405" max="9405" width="17.42578125" style="6" customWidth="1"/>
    <col min="9406" max="9406" width="6.85546875" style="6" customWidth="1"/>
    <col min="9407" max="9407" width="0.28515625" style="6" customWidth="1"/>
    <col min="9408" max="9408" width="0.140625" style="6" customWidth="1"/>
    <col min="9409" max="9409" width="8.7109375" style="6" bestFit="1" customWidth="1"/>
    <col min="9410" max="9410" width="0" style="6" hidden="1" customWidth="1"/>
    <col min="9411" max="9411" width="5.42578125" style="6" customWidth="1"/>
    <col min="9412" max="9412" width="12.5703125" style="6" customWidth="1"/>
    <col min="9413" max="9413" width="0" style="6" hidden="1" customWidth="1"/>
    <col min="9414" max="9414" width="16.28515625" style="6" customWidth="1"/>
    <col min="9415" max="9458" width="0" style="6" hidden="1" customWidth="1"/>
    <col min="9459" max="9459" width="0.140625" style="6" customWidth="1"/>
    <col min="9460" max="9466" width="0" style="6" hidden="1" customWidth="1"/>
    <col min="9467" max="9467" width="1" style="6" customWidth="1"/>
    <col min="9468" max="9468" width="0.140625" style="6" customWidth="1"/>
    <col min="9469" max="9478" width="0" style="6" hidden="1" customWidth="1"/>
    <col min="9479" max="9479" width="0.5703125" style="6" customWidth="1"/>
    <col min="9480" max="9480" width="15.140625" style="6" bestFit="1" customWidth="1"/>
    <col min="9481" max="9481" width="17.28515625" style="6" customWidth="1"/>
    <col min="9482" max="9482" width="15.140625" style="6" bestFit="1" customWidth="1"/>
    <col min="9483" max="9650" width="9.140625" style="6"/>
    <col min="9651" max="9651" width="1.28515625" style="6" customWidth="1"/>
    <col min="9652" max="9652" width="0.140625" style="6" customWidth="1"/>
    <col min="9653" max="9655" width="0" style="6" hidden="1" customWidth="1"/>
    <col min="9656" max="9656" width="0.140625" style="6" customWidth="1"/>
    <col min="9657" max="9657" width="8.42578125" style="6" customWidth="1"/>
    <col min="9658" max="9658" width="10.5703125" style="6" customWidth="1"/>
    <col min="9659" max="9659" width="6.7109375" style="6" customWidth="1"/>
    <col min="9660" max="9660" width="5.42578125" style="6" customWidth="1"/>
    <col min="9661" max="9661" width="17.42578125" style="6" customWidth="1"/>
    <col min="9662" max="9662" width="6.85546875" style="6" customWidth="1"/>
    <col min="9663" max="9663" width="0.28515625" style="6" customWidth="1"/>
    <col min="9664" max="9664" width="0.140625" style="6" customWidth="1"/>
    <col min="9665" max="9665" width="8.7109375" style="6" bestFit="1" customWidth="1"/>
    <col min="9666" max="9666" width="0" style="6" hidden="1" customWidth="1"/>
    <col min="9667" max="9667" width="5.42578125" style="6" customWidth="1"/>
    <col min="9668" max="9668" width="12.5703125" style="6" customWidth="1"/>
    <col min="9669" max="9669" width="0" style="6" hidden="1" customWidth="1"/>
    <col min="9670" max="9670" width="16.28515625" style="6" customWidth="1"/>
    <col min="9671" max="9714" width="0" style="6" hidden="1" customWidth="1"/>
    <col min="9715" max="9715" width="0.140625" style="6" customWidth="1"/>
    <col min="9716" max="9722" width="0" style="6" hidden="1" customWidth="1"/>
    <col min="9723" max="9723" width="1" style="6" customWidth="1"/>
    <col min="9724" max="9724" width="0.140625" style="6" customWidth="1"/>
    <col min="9725" max="9734" width="0" style="6" hidden="1" customWidth="1"/>
    <col min="9735" max="9735" width="0.5703125" style="6" customWidth="1"/>
    <col min="9736" max="9736" width="15.140625" style="6" bestFit="1" customWidth="1"/>
    <col min="9737" max="9737" width="17.28515625" style="6" customWidth="1"/>
    <col min="9738" max="9738" width="15.140625" style="6" bestFit="1" customWidth="1"/>
    <col min="9739" max="9906" width="9.140625" style="6"/>
    <col min="9907" max="9907" width="1.28515625" style="6" customWidth="1"/>
    <col min="9908" max="9908" width="0.140625" style="6" customWidth="1"/>
    <col min="9909" max="9911" width="0" style="6" hidden="1" customWidth="1"/>
    <col min="9912" max="9912" width="0.140625" style="6" customWidth="1"/>
    <col min="9913" max="9913" width="8.42578125" style="6" customWidth="1"/>
    <col min="9914" max="9914" width="10.5703125" style="6" customWidth="1"/>
    <col min="9915" max="9915" width="6.7109375" style="6" customWidth="1"/>
    <col min="9916" max="9916" width="5.42578125" style="6" customWidth="1"/>
    <col min="9917" max="9917" width="17.42578125" style="6" customWidth="1"/>
    <col min="9918" max="9918" width="6.85546875" style="6" customWidth="1"/>
    <col min="9919" max="9919" width="0.28515625" style="6" customWidth="1"/>
    <col min="9920" max="9920" width="0.140625" style="6" customWidth="1"/>
    <col min="9921" max="9921" width="8.7109375" style="6" bestFit="1" customWidth="1"/>
    <col min="9922" max="9922" width="0" style="6" hidden="1" customWidth="1"/>
    <col min="9923" max="9923" width="5.42578125" style="6" customWidth="1"/>
    <col min="9924" max="9924" width="12.5703125" style="6" customWidth="1"/>
    <col min="9925" max="9925" width="0" style="6" hidden="1" customWidth="1"/>
    <col min="9926" max="9926" width="16.28515625" style="6" customWidth="1"/>
    <col min="9927" max="9970" width="0" style="6" hidden="1" customWidth="1"/>
    <col min="9971" max="9971" width="0.140625" style="6" customWidth="1"/>
    <col min="9972" max="9978" width="0" style="6" hidden="1" customWidth="1"/>
    <col min="9979" max="9979" width="1" style="6" customWidth="1"/>
    <col min="9980" max="9980" width="0.140625" style="6" customWidth="1"/>
    <col min="9981" max="9990" width="0" style="6" hidden="1" customWidth="1"/>
    <col min="9991" max="9991" width="0.5703125" style="6" customWidth="1"/>
    <col min="9992" max="9992" width="15.140625" style="6" bestFit="1" customWidth="1"/>
    <col min="9993" max="9993" width="17.28515625" style="6" customWidth="1"/>
    <col min="9994" max="9994" width="15.140625" style="6" bestFit="1" customWidth="1"/>
    <col min="9995" max="10162" width="9.140625" style="6"/>
    <col min="10163" max="10163" width="1.28515625" style="6" customWidth="1"/>
    <col min="10164" max="10164" width="0.140625" style="6" customWidth="1"/>
    <col min="10165" max="10167" width="0" style="6" hidden="1" customWidth="1"/>
    <col min="10168" max="10168" width="0.140625" style="6" customWidth="1"/>
    <col min="10169" max="10169" width="8.42578125" style="6" customWidth="1"/>
    <col min="10170" max="10170" width="10.5703125" style="6" customWidth="1"/>
    <col min="10171" max="10171" width="6.7109375" style="6" customWidth="1"/>
    <col min="10172" max="10172" width="5.42578125" style="6" customWidth="1"/>
    <col min="10173" max="10173" width="17.42578125" style="6" customWidth="1"/>
    <col min="10174" max="10174" width="6.85546875" style="6" customWidth="1"/>
    <col min="10175" max="10175" width="0.28515625" style="6" customWidth="1"/>
    <col min="10176" max="10176" width="0.140625" style="6" customWidth="1"/>
    <col min="10177" max="10177" width="8.7109375" style="6" bestFit="1" customWidth="1"/>
    <col min="10178" max="10178" width="0" style="6" hidden="1" customWidth="1"/>
    <col min="10179" max="10179" width="5.42578125" style="6" customWidth="1"/>
    <col min="10180" max="10180" width="12.5703125" style="6" customWidth="1"/>
    <col min="10181" max="10181" width="0" style="6" hidden="1" customWidth="1"/>
    <col min="10182" max="10182" width="16.28515625" style="6" customWidth="1"/>
    <col min="10183" max="10226" width="0" style="6" hidden="1" customWidth="1"/>
    <col min="10227" max="10227" width="0.140625" style="6" customWidth="1"/>
    <col min="10228" max="10234" width="0" style="6" hidden="1" customWidth="1"/>
    <col min="10235" max="10235" width="1" style="6" customWidth="1"/>
    <col min="10236" max="10236" width="0.140625" style="6" customWidth="1"/>
    <col min="10237" max="10246" width="0" style="6" hidden="1" customWidth="1"/>
    <col min="10247" max="10247" width="0.5703125" style="6" customWidth="1"/>
    <col min="10248" max="10248" width="15.140625" style="6" bestFit="1" customWidth="1"/>
    <col min="10249" max="10249" width="17.28515625" style="6" customWidth="1"/>
    <col min="10250" max="10250" width="15.140625" style="6" bestFit="1" customWidth="1"/>
    <col min="10251" max="10418" width="9.140625" style="6"/>
    <col min="10419" max="10419" width="1.28515625" style="6" customWidth="1"/>
    <col min="10420" max="10420" width="0.140625" style="6" customWidth="1"/>
    <col min="10421" max="10423" width="0" style="6" hidden="1" customWidth="1"/>
    <col min="10424" max="10424" width="0.140625" style="6" customWidth="1"/>
    <col min="10425" max="10425" width="8.42578125" style="6" customWidth="1"/>
    <col min="10426" max="10426" width="10.5703125" style="6" customWidth="1"/>
    <col min="10427" max="10427" width="6.7109375" style="6" customWidth="1"/>
    <col min="10428" max="10428" width="5.42578125" style="6" customWidth="1"/>
    <col min="10429" max="10429" width="17.42578125" style="6" customWidth="1"/>
    <col min="10430" max="10430" width="6.85546875" style="6" customWidth="1"/>
    <col min="10431" max="10431" width="0.28515625" style="6" customWidth="1"/>
    <col min="10432" max="10432" width="0.140625" style="6" customWidth="1"/>
    <col min="10433" max="10433" width="8.7109375" style="6" bestFit="1" customWidth="1"/>
    <col min="10434" max="10434" width="0" style="6" hidden="1" customWidth="1"/>
    <col min="10435" max="10435" width="5.42578125" style="6" customWidth="1"/>
    <col min="10436" max="10436" width="12.5703125" style="6" customWidth="1"/>
    <col min="10437" max="10437" width="0" style="6" hidden="1" customWidth="1"/>
    <col min="10438" max="10438" width="16.28515625" style="6" customWidth="1"/>
    <col min="10439" max="10482" width="0" style="6" hidden="1" customWidth="1"/>
    <col min="10483" max="10483" width="0.140625" style="6" customWidth="1"/>
    <col min="10484" max="10490" width="0" style="6" hidden="1" customWidth="1"/>
    <col min="10491" max="10491" width="1" style="6" customWidth="1"/>
    <col min="10492" max="10492" width="0.140625" style="6" customWidth="1"/>
    <col min="10493" max="10502" width="0" style="6" hidden="1" customWidth="1"/>
    <col min="10503" max="10503" width="0.5703125" style="6" customWidth="1"/>
    <col min="10504" max="10504" width="15.140625" style="6" bestFit="1" customWidth="1"/>
    <col min="10505" max="10505" width="17.28515625" style="6" customWidth="1"/>
    <col min="10506" max="10506" width="15.140625" style="6" bestFit="1" customWidth="1"/>
    <col min="10507" max="10674" width="9.140625" style="6"/>
    <col min="10675" max="10675" width="1.28515625" style="6" customWidth="1"/>
    <col min="10676" max="10676" width="0.140625" style="6" customWidth="1"/>
    <col min="10677" max="10679" width="0" style="6" hidden="1" customWidth="1"/>
    <col min="10680" max="10680" width="0.140625" style="6" customWidth="1"/>
    <col min="10681" max="10681" width="8.42578125" style="6" customWidth="1"/>
    <col min="10682" max="10682" width="10.5703125" style="6" customWidth="1"/>
    <col min="10683" max="10683" width="6.7109375" style="6" customWidth="1"/>
    <col min="10684" max="10684" width="5.42578125" style="6" customWidth="1"/>
    <col min="10685" max="10685" width="17.42578125" style="6" customWidth="1"/>
    <col min="10686" max="10686" width="6.85546875" style="6" customWidth="1"/>
    <col min="10687" max="10687" width="0.28515625" style="6" customWidth="1"/>
    <col min="10688" max="10688" width="0.140625" style="6" customWidth="1"/>
    <col min="10689" max="10689" width="8.7109375" style="6" bestFit="1" customWidth="1"/>
    <col min="10690" max="10690" width="0" style="6" hidden="1" customWidth="1"/>
    <col min="10691" max="10691" width="5.42578125" style="6" customWidth="1"/>
    <col min="10692" max="10692" width="12.5703125" style="6" customWidth="1"/>
    <col min="10693" max="10693" width="0" style="6" hidden="1" customWidth="1"/>
    <col min="10694" max="10694" width="16.28515625" style="6" customWidth="1"/>
    <col min="10695" max="10738" width="0" style="6" hidden="1" customWidth="1"/>
    <col min="10739" max="10739" width="0.140625" style="6" customWidth="1"/>
    <col min="10740" max="10746" width="0" style="6" hidden="1" customWidth="1"/>
    <col min="10747" max="10747" width="1" style="6" customWidth="1"/>
    <col min="10748" max="10748" width="0.140625" style="6" customWidth="1"/>
    <col min="10749" max="10758" width="0" style="6" hidden="1" customWidth="1"/>
    <col min="10759" max="10759" width="0.5703125" style="6" customWidth="1"/>
    <col min="10760" max="10760" width="15.140625" style="6" bestFit="1" customWidth="1"/>
    <col min="10761" max="10761" width="17.28515625" style="6" customWidth="1"/>
    <col min="10762" max="10762" width="15.140625" style="6" bestFit="1" customWidth="1"/>
    <col min="10763" max="10930" width="9.140625" style="6"/>
    <col min="10931" max="10931" width="1.28515625" style="6" customWidth="1"/>
    <col min="10932" max="10932" width="0.140625" style="6" customWidth="1"/>
    <col min="10933" max="10935" width="0" style="6" hidden="1" customWidth="1"/>
    <col min="10936" max="10936" width="0.140625" style="6" customWidth="1"/>
    <col min="10937" max="10937" width="8.42578125" style="6" customWidth="1"/>
    <col min="10938" max="10938" width="10.5703125" style="6" customWidth="1"/>
    <col min="10939" max="10939" width="6.7109375" style="6" customWidth="1"/>
    <col min="10940" max="10940" width="5.42578125" style="6" customWidth="1"/>
    <col min="10941" max="10941" width="17.42578125" style="6" customWidth="1"/>
    <col min="10942" max="10942" width="6.85546875" style="6" customWidth="1"/>
    <col min="10943" max="10943" width="0.28515625" style="6" customWidth="1"/>
    <col min="10944" max="10944" width="0.140625" style="6" customWidth="1"/>
    <col min="10945" max="10945" width="8.7109375" style="6" bestFit="1" customWidth="1"/>
    <col min="10946" max="10946" width="0" style="6" hidden="1" customWidth="1"/>
    <col min="10947" max="10947" width="5.42578125" style="6" customWidth="1"/>
    <col min="10948" max="10948" width="12.5703125" style="6" customWidth="1"/>
    <col min="10949" max="10949" width="0" style="6" hidden="1" customWidth="1"/>
    <col min="10950" max="10950" width="16.28515625" style="6" customWidth="1"/>
    <col min="10951" max="10994" width="0" style="6" hidden="1" customWidth="1"/>
    <col min="10995" max="10995" width="0.140625" style="6" customWidth="1"/>
    <col min="10996" max="11002" width="0" style="6" hidden="1" customWidth="1"/>
    <col min="11003" max="11003" width="1" style="6" customWidth="1"/>
    <col min="11004" max="11004" width="0.140625" style="6" customWidth="1"/>
    <col min="11005" max="11014" width="0" style="6" hidden="1" customWidth="1"/>
    <col min="11015" max="11015" width="0.5703125" style="6" customWidth="1"/>
    <col min="11016" max="11016" width="15.140625" style="6" bestFit="1" customWidth="1"/>
    <col min="11017" max="11017" width="17.28515625" style="6" customWidth="1"/>
    <col min="11018" max="11018" width="15.140625" style="6" bestFit="1" customWidth="1"/>
    <col min="11019" max="11186" width="9.140625" style="6"/>
    <col min="11187" max="11187" width="1.28515625" style="6" customWidth="1"/>
    <col min="11188" max="11188" width="0.140625" style="6" customWidth="1"/>
    <col min="11189" max="11191" width="0" style="6" hidden="1" customWidth="1"/>
    <col min="11192" max="11192" width="0.140625" style="6" customWidth="1"/>
    <col min="11193" max="11193" width="8.42578125" style="6" customWidth="1"/>
    <col min="11194" max="11194" width="10.5703125" style="6" customWidth="1"/>
    <col min="11195" max="11195" width="6.7109375" style="6" customWidth="1"/>
    <col min="11196" max="11196" width="5.42578125" style="6" customWidth="1"/>
    <col min="11197" max="11197" width="17.42578125" style="6" customWidth="1"/>
    <col min="11198" max="11198" width="6.85546875" style="6" customWidth="1"/>
    <col min="11199" max="11199" width="0.28515625" style="6" customWidth="1"/>
    <col min="11200" max="11200" width="0.140625" style="6" customWidth="1"/>
    <col min="11201" max="11201" width="8.7109375" style="6" bestFit="1" customWidth="1"/>
    <col min="11202" max="11202" width="0" style="6" hidden="1" customWidth="1"/>
    <col min="11203" max="11203" width="5.42578125" style="6" customWidth="1"/>
    <col min="11204" max="11204" width="12.5703125" style="6" customWidth="1"/>
    <col min="11205" max="11205" width="0" style="6" hidden="1" customWidth="1"/>
    <col min="11206" max="11206" width="16.28515625" style="6" customWidth="1"/>
    <col min="11207" max="11250" width="0" style="6" hidden="1" customWidth="1"/>
    <col min="11251" max="11251" width="0.140625" style="6" customWidth="1"/>
    <col min="11252" max="11258" width="0" style="6" hidden="1" customWidth="1"/>
    <col min="11259" max="11259" width="1" style="6" customWidth="1"/>
    <col min="11260" max="11260" width="0.140625" style="6" customWidth="1"/>
    <col min="11261" max="11270" width="0" style="6" hidden="1" customWidth="1"/>
    <col min="11271" max="11271" width="0.5703125" style="6" customWidth="1"/>
    <col min="11272" max="11272" width="15.140625" style="6" bestFit="1" customWidth="1"/>
    <col min="11273" max="11273" width="17.28515625" style="6" customWidth="1"/>
    <col min="11274" max="11274" width="15.140625" style="6" bestFit="1" customWidth="1"/>
    <col min="11275" max="11442" width="9.140625" style="6"/>
    <col min="11443" max="11443" width="1.28515625" style="6" customWidth="1"/>
    <col min="11444" max="11444" width="0.140625" style="6" customWidth="1"/>
    <col min="11445" max="11447" width="0" style="6" hidden="1" customWidth="1"/>
    <col min="11448" max="11448" width="0.140625" style="6" customWidth="1"/>
    <col min="11449" max="11449" width="8.42578125" style="6" customWidth="1"/>
    <col min="11450" max="11450" width="10.5703125" style="6" customWidth="1"/>
    <col min="11451" max="11451" width="6.7109375" style="6" customWidth="1"/>
    <col min="11452" max="11452" width="5.42578125" style="6" customWidth="1"/>
    <col min="11453" max="11453" width="17.42578125" style="6" customWidth="1"/>
    <col min="11454" max="11454" width="6.85546875" style="6" customWidth="1"/>
    <col min="11455" max="11455" width="0.28515625" style="6" customWidth="1"/>
    <col min="11456" max="11456" width="0.140625" style="6" customWidth="1"/>
    <col min="11457" max="11457" width="8.7109375" style="6" bestFit="1" customWidth="1"/>
    <col min="11458" max="11458" width="0" style="6" hidden="1" customWidth="1"/>
    <col min="11459" max="11459" width="5.42578125" style="6" customWidth="1"/>
    <col min="11460" max="11460" width="12.5703125" style="6" customWidth="1"/>
    <col min="11461" max="11461" width="0" style="6" hidden="1" customWidth="1"/>
    <col min="11462" max="11462" width="16.28515625" style="6" customWidth="1"/>
    <col min="11463" max="11506" width="0" style="6" hidden="1" customWidth="1"/>
    <col min="11507" max="11507" width="0.140625" style="6" customWidth="1"/>
    <col min="11508" max="11514" width="0" style="6" hidden="1" customWidth="1"/>
    <col min="11515" max="11515" width="1" style="6" customWidth="1"/>
    <col min="11516" max="11516" width="0.140625" style="6" customWidth="1"/>
    <col min="11517" max="11526" width="0" style="6" hidden="1" customWidth="1"/>
    <col min="11527" max="11527" width="0.5703125" style="6" customWidth="1"/>
    <col min="11528" max="11528" width="15.140625" style="6" bestFit="1" customWidth="1"/>
    <col min="11529" max="11529" width="17.28515625" style="6" customWidth="1"/>
    <col min="11530" max="11530" width="15.140625" style="6" bestFit="1" customWidth="1"/>
    <col min="11531" max="11698" width="9.140625" style="6"/>
    <col min="11699" max="11699" width="1.28515625" style="6" customWidth="1"/>
    <col min="11700" max="11700" width="0.140625" style="6" customWidth="1"/>
    <col min="11701" max="11703" width="0" style="6" hidden="1" customWidth="1"/>
    <col min="11704" max="11704" width="0.140625" style="6" customWidth="1"/>
    <col min="11705" max="11705" width="8.42578125" style="6" customWidth="1"/>
    <col min="11706" max="11706" width="10.5703125" style="6" customWidth="1"/>
    <col min="11707" max="11707" width="6.7109375" style="6" customWidth="1"/>
    <col min="11708" max="11708" width="5.42578125" style="6" customWidth="1"/>
    <col min="11709" max="11709" width="17.42578125" style="6" customWidth="1"/>
    <col min="11710" max="11710" width="6.85546875" style="6" customWidth="1"/>
    <col min="11711" max="11711" width="0.28515625" style="6" customWidth="1"/>
    <col min="11712" max="11712" width="0.140625" style="6" customWidth="1"/>
    <col min="11713" max="11713" width="8.7109375" style="6" bestFit="1" customWidth="1"/>
    <col min="11714" max="11714" width="0" style="6" hidden="1" customWidth="1"/>
    <col min="11715" max="11715" width="5.42578125" style="6" customWidth="1"/>
    <col min="11716" max="11716" width="12.5703125" style="6" customWidth="1"/>
    <col min="11717" max="11717" width="0" style="6" hidden="1" customWidth="1"/>
    <col min="11718" max="11718" width="16.28515625" style="6" customWidth="1"/>
    <col min="11719" max="11762" width="0" style="6" hidden="1" customWidth="1"/>
    <col min="11763" max="11763" width="0.140625" style="6" customWidth="1"/>
    <col min="11764" max="11770" width="0" style="6" hidden="1" customWidth="1"/>
    <col min="11771" max="11771" width="1" style="6" customWidth="1"/>
    <col min="11772" max="11772" width="0.140625" style="6" customWidth="1"/>
    <col min="11773" max="11782" width="0" style="6" hidden="1" customWidth="1"/>
    <col min="11783" max="11783" width="0.5703125" style="6" customWidth="1"/>
    <col min="11784" max="11784" width="15.140625" style="6" bestFit="1" customWidth="1"/>
    <col min="11785" max="11785" width="17.28515625" style="6" customWidth="1"/>
    <col min="11786" max="11786" width="15.140625" style="6" bestFit="1" customWidth="1"/>
    <col min="11787" max="11954" width="9.140625" style="6"/>
    <col min="11955" max="11955" width="1.28515625" style="6" customWidth="1"/>
    <col min="11956" max="11956" width="0.140625" style="6" customWidth="1"/>
    <col min="11957" max="11959" width="0" style="6" hidden="1" customWidth="1"/>
    <col min="11960" max="11960" width="0.140625" style="6" customWidth="1"/>
    <col min="11961" max="11961" width="8.42578125" style="6" customWidth="1"/>
    <col min="11962" max="11962" width="10.5703125" style="6" customWidth="1"/>
    <col min="11963" max="11963" width="6.7109375" style="6" customWidth="1"/>
    <col min="11964" max="11964" width="5.42578125" style="6" customWidth="1"/>
    <col min="11965" max="11965" width="17.42578125" style="6" customWidth="1"/>
    <col min="11966" max="11966" width="6.85546875" style="6" customWidth="1"/>
    <col min="11967" max="11967" width="0.28515625" style="6" customWidth="1"/>
    <col min="11968" max="11968" width="0.140625" style="6" customWidth="1"/>
    <col min="11969" max="11969" width="8.7109375" style="6" bestFit="1" customWidth="1"/>
    <col min="11970" max="11970" width="0" style="6" hidden="1" customWidth="1"/>
    <col min="11971" max="11971" width="5.42578125" style="6" customWidth="1"/>
    <col min="11972" max="11972" width="12.5703125" style="6" customWidth="1"/>
    <col min="11973" max="11973" width="0" style="6" hidden="1" customWidth="1"/>
    <col min="11974" max="11974" width="16.28515625" style="6" customWidth="1"/>
    <col min="11975" max="12018" width="0" style="6" hidden="1" customWidth="1"/>
    <col min="12019" max="12019" width="0.140625" style="6" customWidth="1"/>
    <col min="12020" max="12026" width="0" style="6" hidden="1" customWidth="1"/>
    <col min="12027" max="12027" width="1" style="6" customWidth="1"/>
    <col min="12028" max="12028" width="0.140625" style="6" customWidth="1"/>
    <col min="12029" max="12038" width="0" style="6" hidden="1" customWidth="1"/>
    <col min="12039" max="12039" width="0.5703125" style="6" customWidth="1"/>
    <col min="12040" max="12040" width="15.140625" style="6" bestFit="1" customWidth="1"/>
    <col min="12041" max="12041" width="17.28515625" style="6" customWidth="1"/>
    <col min="12042" max="12042" width="15.140625" style="6" bestFit="1" customWidth="1"/>
    <col min="12043" max="12210" width="9.140625" style="6"/>
    <col min="12211" max="12211" width="1.28515625" style="6" customWidth="1"/>
    <col min="12212" max="12212" width="0.140625" style="6" customWidth="1"/>
    <col min="12213" max="12215" width="0" style="6" hidden="1" customWidth="1"/>
    <col min="12216" max="12216" width="0.140625" style="6" customWidth="1"/>
    <col min="12217" max="12217" width="8.42578125" style="6" customWidth="1"/>
    <col min="12218" max="12218" width="10.5703125" style="6" customWidth="1"/>
    <col min="12219" max="12219" width="6.7109375" style="6" customWidth="1"/>
    <col min="12220" max="12220" width="5.42578125" style="6" customWidth="1"/>
    <col min="12221" max="12221" width="17.42578125" style="6" customWidth="1"/>
    <col min="12222" max="12222" width="6.85546875" style="6" customWidth="1"/>
    <col min="12223" max="12223" width="0.28515625" style="6" customWidth="1"/>
    <col min="12224" max="12224" width="0.140625" style="6" customWidth="1"/>
    <col min="12225" max="12225" width="8.7109375" style="6" bestFit="1" customWidth="1"/>
    <col min="12226" max="12226" width="0" style="6" hidden="1" customWidth="1"/>
    <col min="12227" max="12227" width="5.42578125" style="6" customWidth="1"/>
    <col min="12228" max="12228" width="12.5703125" style="6" customWidth="1"/>
    <col min="12229" max="12229" width="0" style="6" hidden="1" customWidth="1"/>
    <col min="12230" max="12230" width="16.28515625" style="6" customWidth="1"/>
    <col min="12231" max="12274" width="0" style="6" hidden="1" customWidth="1"/>
    <col min="12275" max="12275" width="0.140625" style="6" customWidth="1"/>
    <col min="12276" max="12282" width="0" style="6" hidden="1" customWidth="1"/>
    <col min="12283" max="12283" width="1" style="6" customWidth="1"/>
    <col min="12284" max="12284" width="0.140625" style="6" customWidth="1"/>
    <col min="12285" max="12294" width="0" style="6" hidden="1" customWidth="1"/>
    <col min="12295" max="12295" width="0.5703125" style="6" customWidth="1"/>
    <col min="12296" max="12296" width="15.140625" style="6" bestFit="1" customWidth="1"/>
    <col min="12297" max="12297" width="17.28515625" style="6" customWidth="1"/>
    <col min="12298" max="12298" width="15.140625" style="6" bestFit="1" customWidth="1"/>
    <col min="12299" max="12466" width="9.140625" style="6"/>
    <col min="12467" max="12467" width="1.28515625" style="6" customWidth="1"/>
    <col min="12468" max="12468" width="0.140625" style="6" customWidth="1"/>
    <col min="12469" max="12471" width="0" style="6" hidden="1" customWidth="1"/>
    <col min="12472" max="12472" width="0.140625" style="6" customWidth="1"/>
    <col min="12473" max="12473" width="8.42578125" style="6" customWidth="1"/>
    <col min="12474" max="12474" width="10.5703125" style="6" customWidth="1"/>
    <col min="12475" max="12475" width="6.7109375" style="6" customWidth="1"/>
    <col min="12476" max="12476" width="5.42578125" style="6" customWidth="1"/>
    <col min="12477" max="12477" width="17.42578125" style="6" customWidth="1"/>
    <col min="12478" max="12478" width="6.85546875" style="6" customWidth="1"/>
    <col min="12479" max="12479" width="0.28515625" style="6" customWidth="1"/>
    <col min="12480" max="12480" width="0.140625" style="6" customWidth="1"/>
    <col min="12481" max="12481" width="8.7109375" style="6" bestFit="1" customWidth="1"/>
    <col min="12482" max="12482" width="0" style="6" hidden="1" customWidth="1"/>
    <col min="12483" max="12483" width="5.42578125" style="6" customWidth="1"/>
    <col min="12484" max="12484" width="12.5703125" style="6" customWidth="1"/>
    <col min="12485" max="12485" width="0" style="6" hidden="1" customWidth="1"/>
    <col min="12486" max="12486" width="16.28515625" style="6" customWidth="1"/>
    <col min="12487" max="12530" width="0" style="6" hidden="1" customWidth="1"/>
    <col min="12531" max="12531" width="0.140625" style="6" customWidth="1"/>
    <col min="12532" max="12538" width="0" style="6" hidden="1" customWidth="1"/>
    <col min="12539" max="12539" width="1" style="6" customWidth="1"/>
    <col min="12540" max="12540" width="0.140625" style="6" customWidth="1"/>
    <col min="12541" max="12550" width="0" style="6" hidden="1" customWidth="1"/>
    <col min="12551" max="12551" width="0.5703125" style="6" customWidth="1"/>
    <col min="12552" max="12552" width="15.140625" style="6" bestFit="1" customWidth="1"/>
    <col min="12553" max="12553" width="17.28515625" style="6" customWidth="1"/>
    <col min="12554" max="12554" width="15.140625" style="6" bestFit="1" customWidth="1"/>
    <col min="12555" max="12722" width="9.140625" style="6"/>
    <col min="12723" max="12723" width="1.28515625" style="6" customWidth="1"/>
    <col min="12724" max="12724" width="0.140625" style="6" customWidth="1"/>
    <col min="12725" max="12727" width="0" style="6" hidden="1" customWidth="1"/>
    <col min="12728" max="12728" width="0.140625" style="6" customWidth="1"/>
    <col min="12729" max="12729" width="8.42578125" style="6" customWidth="1"/>
    <col min="12730" max="12730" width="10.5703125" style="6" customWidth="1"/>
    <col min="12731" max="12731" width="6.7109375" style="6" customWidth="1"/>
    <col min="12732" max="12732" width="5.42578125" style="6" customWidth="1"/>
    <col min="12733" max="12733" width="17.42578125" style="6" customWidth="1"/>
    <col min="12734" max="12734" width="6.85546875" style="6" customWidth="1"/>
    <col min="12735" max="12735" width="0.28515625" style="6" customWidth="1"/>
    <col min="12736" max="12736" width="0.140625" style="6" customWidth="1"/>
    <col min="12737" max="12737" width="8.7109375" style="6" bestFit="1" customWidth="1"/>
    <col min="12738" max="12738" width="0" style="6" hidden="1" customWidth="1"/>
    <col min="12739" max="12739" width="5.42578125" style="6" customWidth="1"/>
    <col min="12740" max="12740" width="12.5703125" style="6" customWidth="1"/>
    <col min="12741" max="12741" width="0" style="6" hidden="1" customWidth="1"/>
    <col min="12742" max="12742" width="16.28515625" style="6" customWidth="1"/>
    <col min="12743" max="12786" width="0" style="6" hidden="1" customWidth="1"/>
    <col min="12787" max="12787" width="0.140625" style="6" customWidth="1"/>
    <col min="12788" max="12794" width="0" style="6" hidden="1" customWidth="1"/>
    <col min="12795" max="12795" width="1" style="6" customWidth="1"/>
    <col min="12796" max="12796" width="0.140625" style="6" customWidth="1"/>
    <col min="12797" max="12806" width="0" style="6" hidden="1" customWidth="1"/>
    <col min="12807" max="12807" width="0.5703125" style="6" customWidth="1"/>
    <col min="12808" max="12808" width="15.140625" style="6" bestFit="1" customWidth="1"/>
    <col min="12809" max="12809" width="17.28515625" style="6" customWidth="1"/>
    <col min="12810" max="12810" width="15.140625" style="6" bestFit="1" customWidth="1"/>
    <col min="12811" max="12978" width="9.140625" style="6"/>
    <col min="12979" max="12979" width="1.28515625" style="6" customWidth="1"/>
    <col min="12980" max="12980" width="0.140625" style="6" customWidth="1"/>
    <col min="12981" max="12983" width="0" style="6" hidden="1" customWidth="1"/>
    <col min="12984" max="12984" width="0.140625" style="6" customWidth="1"/>
    <col min="12985" max="12985" width="8.42578125" style="6" customWidth="1"/>
    <col min="12986" max="12986" width="10.5703125" style="6" customWidth="1"/>
    <col min="12987" max="12987" width="6.7109375" style="6" customWidth="1"/>
    <col min="12988" max="12988" width="5.42578125" style="6" customWidth="1"/>
    <col min="12989" max="12989" width="17.42578125" style="6" customWidth="1"/>
    <col min="12990" max="12990" width="6.85546875" style="6" customWidth="1"/>
    <col min="12991" max="12991" width="0.28515625" style="6" customWidth="1"/>
    <col min="12992" max="12992" width="0.140625" style="6" customWidth="1"/>
    <col min="12993" max="12993" width="8.7109375" style="6" bestFit="1" customWidth="1"/>
    <col min="12994" max="12994" width="0" style="6" hidden="1" customWidth="1"/>
    <col min="12995" max="12995" width="5.42578125" style="6" customWidth="1"/>
    <col min="12996" max="12996" width="12.5703125" style="6" customWidth="1"/>
    <col min="12997" max="12997" width="0" style="6" hidden="1" customWidth="1"/>
    <col min="12998" max="12998" width="16.28515625" style="6" customWidth="1"/>
    <col min="12999" max="13042" width="0" style="6" hidden="1" customWidth="1"/>
    <col min="13043" max="13043" width="0.140625" style="6" customWidth="1"/>
    <col min="13044" max="13050" width="0" style="6" hidden="1" customWidth="1"/>
    <col min="13051" max="13051" width="1" style="6" customWidth="1"/>
    <col min="13052" max="13052" width="0.140625" style="6" customWidth="1"/>
    <col min="13053" max="13062" width="0" style="6" hidden="1" customWidth="1"/>
    <col min="13063" max="13063" width="0.5703125" style="6" customWidth="1"/>
    <col min="13064" max="13064" width="15.140625" style="6" bestFit="1" customWidth="1"/>
    <col min="13065" max="13065" width="17.28515625" style="6" customWidth="1"/>
    <col min="13066" max="13066" width="15.140625" style="6" bestFit="1" customWidth="1"/>
    <col min="13067" max="13234" width="9.140625" style="6"/>
    <col min="13235" max="13235" width="1.28515625" style="6" customWidth="1"/>
    <col min="13236" max="13236" width="0.140625" style="6" customWidth="1"/>
    <col min="13237" max="13239" width="0" style="6" hidden="1" customWidth="1"/>
    <col min="13240" max="13240" width="0.140625" style="6" customWidth="1"/>
    <col min="13241" max="13241" width="8.42578125" style="6" customWidth="1"/>
    <col min="13242" max="13242" width="10.5703125" style="6" customWidth="1"/>
    <col min="13243" max="13243" width="6.7109375" style="6" customWidth="1"/>
    <col min="13244" max="13244" width="5.42578125" style="6" customWidth="1"/>
    <col min="13245" max="13245" width="17.42578125" style="6" customWidth="1"/>
    <col min="13246" max="13246" width="6.85546875" style="6" customWidth="1"/>
    <col min="13247" max="13247" width="0.28515625" style="6" customWidth="1"/>
    <col min="13248" max="13248" width="0.140625" style="6" customWidth="1"/>
    <col min="13249" max="13249" width="8.7109375" style="6" bestFit="1" customWidth="1"/>
    <col min="13250" max="13250" width="0" style="6" hidden="1" customWidth="1"/>
    <col min="13251" max="13251" width="5.42578125" style="6" customWidth="1"/>
    <col min="13252" max="13252" width="12.5703125" style="6" customWidth="1"/>
    <col min="13253" max="13253" width="0" style="6" hidden="1" customWidth="1"/>
    <col min="13254" max="13254" width="16.28515625" style="6" customWidth="1"/>
    <col min="13255" max="13298" width="0" style="6" hidden="1" customWidth="1"/>
    <col min="13299" max="13299" width="0.140625" style="6" customWidth="1"/>
    <col min="13300" max="13306" width="0" style="6" hidden="1" customWidth="1"/>
    <col min="13307" max="13307" width="1" style="6" customWidth="1"/>
    <col min="13308" max="13308" width="0.140625" style="6" customWidth="1"/>
    <col min="13309" max="13318" width="0" style="6" hidden="1" customWidth="1"/>
    <col min="13319" max="13319" width="0.5703125" style="6" customWidth="1"/>
    <col min="13320" max="13320" width="15.140625" style="6" bestFit="1" customWidth="1"/>
    <col min="13321" max="13321" width="17.28515625" style="6" customWidth="1"/>
    <col min="13322" max="13322" width="15.140625" style="6" bestFit="1" customWidth="1"/>
    <col min="13323" max="13490" width="9.140625" style="6"/>
    <col min="13491" max="13491" width="1.28515625" style="6" customWidth="1"/>
    <col min="13492" max="13492" width="0.140625" style="6" customWidth="1"/>
    <col min="13493" max="13495" width="0" style="6" hidden="1" customWidth="1"/>
    <col min="13496" max="13496" width="0.140625" style="6" customWidth="1"/>
    <col min="13497" max="13497" width="8.42578125" style="6" customWidth="1"/>
    <col min="13498" max="13498" width="10.5703125" style="6" customWidth="1"/>
    <col min="13499" max="13499" width="6.7109375" style="6" customWidth="1"/>
    <col min="13500" max="13500" width="5.42578125" style="6" customWidth="1"/>
    <col min="13501" max="13501" width="17.42578125" style="6" customWidth="1"/>
    <col min="13502" max="13502" width="6.85546875" style="6" customWidth="1"/>
    <col min="13503" max="13503" width="0.28515625" style="6" customWidth="1"/>
    <col min="13504" max="13504" width="0.140625" style="6" customWidth="1"/>
    <col min="13505" max="13505" width="8.7109375" style="6" bestFit="1" customWidth="1"/>
    <col min="13506" max="13506" width="0" style="6" hidden="1" customWidth="1"/>
    <col min="13507" max="13507" width="5.42578125" style="6" customWidth="1"/>
    <col min="13508" max="13508" width="12.5703125" style="6" customWidth="1"/>
    <col min="13509" max="13509" width="0" style="6" hidden="1" customWidth="1"/>
    <col min="13510" max="13510" width="16.28515625" style="6" customWidth="1"/>
    <col min="13511" max="13554" width="0" style="6" hidden="1" customWidth="1"/>
    <col min="13555" max="13555" width="0.140625" style="6" customWidth="1"/>
    <col min="13556" max="13562" width="0" style="6" hidden="1" customWidth="1"/>
    <col min="13563" max="13563" width="1" style="6" customWidth="1"/>
    <col min="13564" max="13564" width="0.140625" style="6" customWidth="1"/>
    <col min="13565" max="13574" width="0" style="6" hidden="1" customWidth="1"/>
    <col min="13575" max="13575" width="0.5703125" style="6" customWidth="1"/>
    <col min="13576" max="13576" width="15.140625" style="6" bestFit="1" customWidth="1"/>
    <col min="13577" max="13577" width="17.28515625" style="6" customWidth="1"/>
    <col min="13578" max="13578" width="15.140625" style="6" bestFit="1" customWidth="1"/>
    <col min="13579" max="13746" width="9.140625" style="6"/>
    <col min="13747" max="13747" width="1.28515625" style="6" customWidth="1"/>
    <col min="13748" max="13748" width="0.140625" style="6" customWidth="1"/>
    <col min="13749" max="13751" width="0" style="6" hidden="1" customWidth="1"/>
    <col min="13752" max="13752" width="0.140625" style="6" customWidth="1"/>
    <col min="13753" max="13753" width="8.42578125" style="6" customWidth="1"/>
    <col min="13754" max="13754" width="10.5703125" style="6" customWidth="1"/>
    <col min="13755" max="13755" width="6.7109375" style="6" customWidth="1"/>
    <col min="13756" max="13756" width="5.42578125" style="6" customWidth="1"/>
    <col min="13757" max="13757" width="17.42578125" style="6" customWidth="1"/>
    <col min="13758" max="13758" width="6.85546875" style="6" customWidth="1"/>
    <col min="13759" max="13759" width="0.28515625" style="6" customWidth="1"/>
    <col min="13760" max="13760" width="0.140625" style="6" customWidth="1"/>
    <col min="13761" max="13761" width="8.7109375" style="6" bestFit="1" customWidth="1"/>
    <col min="13762" max="13762" width="0" style="6" hidden="1" customWidth="1"/>
    <col min="13763" max="13763" width="5.42578125" style="6" customWidth="1"/>
    <col min="13764" max="13764" width="12.5703125" style="6" customWidth="1"/>
    <col min="13765" max="13765" width="0" style="6" hidden="1" customWidth="1"/>
    <col min="13766" max="13766" width="16.28515625" style="6" customWidth="1"/>
    <col min="13767" max="13810" width="0" style="6" hidden="1" customWidth="1"/>
    <col min="13811" max="13811" width="0.140625" style="6" customWidth="1"/>
    <col min="13812" max="13818" width="0" style="6" hidden="1" customWidth="1"/>
    <col min="13819" max="13819" width="1" style="6" customWidth="1"/>
    <col min="13820" max="13820" width="0.140625" style="6" customWidth="1"/>
    <col min="13821" max="13830" width="0" style="6" hidden="1" customWidth="1"/>
    <col min="13831" max="13831" width="0.5703125" style="6" customWidth="1"/>
    <col min="13832" max="13832" width="15.140625" style="6" bestFit="1" customWidth="1"/>
    <col min="13833" max="13833" width="17.28515625" style="6" customWidth="1"/>
    <col min="13834" max="13834" width="15.140625" style="6" bestFit="1" customWidth="1"/>
    <col min="13835" max="14002" width="9.140625" style="6"/>
    <col min="14003" max="14003" width="1.28515625" style="6" customWidth="1"/>
    <col min="14004" max="14004" width="0.140625" style="6" customWidth="1"/>
    <col min="14005" max="14007" width="0" style="6" hidden="1" customWidth="1"/>
    <col min="14008" max="14008" width="0.140625" style="6" customWidth="1"/>
    <col min="14009" max="14009" width="8.42578125" style="6" customWidth="1"/>
    <col min="14010" max="14010" width="10.5703125" style="6" customWidth="1"/>
    <col min="14011" max="14011" width="6.7109375" style="6" customWidth="1"/>
    <col min="14012" max="14012" width="5.42578125" style="6" customWidth="1"/>
    <col min="14013" max="14013" width="17.42578125" style="6" customWidth="1"/>
    <col min="14014" max="14014" width="6.85546875" style="6" customWidth="1"/>
    <col min="14015" max="14015" width="0.28515625" style="6" customWidth="1"/>
    <col min="14016" max="14016" width="0.140625" style="6" customWidth="1"/>
    <col min="14017" max="14017" width="8.7109375" style="6" bestFit="1" customWidth="1"/>
    <col min="14018" max="14018" width="0" style="6" hidden="1" customWidth="1"/>
    <col min="14019" max="14019" width="5.42578125" style="6" customWidth="1"/>
    <col min="14020" max="14020" width="12.5703125" style="6" customWidth="1"/>
    <col min="14021" max="14021" width="0" style="6" hidden="1" customWidth="1"/>
    <col min="14022" max="14022" width="16.28515625" style="6" customWidth="1"/>
    <col min="14023" max="14066" width="0" style="6" hidden="1" customWidth="1"/>
    <col min="14067" max="14067" width="0.140625" style="6" customWidth="1"/>
    <col min="14068" max="14074" width="0" style="6" hidden="1" customWidth="1"/>
    <col min="14075" max="14075" width="1" style="6" customWidth="1"/>
    <col min="14076" max="14076" width="0.140625" style="6" customWidth="1"/>
    <col min="14077" max="14086" width="0" style="6" hidden="1" customWidth="1"/>
    <col min="14087" max="14087" width="0.5703125" style="6" customWidth="1"/>
    <col min="14088" max="14088" width="15.140625" style="6" bestFit="1" customWidth="1"/>
    <col min="14089" max="14089" width="17.28515625" style="6" customWidth="1"/>
    <col min="14090" max="14090" width="15.140625" style="6" bestFit="1" customWidth="1"/>
    <col min="14091" max="14258" width="9.140625" style="6"/>
    <col min="14259" max="14259" width="1.28515625" style="6" customWidth="1"/>
    <col min="14260" max="14260" width="0.140625" style="6" customWidth="1"/>
    <col min="14261" max="14263" width="0" style="6" hidden="1" customWidth="1"/>
    <col min="14264" max="14264" width="0.140625" style="6" customWidth="1"/>
    <col min="14265" max="14265" width="8.42578125" style="6" customWidth="1"/>
    <col min="14266" max="14266" width="10.5703125" style="6" customWidth="1"/>
    <col min="14267" max="14267" width="6.7109375" style="6" customWidth="1"/>
    <col min="14268" max="14268" width="5.42578125" style="6" customWidth="1"/>
    <col min="14269" max="14269" width="17.42578125" style="6" customWidth="1"/>
    <col min="14270" max="14270" width="6.85546875" style="6" customWidth="1"/>
    <col min="14271" max="14271" width="0.28515625" style="6" customWidth="1"/>
    <col min="14272" max="14272" width="0.140625" style="6" customWidth="1"/>
    <col min="14273" max="14273" width="8.7109375" style="6" bestFit="1" customWidth="1"/>
    <col min="14274" max="14274" width="0" style="6" hidden="1" customWidth="1"/>
    <col min="14275" max="14275" width="5.42578125" style="6" customWidth="1"/>
    <col min="14276" max="14276" width="12.5703125" style="6" customWidth="1"/>
    <col min="14277" max="14277" width="0" style="6" hidden="1" customWidth="1"/>
    <col min="14278" max="14278" width="16.28515625" style="6" customWidth="1"/>
    <col min="14279" max="14322" width="0" style="6" hidden="1" customWidth="1"/>
    <col min="14323" max="14323" width="0.140625" style="6" customWidth="1"/>
    <col min="14324" max="14330" width="0" style="6" hidden="1" customWidth="1"/>
    <col min="14331" max="14331" width="1" style="6" customWidth="1"/>
    <col min="14332" max="14332" width="0.140625" style="6" customWidth="1"/>
    <col min="14333" max="14342" width="0" style="6" hidden="1" customWidth="1"/>
    <col min="14343" max="14343" width="0.5703125" style="6" customWidth="1"/>
    <col min="14344" max="14344" width="15.140625" style="6" bestFit="1" customWidth="1"/>
    <col min="14345" max="14345" width="17.28515625" style="6" customWidth="1"/>
    <col min="14346" max="14346" width="15.140625" style="6" bestFit="1" customWidth="1"/>
    <col min="14347" max="14514" width="9.140625" style="6"/>
    <col min="14515" max="14515" width="1.28515625" style="6" customWidth="1"/>
    <col min="14516" max="14516" width="0.140625" style="6" customWidth="1"/>
    <col min="14517" max="14519" width="0" style="6" hidden="1" customWidth="1"/>
    <col min="14520" max="14520" width="0.140625" style="6" customWidth="1"/>
    <col min="14521" max="14521" width="8.42578125" style="6" customWidth="1"/>
    <col min="14522" max="14522" width="10.5703125" style="6" customWidth="1"/>
    <col min="14523" max="14523" width="6.7109375" style="6" customWidth="1"/>
    <col min="14524" max="14524" width="5.42578125" style="6" customWidth="1"/>
    <col min="14525" max="14525" width="17.42578125" style="6" customWidth="1"/>
    <col min="14526" max="14526" width="6.85546875" style="6" customWidth="1"/>
    <col min="14527" max="14527" width="0.28515625" style="6" customWidth="1"/>
    <col min="14528" max="14528" width="0.140625" style="6" customWidth="1"/>
    <col min="14529" max="14529" width="8.7109375" style="6" bestFit="1" customWidth="1"/>
    <col min="14530" max="14530" width="0" style="6" hidden="1" customWidth="1"/>
    <col min="14531" max="14531" width="5.42578125" style="6" customWidth="1"/>
    <col min="14532" max="14532" width="12.5703125" style="6" customWidth="1"/>
    <col min="14533" max="14533" width="0" style="6" hidden="1" customWidth="1"/>
    <col min="14534" max="14534" width="16.28515625" style="6" customWidth="1"/>
    <col min="14535" max="14578" width="0" style="6" hidden="1" customWidth="1"/>
    <col min="14579" max="14579" width="0.140625" style="6" customWidth="1"/>
    <col min="14580" max="14586" width="0" style="6" hidden="1" customWidth="1"/>
    <col min="14587" max="14587" width="1" style="6" customWidth="1"/>
    <col min="14588" max="14588" width="0.140625" style="6" customWidth="1"/>
    <col min="14589" max="14598" width="0" style="6" hidden="1" customWidth="1"/>
    <col min="14599" max="14599" width="0.5703125" style="6" customWidth="1"/>
    <col min="14600" max="14600" width="15.140625" style="6" bestFit="1" customWidth="1"/>
    <col min="14601" max="14601" width="17.28515625" style="6" customWidth="1"/>
    <col min="14602" max="14602" width="15.140625" style="6" bestFit="1" customWidth="1"/>
    <col min="14603" max="14770" width="9.140625" style="6"/>
    <col min="14771" max="14771" width="1.28515625" style="6" customWidth="1"/>
    <col min="14772" max="14772" width="0.140625" style="6" customWidth="1"/>
    <col min="14773" max="14775" width="0" style="6" hidden="1" customWidth="1"/>
    <col min="14776" max="14776" width="0.140625" style="6" customWidth="1"/>
    <col min="14777" max="14777" width="8.42578125" style="6" customWidth="1"/>
    <col min="14778" max="14778" width="10.5703125" style="6" customWidth="1"/>
    <col min="14779" max="14779" width="6.7109375" style="6" customWidth="1"/>
    <col min="14780" max="14780" width="5.42578125" style="6" customWidth="1"/>
    <col min="14781" max="14781" width="17.42578125" style="6" customWidth="1"/>
    <col min="14782" max="14782" width="6.85546875" style="6" customWidth="1"/>
    <col min="14783" max="14783" width="0.28515625" style="6" customWidth="1"/>
    <col min="14784" max="14784" width="0.140625" style="6" customWidth="1"/>
    <col min="14785" max="14785" width="8.7109375" style="6" bestFit="1" customWidth="1"/>
    <col min="14786" max="14786" width="0" style="6" hidden="1" customWidth="1"/>
    <col min="14787" max="14787" width="5.42578125" style="6" customWidth="1"/>
    <col min="14788" max="14788" width="12.5703125" style="6" customWidth="1"/>
    <col min="14789" max="14789" width="0" style="6" hidden="1" customWidth="1"/>
    <col min="14790" max="14790" width="16.28515625" style="6" customWidth="1"/>
    <col min="14791" max="14834" width="0" style="6" hidden="1" customWidth="1"/>
    <col min="14835" max="14835" width="0.140625" style="6" customWidth="1"/>
    <col min="14836" max="14842" width="0" style="6" hidden="1" customWidth="1"/>
    <col min="14843" max="14843" width="1" style="6" customWidth="1"/>
    <col min="14844" max="14844" width="0.140625" style="6" customWidth="1"/>
    <col min="14845" max="14854" width="0" style="6" hidden="1" customWidth="1"/>
    <col min="14855" max="14855" width="0.5703125" style="6" customWidth="1"/>
    <col min="14856" max="14856" width="15.140625" style="6" bestFit="1" customWidth="1"/>
    <col min="14857" max="14857" width="17.28515625" style="6" customWidth="1"/>
    <col min="14858" max="14858" width="15.140625" style="6" bestFit="1" customWidth="1"/>
    <col min="14859" max="15026" width="9.140625" style="6"/>
    <col min="15027" max="15027" width="1.28515625" style="6" customWidth="1"/>
    <col min="15028" max="15028" width="0.140625" style="6" customWidth="1"/>
    <col min="15029" max="15031" width="0" style="6" hidden="1" customWidth="1"/>
    <col min="15032" max="15032" width="0.140625" style="6" customWidth="1"/>
    <col min="15033" max="15033" width="8.42578125" style="6" customWidth="1"/>
    <col min="15034" max="15034" width="10.5703125" style="6" customWidth="1"/>
    <col min="15035" max="15035" width="6.7109375" style="6" customWidth="1"/>
    <col min="15036" max="15036" width="5.42578125" style="6" customWidth="1"/>
    <col min="15037" max="15037" width="17.42578125" style="6" customWidth="1"/>
    <col min="15038" max="15038" width="6.85546875" style="6" customWidth="1"/>
    <col min="15039" max="15039" width="0.28515625" style="6" customWidth="1"/>
    <col min="15040" max="15040" width="0.140625" style="6" customWidth="1"/>
    <col min="15041" max="15041" width="8.7109375" style="6" bestFit="1" customWidth="1"/>
    <col min="15042" max="15042" width="0" style="6" hidden="1" customWidth="1"/>
    <col min="15043" max="15043" width="5.42578125" style="6" customWidth="1"/>
    <col min="15044" max="15044" width="12.5703125" style="6" customWidth="1"/>
    <col min="15045" max="15045" width="0" style="6" hidden="1" customWidth="1"/>
    <col min="15046" max="15046" width="16.28515625" style="6" customWidth="1"/>
    <col min="15047" max="15090" width="0" style="6" hidden="1" customWidth="1"/>
    <col min="15091" max="15091" width="0.140625" style="6" customWidth="1"/>
    <col min="15092" max="15098" width="0" style="6" hidden="1" customWidth="1"/>
    <col min="15099" max="15099" width="1" style="6" customWidth="1"/>
    <col min="15100" max="15100" width="0.140625" style="6" customWidth="1"/>
    <col min="15101" max="15110" width="0" style="6" hidden="1" customWidth="1"/>
    <col min="15111" max="15111" width="0.5703125" style="6" customWidth="1"/>
    <col min="15112" max="15112" width="15.140625" style="6" bestFit="1" customWidth="1"/>
    <col min="15113" max="15113" width="17.28515625" style="6" customWidth="1"/>
    <col min="15114" max="15114" width="15.140625" style="6" bestFit="1" customWidth="1"/>
    <col min="15115" max="15282" width="9.140625" style="6"/>
    <col min="15283" max="15283" width="1.28515625" style="6" customWidth="1"/>
    <col min="15284" max="15284" width="0.140625" style="6" customWidth="1"/>
    <col min="15285" max="15287" width="0" style="6" hidden="1" customWidth="1"/>
    <col min="15288" max="15288" width="0.140625" style="6" customWidth="1"/>
    <col min="15289" max="15289" width="8.42578125" style="6" customWidth="1"/>
    <col min="15290" max="15290" width="10.5703125" style="6" customWidth="1"/>
    <col min="15291" max="15291" width="6.7109375" style="6" customWidth="1"/>
    <col min="15292" max="15292" width="5.42578125" style="6" customWidth="1"/>
    <col min="15293" max="15293" width="17.42578125" style="6" customWidth="1"/>
    <col min="15294" max="15294" width="6.85546875" style="6" customWidth="1"/>
    <col min="15295" max="15295" width="0.28515625" style="6" customWidth="1"/>
    <col min="15296" max="15296" width="0.140625" style="6" customWidth="1"/>
    <col min="15297" max="15297" width="8.7109375" style="6" bestFit="1" customWidth="1"/>
    <col min="15298" max="15298" width="0" style="6" hidden="1" customWidth="1"/>
    <col min="15299" max="15299" width="5.42578125" style="6" customWidth="1"/>
    <col min="15300" max="15300" width="12.5703125" style="6" customWidth="1"/>
    <col min="15301" max="15301" width="0" style="6" hidden="1" customWidth="1"/>
    <col min="15302" max="15302" width="16.28515625" style="6" customWidth="1"/>
    <col min="15303" max="15346" width="0" style="6" hidden="1" customWidth="1"/>
    <col min="15347" max="15347" width="0.140625" style="6" customWidth="1"/>
    <col min="15348" max="15354" width="0" style="6" hidden="1" customWidth="1"/>
    <col min="15355" max="15355" width="1" style="6" customWidth="1"/>
    <col min="15356" max="15356" width="0.140625" style="6" customWidth="1"/>
    <col min="15357" max="15366" width="0" style="6" hidden="1" customWidth="1"/>
    <col min="15367" max="15367" width="0.5703125" style="6" customWidth="1"/>
    <col min="15368" max="15368" width="15.140625" style="6" bestFit="1" customWidth="1"/>
    <col min="15369" max="15369" width="17.28515625" style="6" customWidth="1"/>
    <col min="15370" max="15370" width="15.140625" style="6" bestFit="1" customWidth="1"/>
    <col min="15371" max="15538" width="9.140625" style="6"/>
    <col min="15539" max="15539" width="1.28515625" style="6" customWidth="1"/>
    <col min="15540" max="15540" width="0.140625" style="6" customWidth="1"/>
    <col min="15541" max="15543" width="0" style="6" hidden="1" customWidth="1"/>
    <col min="15544" max="15544" width="0.140625" style="6" customWidth="1"/>
    <col min="15545" max="15545" width="8.42578125" style="6" customWidth="1"/>
    <col min="15546" max="15546" width="10.5703125" style="6" customWidth="1"/>
    <col min="15547" max="15547" width="6.7109375" style="6" customWidth="1"/>
    <col min="15548" max="15548" width="5.42578125" style="6" customWidth="1"/>
    <col min="15549" max="15549" width="17.42578125" style="6" customWidth="1"/>
    <col min="15550" max="15550" width="6.85546875" style="6" customWidth="1"/>
    <col min="15551" max="15551" width="0.28515625" style="6" customWidth="1"/>
    <col min="15552" max="15552" width="0.140625" style="6" customWidth="1"/>
    <col min="15553" max="15553" width="8.7109375" style="6" bestFit="1" customWidth="1"/>
    <col min="15554" max="15554" width="0" style="6" hidden="1" customWidth="1"/>
    <col min="15555" max="15555" width="5.42578125" style="6" customWidth="1"/>
    <col min="15556" max="15556" width="12.5703125" style="6" customWidth="1"/>
    <col min="15557" max="15557" width="0" style="6" hidden="1" customWidth="1"/>
    <col min="15558" max="15558" width="16.28515625" style="6" customWidth="1"/>
    <col min="15559" max="15602" width="0" style="6" hidden="1" customWidth="1"/>
    <col min="15603" max="15603" width="0.140625" style="6" customWidth="1"/>
    <col min="15604" max="15610" width="0" style="6" hidden="1" customWidth="1"/>
    <col min="15611" max="15611" width="1" style="6" customWidth="1"/>
    <col min="15612" max="15612" width="0.140625" style="6" customWidth="1"/>
    <col min="15613" max="15622" width="0" style="6" hidden="1" customWidth="1"/>
    <col min="15623" max="15623" width="0.5703125" style="6" customWidth="1"/>
    <col min="15624" max="15624" width="15.140625" style="6" bestFit="1" customWidth="1"/>
    <col min="15625" max="15625" width="17.28515625" style="6" customWidth="1"/>
    <col min="15626" max="15626" width="15.140625" style="6" bestFit="1" customWidth="1"/>
    <col min="15627" max="15794" width="9.140625" style="6"/>
    <col min="15795" max="15795" width="1.28515625" style="6" customWidth="1"/>
    <col min="15796" max="15796" width="0.140625" style="6" customWidth="1"/>
    <col min="15797" max="15799" width="0" style="6" hidden="1" customWidth="1"/>
    <col min="15800" max="15800" width="0.140625" style="6" customWidth="1"/>
    <col min="15801" max="15801" width="8.42578125" style="6" customWidth="1"/>
    <col min="15802" max="15802" width="10.5703125" style="6" customWidth="1"/>
    <col min="15803" max="15803" width="6.7109375" style="6" customWidth="1"/>
    <col min="15804" max="15804" width="5.42578125" style="6" customWidth="1"/>
    <col min="15805" max="15805" width="17.42578125" style="6" customWidth="1"/>
    <col min="15806" max="15806" width="6.85546875" style="6" customWidth="1"/>
    <col min="15807" max="15807" width="0.28515625" style="6" customWidth="1"/>
    <col min="15808" max="15808" width="0.140625" style="6" customWidth="1"/>
    <col min="15809" max="15809" width="8.7109375" style="6" bestFit="1" customWidth="1"/>
    <col min="15810" max="15810" width="0" style="6" hidden="1" customWidth="1"/>
    <col min="15811" max="15811" width="5.42578125" style="6" customWidth="1"/>
    <col min="15812" max="15812" width="12.5703125" style="6" customWidth="1"/>
    <col min="15813" max="15813" width="0" style="6" hidden="1" customWidth="1"/>
    <col min="15814" max="15814" width="16.28515625" style="6" customWidth="1"/>
    <col min="15815" max="15858" width="0" style="6" hidden="1" customWidth="1"/>
    <col min="15859" max="15859" width="0.140625" style="6" customWidth="1"/>
    <col min="15860" max="15866" width="0" style="6" hidden="1" customWidth="1"/>
    <col min="15867" max="15867" width="1" style="6" customWidth="1"/>
    <col min="15868" max="15868" width="0.140625" style="6" customWidth="1"/>
    <col min="15869" max="15878" width="0" style="6" hidden="1" customWidth="1"/>
    <col min="15879" max="15879" width="0.5703125" style="6" customWidth="1"/>
    <col min="15880" max="15880" width="15.140625" style="6" bestFit="1" customWidth="1"/>
    <col min="15881" max="15881" width="17.28515625" style="6" customWidth="1"/>
    <col min="15882" max="15882" width="15.140625" style="6" bestFit="1" customWidth="1"/>
    <col min="15883" max="16050" width="9.140625" style="6"/>
    <col min="16051" max="16051" width="1.28515625" style="6" customWidth="1"/>
    <col min="16052" max="16052" width="0.140625" style="6" customWidth="1"/>
    <col min="16053" max="16055" width="0" style="6" hidden="1" customWidth="1"/>
    <col min="16056" max="16056" width="0.140625" style="6" customWidth="1"/>
    <col min="16057" max="16057" width="8.42578125" style="6" customWidth="1"/>
    <col min="16058" max="16058" width="10.5703125" style="6" customWidth="1"/>
    <col min="16059" max="16059" width="6.7109375" style="6" customWidth="1"/>
    <col min="16060" max="16060" width="5.42578125" style="6" customWidth="1"/>
    <col min="16061" max="16061" width="17.42578125" style="6" customWidth="1"/>
    <col min="16062" max="16062" width="6.85546875" style="6" customWidth="1"/>
    <col min="16063" max="16063" width="0.28515625" style="6" customWidth="1"/>
    <col min="16064" max="16064" width="0.140625" style="6" customWidth="1"/>
    <col min="16065" max="16065" width="8.7109375" style="6" bestFit="1" customWidth="1"/>
    <col min="16066" max="16066" width="0" style="6" hidden="1" customWidth="1"/>
    <col min="16067" max="16067" width="5.42578125" style="6" customWidth="1"/>
    <col min="16068" max="16068" width="12.5703125" style="6" customWidth="1"/>
    <col min="16069" max="16069" width="0" style="6" hidden="1" customWidth="1"/>
    <col min="16070" max="16070" width="16.28515625" style="6" customWidth="1"/>
    <col min="16071" max="16114" width="0" style="6" hidden="1" customWidth="1"/>
    <col min="16115" max="16115" width="0.140625" style="6" customWidth="1"/>
    <col min="16116" max="16122" width="0" style="6" hidden="1" customWidth="1"/>
    <col min="16123" max="16123" width="1" style="6" customWidth="1"/>
    <col min="16124" max="16124" width="0.140625" style="6" customWidth="1"/>
    <col min="16125" max="16134" width="0" style="6" hidden="1" customWidth="1"/>
    <col min="16135" max="16135" width="0.5703125" style="6" customWidth="1"/>
    <col min="16136" max="16136" width="15.140625" style="6" bestFit="1" customWidth="1"/>
    <col min="16137" max="16137" width="17.28515625" style="6" customWidth="1"/>
    <col min="16138" max="16138" width="15.140625" style="6" bestFit="1" customWidth="1"/>
    <col min="16139" max="16306" width="9.140625" style="6"/>
    <col min="16307" max="16384" width="8.85546875" style="6" customWidth="1"/>
  </cols>
  <sheetData>
    <row r="1" spans="1:13" ht="7.15" customHeight="1" thickBot="1" x14ac:dyDescent="0.25"/>
    <row r="2" spans="1:13" ht="14.65" customHeight="1" thickTop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4"/>
    </row>
    <row r="3" spans="1:13" ht="409.6" hidden="1" customHeight="1" thickTop="1" x14ac:dyDescent="0.2">
      <c r="M3" s="9"/>
    </row>
    <row r="4" spans="1:13" ht="13.9" customHeight="1" x14ac:dyDescent="0.2">
      <c r="A4" s="165" t="s">
        <v>840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6"/>
    </row>
    <row r="5" spans="1:13" ht="13.9" customHeight="1" x14ac:dyDescent="0.2">
      <c r="A5" s="36"/>
      <c r="B5" s="37"/>
      <c r="C5" s="37"/>
      <c r="D5" s="36"/>
      <c r="E5" s="165" t="s">
        <v>841</v>
      </c>
      <c r="F5" s="165"/>
      <c r="G5" s="165"/>
      <c r="H5" s="165"/>
      <c r="I5" s="165"/>
      <c r="J5" s="165"/>
      <c r="K5" s="165"/>
      <c r="L5" s="165"/>
      <c r="M5" s="38"/>
    </row>
    <row r="6" spans="1:13" ht="22.9" customHeight="1" thickBot="1" x14ac:dyDescent="0.25">
      <c r="B6" s="39"/>
      <c r="C6" s="39"/>
      <c r="E6" s="167" t="s">
        <v>842</v>
      </c>
      <c r="F6" s="167"/>
      <c r="G6" s="167"/>
      <c r="H6" s="167"/>
      <c r="I6" s="167"/>
      <c r="J6" s="167"/>
      <c r="K6" s="167"/>
      <c r="L6" s="167"/>
      <c r="M6" s="9"/>
    </row>
    <row r="7" spans="1:13" ht="22.9" customHeight="1" thickTop="1" thickBot="1" x14ac:dyDescent="0.25">
      <c r="B7" s="39"/>
      <c r="C7" s="39"/>
      <c r="E7" s="144"/>
      <c r="F7" s="144"/>
      <c r="G7" s="144"/>
      <c r="H7" s="144"/>
      <c r="I7" s="144"/>
      <c r="J7" s="167" t="s">
        <v>872</v>
      </c>
      <c r="K7" s="167"/>
      <c r="L7" s="167"/>
      <c r="M7" s="172"/>
    </row>
    <row r="8" spans="1:13" ht="13.5" customHeight="1" thickTop="1" thickBot="1" x14ac:dyDescent="0.25">
      <c r="B8" s="40" t="s">
        <v>839</v>
      </c>
      <c r="C8" s="168" t="s">
        <v>834</v>
      </c>
      <c r="D8" s="168"/>
      <c r="E8" s="168"/>
      <c r="F8" s="168"/>
      <c r="G8" s="168"/>
      <c r="H8" s="168"/>
      <c r="I8" s="41" t="s">
        <v>835</v>
      </c>
      <c r="J8" s="41" t="s">
        <v>0</v>
      </c>
      <c r="K8" s="41" t="s">
        <v>836</v>
      </c>
      <c r="L8" s="41" t="s">
        <v>837</v>
      </c>
      <c r="M8" s="42" t="s">
        <v>838</v>
      </c>
    </row>
    <row r="9" spans="1:13" ht="11.45" customHeight="1" thickTop="1" x14ac:dyDescent="0.2">
      <c r="B9" s="43" t="s">
        <v>1</v>
      </c>
      <c r="C9" s="169" t="s">
        <v>2</v>
      </c>
      <c r="D9" s="170"/>
      <c r="E9" s="170"/>
      <c r="F9" s="170"/>
      <c r="G9" s="170"/>
      <c r="H9" s="171"/>
      <c r="I9" s="44"/>
      <c r="J9" s="45"/>
      <c r="K9" s="46"/>
      <c r="L9" s="47"/>
      <c r="M9" s="48"/>
    </row>
    <row r="10" spans="1:13" ht="13.15" customHeight="1" x14ac:dyDescent="0.2">
      <c r="B10" s="49">
        <v>1</v>
      </c>
      <c r="C10" s="153" t="s">
        <v>3</v>
      </c>
      <c r="D10" s="154"/>
      <c r="E10" s="154"/>
      <c r="F10" s="154"/>
      <c r="G10" s="154"/>
      <c r="H10" s="155"/>
      <c r="I10" s="50"/>
      <c r="J10" s="51"/>
      <c r="K10" s="52"/>
      <c r="L10" s="53"/>
      <c r="M10" s="54"/>
    </row>
    <row r="11" spans="1:13" ht="16.149999999999999" customHeight="1" x14ac:dyDescent="0.2">
      <c r="B11" s="55">
        <v>1.1000000000000001</v>
      </c>
      <c r="C11" s="149" t="s">
        <v>4</v>
      </c>
      <c r="D11" s="150"/>
      <c r="E11" s="150"/>
      <c r="F11" s="150"/>
      <c r="G11" s="150"/>
      <c r="H11" s="158"/>
      <c r="I11" s="57"/>
      <c r="J11" s="58"/>
      <c r="K11" s="59"/>
      <c r="L11" s="60"/>
      <c r="M11" s="61"/>
    </row>
    <row r="12" spans="1:13" ht="16.149999999999999" customHeight="1" x14ac:dyDescent="0.2">
      <c r="B12" s="55" t="s">
        <v>5</v>
      </c>
      <c r="C12" s="149" t="s">
        <v>6</v>
      </c>
      <c r="D12" s="150"/>
      <c r="E12" s="150"/>
      <c r="F12" s="150"/>
      <c r="G12" s="150"/>
      <c r="H12" s="10"/>
      <c r="I12" s="57"/>
      <c r="J12" s="58"/>
      <c r="K12" s="59"/>
      <c r="L12" s="60"/>
      <c r="M12" s="61"/>
    </row>
    <row r="13" spans="1:13" ht="16.149999999999999" customHeight="1" x14ac:dyDescent="0.2">
      <c r="B13" s="63" t="s">
        <v>7</v>
      </c>
      <c r="C13" s="147" t="s">
        <v>8</v>
      </c>
      <c r="D13" s="148"/>
      <c r="E13" s="148"/>
      <c r="F13" s="148"/>
      <c r="G13" s="148"/>
      <c r="H13" s="10"/>
      <c r="I13" s="66">
        <v>1092.02</v>
      </c>
      <c r="J13" s="67" t="s">
        <v>9</v>
      </c>
      <c r="K13" s="68"/>
      <c r="L13" s="60">
        <f t="shared" ref="L13:L18" si="0">K13*I13</f>
        <v>0</v>
      </c>
      <c r="M13" s="61"/>
    </row>
    <row r="14" spans="1:13" ht="16.149999999999999" customHeight="1" x14ac:dyDescent="0.2">
      <c r="B14" s="63" t="s">
        <v>10</v>
      </c>
      <c r="C14" s="147" t="s">
        <v>11</v>
      </c>
      <c r="D14" s="148"/>
      <c r="E14" s="148"/>
      <c r="F14" s="148"/>
      <c r="G14" s="148"/>
      <c r="H14" s="11"/>
      <c r="I14" s="69">
        <v>1118</v>
      </c>
      <c r="J14" s="70" t="s">
        <v>9</v>
      </c>
      <c r="K14" s="68"/>
      <c r="L14" s="60">
        <f t="shared" si="0"/>
        <v>0</v>
      </c>
      <c r="M14" s="61"/>
    </row>
    <row r="15" spans="1:13" ht="16.149999999999999" customHeight="1" x14ac:dyDescent="0.2">
      <c r="B15" s="63" t="s">
        <v>12</v>
      </c>
      <c r="C15" s="147" t="s">
        <v>13</v>
      </c>
      <c r="D15" s="148"/>
      <c r="E15" s="148"/>
      <c r="F15" s="148"/>
      <c r="G15" s="148"/>
      <c r="H15" s="11"/>
      <c r="I15" s="69">
        <v>1</v>
      </c>
      <c r="J15" s="70" t="s">
        <v>14</v>
      </c>
      <c r="K15" s="68"/>
      <c r="L15" s="60">
        <f t="shared" si="0"/>
        <v>0</v>
      </c>
      <c r="M15" s="61"/>
    </row>
    <row r="16" spans="1:13" ht="16.149999999999999" customHeight="1" x14ac:dyDescent="0.2">
      <c r="B16" s="63" t="s">
        <v>15</v>
      </c>
      <c r="C16" s="147" t="s">
        <v>16</v>
      </c>
      <c r="D16" s="148"/>
      <c r="E16" s="148"/>
      <c r="F16" s="148"/>
      <c r="G16" s="148"/>
      <c r="H16" s="10"/>
      <c r="I16" s="69">
        <v>1</v>
      </c>
      <c r="J16" s="70" t="s">
        <v>14</v>
      </c>
      <c r="K16" s="68"/>
      <c r="L16" s="60">
        <f t="shared" si="0"/>
        <v>0</v>
      </c>
      <c r="M16" s="61"/>
    </row>
    <row r="17" spans="2:13" ht="16.149999999999999" customHeight="1" x14ac:dyDescent="0.2">
      <c r="B17" s="71" t="s">
        <v>17</v>
      </c>
      <c r="C17" s="159" t="s">
        <v>18</v>
      </c>
      <c r="D17" s="160"/>
      <c r="E17" s="160"/>
      <c r="F17" s="160"/>
      <c r="G17" s="160"/>
      <c r="H17" s="11"/>
      <c r="I17" s="69">
        <v>1</v>
      </c>
      <c r="J17" s="70" t="s">
        <v>14</v>
      </c>
      <c r="K17" s="68"/>
      <c r="L17" s="72">
        <f t="shared" si="0"/>
        <v>0</v>
      </c>
      <c r="M17" s="73"/>
    </row>
    <row r="18" spans="2:13" ht="16.149999999999999" customHeight="1" x14ac:dyDescent="0.2">
      <c r="B18" s="63" t="s">
        <v>19</v>
      </c>
      <c r="C18" s="147" t="s">
        <v>20</v>
      </c>
      <c r="D18" s="148"/>
      <c r="E18" s="148"/>
      <c r="F18" s="148"/>
      <c r="G18" s="148"/>
      <c r="H18" s="11"/>
      <c r="I18" s="69">
        <v>1</v>
      </c>
      <c r="J18" s="70" t="s">
        <v>14</v>
      </c>
      <c r="K18" s="68"/>
      <c r="L18" s="60">
        <f t="shared" si="0"/>
        <v>0</v>
      </c>
      <c r="M18" s="61">
        <f>+SUM(L13:L18)</f>
        <v>0</v>
      </c>
    </row>
    <row r="19" spans="2:13" ht="13.9" customHeight="1" x14ac:dyDescent="0.2">
      <c r="B19" s="55" t="s">
        <v>21</v>
      </c>
      <c r="C19" s="149" t="s">
        <v>22</v>
      </c>
      <c r="D19" s="150"/>
      <c r="E19" s="150"/>
      <c r="F19" s="150"/>
      <c r="G19" s="150"/>
      <c r="H19" s="10"/>
      <c r="I19" s="74"/>
      <c r="J19" s="67"/>
      <c r="K19" s="75"/>
      <c r="L19" s="60"/>
      <c r="M19" s="61"/>
    </row>
    <row r="20" spans="2:13" ht="16.149999999999999" customHeight="1" x14ac:dyDescent="0.2">
      <c r="B20" s="63" t="s">
        <v>23</v>
      </c>
      <c r="C20" s="147" t="s">
        <v>24</v>
      </c>
      <c r="D20" s="148"/>
      <c r="E20" s="148"/>
      <c r="F20" s="148"/>
      <c r="G20" s="148"/>
      <c r="H20" s="10"/>
      <c r="I20" s="74">
        <v>392.56</v>
      </c>
      <c r="J20" s="67" t="s">
        <v>9</v>
      </c>
      <c r="K20" s="68"/>
      <c r="L20" s="60">
        <f>K20*I20</f>
        <v>0</v>
      </c>
      <c r="M20" s="61">
        <f>+L20</f>
        <v>0</v>
      </c>
    </row>
    <row r="21" spans="2:13" ht="13.15" customHeight="1" x14ac:dyDescent="0.2">
      <c r="B21" s="55" t="s">
        <v>25</v>
      </c>
      <c r="C21" s="149" t="s">
        <v>26</v>
      </c>
      <c r="D21" s="150"/>
      <c r="E21" s="150"/>
      <c r="F21" s="150"/>
      <c r="G21" s="150"/>
      <c r="H21" s="10"/>
      <c r="I21" s="74"/>
      <c r="J21" s="67"/>
      <c r="K21" s="76"/>
      <c r="L21" s="60"/>
      <c r="M21" s="61"/>
    </row>
    <row r="22" spans="2:13" ht="13.15" customHeight="1" x14ac:dyDescent="0.2">
      <c r="B22" s="77" t="s">
        <v>27</v>
      </c>
      <c r="C22" s="78" t="s">
        <v>28</v>
      </c>
      <c r="D22" s="62"/>
      <c r="E22" s="62"/>
      <c r="F22" s="62"/>
      <c r="G22" s="62"/>
      <c r="H22" s="10"/>
      <c r="I22" s="74">
        <v>1</v>
      </c>
      <c r="J22" s="67" t="s">
        <v>14</v>
      </c>
      <c r="K22" s="76"/>
      <c r="L22" s="60">
        <f>K22*I22</f>
        <v>0</v>
      </c>
      <c r="M22" s="61"/>
    </row>
    <row r="23" spans="2:13" ht="13.15" customHeight="1" x14ac:dyDescent="0.2">
      <c r="B23" s="77" t="s">
        <v>29</v>
      </c>
      <c r="C23" s="78" t="s">
        <v>30</v>
      </c>
      <c r="D23" s="62"/>
      <c r="E23" s="62"/>
      <c r="F23" s="62"/>
      <c r="G23" s="62"/>
      <c r="H23" s="10"/>
      <c r="I23" s="74">
        <v>56</v>
      </c>
      <c r="J23" s="67" t="s">
        <v>31</v>
      </c>
      <c r="K23" s="76"/>
      <c r="L23" s="60">
        <f>K23*I23</f>
        <v>0</v>
      </c>
      <c r="M23" s="61">
        <f>+L22+L23</f>
        <v>0</v>
      </c>
    </row>
    <row r="24" spans="2:13" ht="13.15" customHeight="1" x14ac:dyDescent="0.2">
      <c r="B24" s="77"/>
      <c r="C24" s="78"/>
      <c r="D24" s="62"/>
      <c r="E24" s="62"/>
      <c r="F24" s="62"/>
      <c r="G24" s="62"/>
      <c r="H24" s="10"/>
      <c r="I24" s="74"/>
      <c r="J24" s="67"/>
      <c r="K24" s="76"/>
      <c r="L24" s="60"/>
      <c r="M24" s="61"/>
    </row>
    <row r="25" spans="2:13" ht="13.15" customHeight="1" x14ac:dyDescent="0.2">
      <c r="B25" s="79">
        <v>1.2</v>
      </c>
      <c r="C25" s="80" t="s">
        <v>32</v>
      </c>
      <c r="D25" s="62"/>
      <c r="E25" s="62"/>
      <c r="F25" s="62"/>
      <c r="G25" s="62"/>
      <c r="H25" s="10"/>
      <c r="I25" s="74"/>
      <c r="J25" s="67"/>
      <c r="K25" s="76"/>
      <c r="L25" s="60"/>
      <c r="M25" s="61"/>
    </row>
    <row r="26" spans="2:13" ht="13.15" customHeight="1" x14ac:dyDescent="0.2">
      <c r="B26" s="79" t="s">
        <v>33</v>
      </c>
      <c r="C26" s="80" t="s">
        <v>34</v>
      </c>
      <c r="D26" s="62"/>
      <c r="E26" s="62"/>
      <c r="F26" s="62"/>
      <c r="G26" s="62"/>
      <c r="H26" s="10"/>
      <c r="I26" s="74"/>
      <c r="J26" s="67"/>
      <c r="K26" s="76"/>
      <c r="L26" s="60"/>
      <c r="M26" s="61"/>
    </row>
    <row r="27" spans="2:13" ht="53.25" customHeight="1" x14ac:dyDescent="0.2">
      <c r="B27" s="63" t="s">
        <v>35</v>
      </c>
      <c r="C27" s="147" t="s">
        <v>36</v>
      </c>
      <c r="D27" s="148"/>
      <c r="E27" s="148"/>
      <c r="F27" s="148"/>
      <c r="G27" s="148"/>
      <c r="H27" s="10"/>
      <c r="I27" s="66">
        <v>231.72</v>
      </c>
      <c r="J27" s="67" t="s">
        <v>9</v>
      </c>
      <c r="K27" s="76"/>
      <c r="L27" s="60">
        <f t="shared" ref="L27:L32" si="1">K27*I27</f>
        <v>0</v>
      </c>
      <c r="M27" s="61"/>
    </row>
    <row r="28" spans="2:13" ht="66.75" customHeight="1" x14ac:dyDescent="0.2">
      <c r="B28" s="63" t="s">
        <v>37</v>
      </c>
      <c r="C28" s="147" t="s">
        <v>38</v>
      </c>
      <c r="D28" s="148"/>
      <c r="E28" s="148"/>
      <c r="F28" s="148"/>
      <c r="G28" s="148"/>
      <c r="H28" s="10"/>
      <c r="I28" s="74">
        <v>343.54</v>
      </c>
      <c r="J28" s="67" t="s">
        <v>9</v>
      </c>
      <c r="K28" s="76"/>
      <c r="L28" s="60">
        <f t="shared" si="1"/>
        <v>0</v>
      </c>
      <c r="M28" s="61"/>
    </row>
    <row r="29" spans="2:13" ht="69" customHeight="1" x14ac:dyDescent="0.2">
      <c r="B29" s="63" t="s">
        <v>39</v>
      </c>
      <c r="C29" s="147" t="s">
        <v>40</v>
      </c>
      <c r="D29" s="148"/>
      <c r="E29" s="148"/>
      <c r="F29" s="148"/>
      <c r="G29" s="148"/>
      <c r="H29" s="10"/>
      <c r="I29" s="74">
        <v>62.0625</v>
      </c>
      <c r="J29" s="67" t="s">
        <v>9</v>
      </c>
      <c r="K29" s="76"/>
      <c r="L29" s="60">
        <f t="shared" si="1"/>
        <v>0</v>
      </c>
      <c r="M29" s="61"/>
    </row>
    <row r="30" spans="2:13" ht="68.25" customHeight="1" x14ac:dyDescent="0.2">
      <c r="B30" s="63" t="s">
        <v>41</v>
      </c>
      <c r="C30" s="147" t="s">
        <v>42</v>
      </c>
      <c r="D30" s="148"/>
      <c r="E30" s="148"/>
      <c r="F30" s="148"/>
      <c r="G30" s="148"/>
      <c r="H30" s="10"/>
      <c r="I30" s="66">
        <v>113.967</v>
      </c>
      <c r="J30" s="67" t="s">
        <v>9</v>
      </c>
      <c r="K30" s="76"/>
      <c r="L30" s="60">
        <f t="shared" si="1"/>
        <v>0</v>
      </c>
      <c r="M30" s="61"/>
    </row>
    <row r="31" spans="2:13" ht="32.25" customHeight="1" x14ac:dyDescent="0.2">
      <c r="B31" s="63" t="s">
        <v>43</v>
      </c>
      <c r="C31" s="147" t="s">
        <v>44</v>
      </c>
      <c r="D31" s="148"/>
      <c r="E31" s="148"/>
      <c r="F31" s="148"/>
      <c r="G31" s="148"/>
      <c r="H31" s="10"/>
      <c r="I31" s="74">
        <v>187.86779999999999</v>
      </c>
      <c r="J31" s="67" t="s">
        <v>45</v>
      </c>
      <c r="K31" s="76"/>
      <c r="L31" s="60">
        <f t="shared" si="1"/>
        <v>0</v>
      </c>
      <c r="M31" s="61"/>
    </row>
    <row r="32" spans="2:13" ht="30" customHeight="1" x14ac:dyDescent="0.2">
      <c r="B32" s="63" t="s">
        <v>46</v>
      </c>
      <c r="C32" s="147" t="s">
        <v>47</v>
      </c>
      <c r="D32" s="148"/>
      <c r="E32" s="148"/>
      <c r="F32" s="148"/>
      <c r="G32" s="148"/>
      <c r="H32" s="10"/>
      <c r="I32" s="74">
        <v>14.88</v>
      </c>
      <c r="J32" s="67" t="s">
        <v>45</v>
      </c>
      <c r="K32" s="76"/>
      <c r="L32" s="60">
        <f t="shared" si="1"/>
        <v>0</v>
      </c>
      <c r="M32" s="61">
        <f>+SUM(L26:L32)</f>
        <v>0</v>
      </c>
    </row>
    <row r="33" spans="2:13" ht="12" customHeight="1" x14ac:dyDescent="0.2">
      <c r="B33" s="55" t="s">
        <v>48</v>
      </c>
      <c r="C33" s="56" t="s">
        <v>49</v>
      </c>
      <c r="D33" s="65"/>
      <c r="E33" s="65"/>
      <c r="F33" s="65"/>
      <c r="G33" s="65"/>
      <c r="H33" s="10"/>
      <c r="I33" s="74"/>
      <c r="J33" s="67"/>
      <c r="K33" s="76"/>
      <c r="L33" s="60"/>
      <c r="M33" s="61"/>
    </row>
    <row r="34" spans="2:13" ht="42.75" customHeight="1" x14ac:dyDescent="0.2">
      <c r="B34" s="63" t="s">
        <v>50</v>
      </c>
      <c r="C34" s="147" t="s">
        <v>51</v>
      </c>
      <c r="D34" s="148"/>
      <c r="E34" s="148"/>
      <c r="F34" s="148"/>
      <c r="G34" s="148"/>
      <c r="H34" s="10"/>
      <c r="I34" s="69">
        <v>547.04</v>
      </c>
      <c r="J34" s="67" t="s">
        <v>9</v>
      </c>
      <c r="K34" s="76"/>
      <c r="L34" s="60">
        <f>K34*I34</f>
        <v>0</v>
      </c>
      <c r="M34" s="61"/>
    </row>
    <row r="35" spans="2:13" ht="20.25" customHeight="1" x14ac:dyDescent="0.2">
      <c r="B35" s="77" t="s">
        <v>52</v>
      </c>
      <c r="C35" s="78" t="s">
        <v>53</v>
      </c>
      <c r="D35" s="62"/>
      <c r="E35" s="62"/>
      <c r="F35" s="62"/>
      <c r="G35" s="62"/>
      <c r="H35" s="10"/>
      <c r="I35" s="69">
        <v>571.1</v>
      </c>
      <c r="J35" s="67" t="s">
        <v>9</v>
      </c>
      <c r="K35" s="76"/>
      <c r="L35" s="60">
        <f>K35*I35</f>
        <v>0</v>
      </c>
      <c r="M35" s="61"/>
    </row>
    <row r="36" spans="2:13" ht="55.5" customHeight="1" x14ac:dyDescent="0.2">
      <c r="B36" s="63" t="s">
        <v>54</v>
      </c>
      <c r="C36" s="147" t="s">
        <v>55</v>
      </c>
      <c r="D36" s="148"/>
      <c r="E36" s="148"/>
      <c r="F36" s="148"/>
      <c r="G36" s="148"/>
      <c r="H36" s="10"/>
      <c r="I36" s="74">
        <v>145.25</v>
      </c>
      <c r="J36" s="67" t="s">
        <v>45</v>
      </c>
      <c r="K36" s="76"/>
      <c r="L36" s="60">
        <f>K36*I36</f>
        <v>0</v>
      </c>
      <c r="M36" s="61">
        <f>+SUM(L34:L36)</f>
        <v>0</v>
      </c>
    </row>
    <row r="37" spans="2:13" ht="13.15" customHeight="1" x14ac:dyDescent="0.2">
      <c r="B37" s="77"/>
      <c r="C37" s="78"/>
      <c r="D37" s="62"/>
      <c r="E37" s="62"/>
      <c r="F37" s="62"/>
      <c r="G37" s="62"/>
      <c r="H37" s="10"/>
      <c r="I37" s="74"/>
      <c r="J37" s="67"/>
      <c r="K37" s="76"/>
      <c r="L37" s="60"/>
      <c r="M37" s="61"/>
    </row>
    <row r="38" spans="2:13" ht="13.15" customHeight="1" x14ac:dyDescent="0.2">
      <c r="B38" s="79">
        <v>1.3</v>
      </c>
      <c r="C38" s="80" t="s">
        <v>56</v>
      </c>
      <c r="D38" s="62"/>
      <c r="E38" s="62"/>
      <c r="F38" s="62"/>
      <c r="G38" s="62"/>
      <c r="H38" s="10"/>
      <c r="I38" s="74"/>
      <c r="J38" s="67"/>
      <c r="K38" s="76"/>
      <c r="L38" s="60"/>
      <c r="M38" s="61"/>
    </row>
    <row r="39" spans="2:13" ht="45" customHeight="1" x14ac:dyDescent="0.2">
      <c r="B39" s="55"/>
      <c r="C39" s="147" t="s">
        <v>57</v>
      </c>
      <c r="D39" s="148"/>
      <c r="E39" s="148"/>
      <c r="F39" s="148"/>
      <c r="G39" s="148"/>
      <c r="H39" s="10"/>
      <c r="I39" s="74"/>
      <c r="J39" s="67"/>
      <c r="K39" s="76"/>
      <c r="L39" s="60"/>
      <c r="M39" s="61"/>
    </row>
    <row r="40" spans="2:13" ht="11.45" customHeight="1" x14ac:dyDescent="0.2">
      <c r="B40" s="55" t="s">
        <v>58</v>
      </c>
      <c r="C40" s="56" t="s">
        <v>59</v>
      </c>
      <c r="D40" s="65"/>
      <c r="E40" s="65"/>
      <c r="F40" s="65"/>
      <c r="G40" s="65"/>
      <c r="H40" s="10"/>
      <c r="I40" s="74"/>
      <c r="J40" s="67"/>
      <c r="K40" s="76"/>
      <c r="L40" s="60"/>
      <c r="M40" s="61"/>
    </row>
    <row r="41" spans="2:13" ht="13.15" customHeight="1" x14ac:dyDescent="0.2">
      <c r="B41" s="81" t="s">
        <v>60</v>
      </c>
      <c r="C41" s="82" t="s">
        <v>61</v>
      </c>
      <c r="D41" s="83"/>
      <c r="E41" s="83"/>
      <c r="F41" s="83"/>
      <c r="G41" s="83"/>
      <c r="H41" s="10"/>
      <c r="I41" s="84">
        <v>68.888959999999997</v>
      </c>
      <c r="J41" s="85" t="s">
        <v>62</v>
      </c>
      <c r="K41" s="86"/>
      <c r="L41" s="60">
        <f t="shared" ref="L41:L67" si="2">K41*I41</f>
        <v>0</v>
      </c>
      <c r="M41" s="61"/>
    </row>
    <row r="42" spans="2:13" ht="13.15" customHeight="1" x14ac:dyDescent="0.2">
      <c r="B42" s="81" t="s">
        <v>63</v>
      </c>
      <c r="C42" s="82" t="s">
        <v>64</v>
      </c>
      <c r="D42" s="83"/>
      <c r="E42" s="83"/>
      <c r="F42" s="83"/>
      <c r="G42" s="83"/>
      <c r="H42" s="10"/>
      <c r="I42" s="84">
        <v>49.619426219999994</v>
      </c>
      <c r="J42" s="85" t="s">
        <v>62</v>
      </c>
      <c r="K42" s="86"/>
      <c r="L42" s="60">
        <f t="shared" si="2"/>
        <v>0</v>
      </c>
      <c r="M42" s="61"/>
    </row>
    <row r="43" spans="2:13" ht="13.15" customHeight="1" x14ac:dyDescent="0.2">
      <c r="B43" s="81" t="s">
        <v>65</v>
      </c>
      <c r="C43" s="82" t="s">
        <v>66</v>
      </c>
      <c r="D43" s="83"/>
      <c r="E43" s="83"/>
      <c r="F43" s="83"/>
      <c r="G43" s="83"/>
      <c r="H43" s="10"/>
      <c r="I43" s="84">
        <v>591.82290258</v>
      </c>
      <c r="J43" s="85" t="s">
        <v>62</v>
      </c>
      <c r="K43" s="86"/>
      <c r="L43" s="60">
        <f t="shared" si="2"/>
        <v>0</v>
      </c>
      <c r="M43" s="61"/>
    </row>
    <row r="44" spans="2:13" ht="13.15" customHeight="1" x14ac:dyDescent="0.2">
      <c r="B44" s="81" t="s">
        <v>67</v>
      </c>
      <c r="C44" s="82" t="s">
        <v>68</v>
      </c>
      <c r="D44" s="83"/>
      <c r="E44" s="83"/>
      <c r="F44" s="83"/>
      <c r="G44" s="83"/>
      <c r="H44" s="10"/>
      <c r="I44" s="84">
        <v>162.1796813</v>
      </c>
      <c r="J44" s="85" t="s">
        <v>62</v>
      </c>
      <c r="K44" s="86"/>
      <c r="L44" s="60">
        <f t="shared" si="2"/>
        <v>0</v>
      </c>
      <c r="M44" s="61"/>
    </row>
    <row r="45" spans="2:13" ht="13.15" customHeight="1" x14ac:dyDescent="0.2">
      <c r="B45" s="81" t="s">
        <v>69</v>
      </c>
      <c r="C45" s="82" t="s">
        <v>70</v>
      </c>
      <c r="D45" s="83"/>
      <c r="E45" s="83"/>
      <c r="F45" s="83"/>
      <c r="G45" s="83"/>
      <c r="H45" s="10"/>
      <c r="I45" s="84">
        <v>100.49822874</v>
      </c>
      <c r="J45" s="85" t="s">
        <v>62</v>
      </c>
      <c r="K45" s="86"/>
      <c r="L45" s="60">
        <f t="shared" si="2"/>
        <v>0</v>
      </c>
      <c r="M45" s="61"/>
    </row>
    <row r="46" spans="2:13" ht="13.15" customHeight="1" x14ac:dyDescent="0.2">
      <c r="B46" s="81" t="s">
        <v>71</v>
      </c>
      <c r="C46" s="82" t="s">
        <v>72</v>
      </c>
      <c r="D46" s="83"/>
      <c r="E46" s="83"/>
      <c r="F46" s="83"/>
      <c r="G46" s="83"/>
      <c r="H46" s="10"/>
      <c r="I46" s="84">
        <v>262.67791004000003</v>
      </c>
      <c r="J46" s="85" t="s">
        <v>62</v>
      </c>
      <c r="K46" s="86"/>
      <c r="L46" s="60">
        <f t="shared" si="2"/>
        <v>0</v>
      </c>
      <c r="M46" s="61"/>
    </row>
    <row r="47" spans="2:13" ht="13.15" customHeight="1" x14ac:dyDescent="0.2">
      <c r="B47" s="81" t="s">
        <v>73</v>
      </c>
      <c r="C47" s="82" t="s">
        <v>74</v>
      </c>
      <c r="D47" s="83"/>
      <c r="E47" s="83"/>
      <c r="F47" s="83"/>
      <c r="G47" s="83"/>
      <c r="H47" s="10"/>
      <c r="I47" s="84">
        <v>175.47309779999998</v>
      </c>
      <c r="J47" s="85" t="s">
        <v>62</v>
      </c>
      <c r="K47" s="86"/>
      <c r="L47" s="60">
        <f t="shared" si="2"/>
        <v>0</v>
      </c>
      <c r="M47" s="61"/>
    </row>
    <row r="48" spans="2:13" ht="13.15" customHeight="1" x14ac:dyDescent="0.2">
      <c r="B48" s="81" t="s">
        <v>75</v>
      </c>
      <c r="C48" s="82" t="s">
        <v>76</v>
      </c>
      <c r="D48" s="83"/>
      <c r="E48" s="83"/>
      <c r="F48" s="83"/>
      <c r="G48" s="83"/>
      <c r="H48" s="10"/>
      <c r="I48" s="84">
        <v>111.66469860000001</v>
      </c>
      <c r="J48" s="85" t="s">
        <v>62</v>
      </c>
      <c r="K48" s="86"/>
      <c r="L48" s="60">
        <f t="shared" si="2"/>
        <v>0</v>
      </c>
      <c r="M48" s="61"/>
    </row>
    <row r="49" spans="2:13" ht="13.15" customHeight="1" x14ac:dyDescent="0.2">
      <c r="B49" s="81" t="s">
        <v>77</v>
      </c>
      <c r="C49" s="82" t="s">
        <v>78</v>
      </c>
      <c r="D49" s="83"/>
      <c r="E49" s="83"/>
      <c r="F49" s="83"/>
      <c r="G49" s="83"/>
      <c r="H49" s="10"/>
      <c r="I49" s="84">
        <v>76.835947370000014</v>
      </c>
      <c r="J49" s="85" t="s">
        <v>62</v>
      </c>
      <c r="K49" s="86"/>
      <c r="L49" s="60">
        <f t="shared" si="2"/>
        <v>0</v>
      </c>
      <c r="M49" s="61"/>
    </row>
    <row r="50" spans="2:13" ht="13.15" customHeight="1" x14ac:dyDescent="0.2">
      <c r="B50" s="81" t="s">
        <v>79</v>
      </c>
      <c r="C50" s="82" t="s">
        <v>80</v>
      </c>
      <c r="D50" s="83"/>
      <c r="E50" s="83"/>
      <c r="F50" s="83"/>
      <c r="G50" s="83"/>
      <c r="H50" s="10"/>
      <c r="I50" s="84">
        <v>116.45032854</v>
      </c>
      <c r="J50" s="85" t="s">
        <v>62</v>
      </c>
      <c r="K50" s="86"/>
      <c r="L50" s="60">
        <f t="shared" si="2"/>
        <v>0</v>
      </c>
      <c r="M50" s="61"/>
    </row>
    <row r="51" spans="2:13" ht="13.15" customHeight="1" x14ac:dyDescent="0.2">
      <c r="B51" s="81" t="s">
        <v>81</v>
      </c>
      <c r="C51" s="82" t="s">
        <v>82</v>
      </c>
      <c r="D51" s="83"/>
      <c r="E51" s="83"/>
      <c r="F51" s="83"/>
      <c r="G51" s="83"/>
      <c r="H51" s="10"/>
      <c r="I51" s="84">
        <v>42.273064470000008</v>
      </c>
      <c r="J51" s="85" t="s">
        <v>62</v>
      </c>
      <c r="K51" s="86"/>
      <c r="L51" s="60">
        <f t="shared" si="2"/>
        <v>0</v>
      </c>
      <c r="M51" s="61"/>
    </row>
    <row r="52" spans="2:13" ht="13.15" customHeight="1" x14ac:dyDescent="0.2">
      <c r="B52" s="81" t="s">
        <v>83</v>
      </c>
      <c r="C52" s="82" t="s">
        <v>84</v>
      </c>
      <c r="D52" s="83"/>
      <c r="E52" s="83"/>
      <c r="F52" s="83"/>
      <c r="G52" s="83"/>
      <c r="H52" s="10"/>
      <c r="I52" s="84">
        <v>41.741327810000001</v>
      </c>
      <c r="J52" s="85" t="s">
        <v>62</v>
      </c>
      <c r="K52" s="86"/>
      <c r="L52" s="60">
        <f t="shared" si="2"/>
        <v>0</v>
      </c>
      <c r="M52" s="61"/>
    </row>
    <row r="53" spans="2:13" ht="13.15" customHeight="1" x14ac:dyDescent="0.2">
      <c r="B53" s="81" t="s">
        <v>85</v>
      </c>
      <c r="C53" s="82" t="s">
        <v>86</v>
      </c>
      <c r="D53" s="83"/>
      <c r="E53" s="83"/>
      <c r="F53" s="83"/>
      <c r="G53" s="83"/>
      <c r="H53" s="10"/>
      <c r="I53" s="84">
        <v>178.66351776000002</v>
      </c>
      <c r="J53" s="85" t="s">
        <v>62</v>
      </c>
      <c r="K53" s="86"/>
      <c r="L53" s="60">
        <f t="shared" si="2"/>
        <v>0</v>
      </c>
      <c r="M53" s="61"/>
    </row>
    <row r="54" spans="2:13" ht="13.15" customHeight="1" x14ac:dyDescent="0.2">
      <c r="B54" s="81" t="s">
        <v>87</v>
      </c>
      <c r="C54" s="82" t="s">
        <v>88</v>
      </c>
      <c r="D54" s="83"/>
      <c r="E54" s="83"/>
      <c r="F54" s="83"/>
      <c r="G54" s="83"/>
      <c r="H54" s="10"/>
      <c r="I54" s="84">
        <v>88.268285559999995</v>
      </c>
      <c r="J54" s="85" t="s">
        <v>62</v>
      </c>
      <c r="K54" s="86"/>
      <c r="L54" s="60">
        <f t="shared" si="2"/>
        <v>0</v>
      </c>
      <c r="M54" s="61"/>
    </row>
    <row r="55" spans="2:13" ht="13.15" customHeight="1" x14ac:dyDescent="0.2">
      <c r="B55" s="81" t="s">
        <v>89</v>
      </c>
      <c r="C55" s="82" t="s">
        <v>90</v>
      </c>
      <c r="D55" s="83"/>
      <c r="E55" s="83"/>
      <c r="F55" s="83"/>
      <c r="G55" s="83"/>
      <c r="H55" s="10"/>
      <c r="I55" s="84">
        <v>113.52577690999999</v>
      </c>
      <c r="J55" s="85" t="s">
        <v>62</v>
      </c>
      <c r="K55" s="86"/>
      <c r="L55" s="60">
        <f t="shared" si="2"/>
        <v>0</v>
      </c>
      <c r="M55" s="61"/>
    </row>
    <row r="56" spans="2:13" ht="13.15" customHeight="1" x14ac:dyDescent="0.2">
      <c r="B56" s="81" t="s">
        <v>91</v>
      </c>
      <c r="C56" s="82" t="s">
        <v>92</v>
      </c>
      <c r="D56" s="83"/>
      <c r="E56" s="83"/>
      <c r="F56" s="83"/>
      <c r="G56" s="83"/>
      <c r="H56" s="10"/>
      <c r="I56" s="84">
        <v>86.407207249999999</v>
      </c>
      <c r="J56" s="85" t="s">
        <v>62</v>
      </c>
      <c r="K56" s="86"/>
      <c r="L56" s="60">
        <f t="shared" si="2"/>
        <v>0</v>
      </c>
      <c r="M56" s="61"/>
    </row>
    <row r="57" spans="2:13" ht="13.15" customHeight="1" x14ac:dyDescent="0.2">
      <c r="B57" s="81" t="s">
        <v>93</v>
      </c>
      <c r="C57" s="82" t="s">
        <v>94</v>
      </c>
      <c r="D57" s="83"/>
      <c r="E57" s="83"/>
      <c r="F57" s="83"/>
      <c r="G57" s="83"/>
      <c r="H57" s="10"/>
      <c r="I57" s="84">
        <v>84.546128940000017</v>
      </c>
      <c r="J57" s="85" t="s">
        <v>62</v>
      </c>
      <c r="K57" s="86"/>
      <c r="L57" s="60">
        <f t="shared" si="2"/>
        <v>0</v>
      </c>
      <c r="M57" s="61"/>
    </row>
    <row r="58" spans="2:13" ht="13.15" customHeight="1" x14ac:dyDescent="0.2">
      <c r="B58" s="81" t="s">
        <v>95</v>
      </c>
      <c r="C58" s="82" t="s">
        <v>96</v>
      </c>
      <c r="D58" s="83"/>
      <c r="E58" s="83"/>
      <c r="F58" s="83"/>
      <c r="G58" s="83"/>
      <c r="H58" s="10"/>
      <c r="I58" s="84">
        <v>63.808399199999997</v>
      </c>
      <c r="J58" s="85" t="s">
        <v>62</v>
      </c>
      <c r="K58" s="86"/>
      <c r="L58" s="60">
        <f t="shared" si="2"/>
        <v>0</v>
      </c>
      <c r="M58" s="61"/>
    </row>
    <row r="59" spans="2:13" ht="13.15" customHeight="1" x14ac:dyDescent="0.2">
      <c r="B59" s="81" t="s">
        <v>97</v>
      </c>
      <c r="C59" s="82" t="s">
        <v>98</v>
      </c>
      <c r="D59" s="83"/>
      <c r="E59" s="83"/>
      <c r="F59" s="83"/>
      <c r="G59" s="83"/>
      <c r="H59" s="10"/>
      <c r="I59" s="84">
        <v>88.800022220000002</v>
      </c>
      <c r="J59" s="85" t="s">
        <v>62</v>
      </c>
      <c r="K59" s="86"/>
      <c r="L59" s="60">
        <f t="shared" si="2"/>
        <v>0</v>
      </c>
      <c r="M59" s="61"/>
    </row>
    <row r="60" spans="2:13" ht="13.15" customHeight="1" x14ac:dyDescent="0.2">
      <c r="B60" s="81" t="s">
        <v>99</v>
      </c>
      <c r="C60" s="82" t="s">
        <v>68</v>
      </c>
      <c r="D60" s="83"/>
      <c r="E60" s="83"/>
      <c r="F60" s="83"/>
      <c r="G60" s="83"/>
      <c r="H60" s="10"/>
      <c r="I60" s="84">
        <v>80.558103989999992</v>
      </c>
      <c r="J60" s="85" t="s">
        <v>62</v>
      </c>
      <c r="K60" s="86"/>
      <c r="L60" s="60">
        <f t="shared" si="2"/>
        <v>0</v>
      </c>
      <c r="M60" s="61"/>
    </row>
    <row r="61" spans="2:13" ht="13.15" customHeight="1" x14ac:dyDescent="0.2">
      <c r="B61" s="81" t="s">
        <v>100</v>
      </c>
      <c r="C61" s="82" t="s">
        <v>101</v>
      </c>
      <c r="D61" s="83"/>
      <c r="E61" s="83"/>
      <c r="F61" s="83"/>
      <c r="G61" s="83"/>
      <c r="H61" s="10"/>
      <c r="I61" s="84">
        <v>121.76769514000001</v>
      </c>
      <c r="J61" s="85" t="s">
        <v>62</v>
      </c>
      <c r="K61" s="86"/>
      <c r="L61" s="60">
        <f t="shared" si="2"/>
        <v>0</v>
      </c>
      <c r="M61" s="61"/>
    </row>
    <row r="62" spans="2:13" ht="13.15" customHeight="1" x14ac:dyDescent="0.2">
      <c r="B62" s="81" t="s">
        <v>102</v>
      </c>
      <c r="C62" s="82" t="s">
        <v>103</v>
      </c>
      <c r="D62" s="83"/>
      <c r="E62" s="83"/>
      <c r="F62" s="83"/>
      <c r="G62" s="83"/>
      <c r="H62" s="10"/>
      <c r="I62" s="84">
        <v>86.673075580000003</v>
      </c>
      <c r="J62" s="85" t="s">
        <v>62</v>
      </c>
      <c r="K62" s="86"/>
      <c r="L62" s="60">
        <f t="shared" si="2"/>
        <v>0</v>
      </c>
      <c r="M62" s="61"/>
    </row>
    <row r="63" spans="2:13" ht="13.15" customHeight="1" x14ac:dyDescent="0.2">
      <c r="B63" s="81" t="s">
        <v>104</v>
      </c>
      <c r="C63" s="82" t="s">
        <v>105</v>
      </c>
      <c r="D63" s="83"/>
      <c r="E63" s="83"/>
      <c r="F63" s="83"/>
      <c r="G63" s="83"/>
      <c r="H63" s="10"/>
      <c r="I63" s="84">
        <v>52.110192680000004</v>
      </c>
      <c r="J63" s="85" t="s">
        <v>62</v>
      </c>
      <c r="K63" s="86"/>
      <c r="L63" s="60">
        <f t="shared" si="2"/>
        <v>0</v>
      </c>
      <c r="M63" s="61"/>
    </row>
    <row r="64" spans="2:13" ht="13.15" customHeight="1" x14ac:dyDescent="0.2">
      <c r="B64" s="81" t="s">
        <v>106</v>
      </c>
      <c r="C64" s="82" t="s">
        <v>107</v>
      </c>
      <c r="D64" s="83"/>
      <c r="E64" s="83"/>
      <c r="F64" s="83"/>
      <c r="G64" s="83"/>
      <c r="H64" s="10"/>
      <c r="I64" s="84">
        <v>37.221566199999998</v>
      </c>
      <c r="J64" s="85" t="s">
        <v>62</v>
      </c>
      <c r="K64" s="86"/>
      <c r="L64" s="60">
        <f t="shared" si="2"/>
        <v>0</v>
      </c>
      <c r="M64" s="61"/>
    </row>
    <row r="65" spans="2:13" ht="13.15" customHeight="1" x14ac:dyDescent="0.2">
      <c r="B65" s="81" t="s">
        <v>108</v>
      </c>
      <c r="C65" s="82" t="s">
        <v>103</v>
      </c>
      <c r="D65" s="83"/>
      <c r="E65" s="83"/>
      <c r="F65" s="83"/>
      <c r="G65" s="83"/>
      <c r="H65" s="10"/>
      <c r="I65" s="84">
        <v>43.868274449999994</v>
      </c>
      <c r="J65" s="85" t="s">
        <v>62</v>
      </c>
      <c r="K65" s="86"/>
      <c r="L65" s="60">
        <f t="shared" si="2"/>
        <v>0</v>
      </c>
      <c r="M65" s="61"/>
    </row>
    <row r="66" spans="2:13" ht="13.15" customHeight="1" x14ac:dyDescent="0.2">
      <c r="B66" s="81" t="s">
        <v>109</v>
      </c>
      <c r="C66" s="82" t="s">
        <v>110</v>
      </c>
      <c r="D66" s="83"/>
      <c r="E66" s="83"/>
      <c r="F66" s="83"/>
      <c r="G66" s="83"/>
      <c r="H66" s="10"/>
      <c r="I66" s="84">
        <v>53.173666000000004</v>
      </c>
      <c r="J66" s="85" t="s">
        <v>62</v>
      </c>
      <c r="K66" s="86"/>
      <c r="L66" s="60">
        <f t="shared" si="2"/>
        <v>0</v>
      </c>
      <c r="M66" s="61"/>
    </row>
    <row r="67" spans="2:13" ht="13.15" customHeight="1" x14ac:dyDescent="0.2">
      <c r="B67" s="81" t="s">
        <v>111</v>
      </c>
      <c r="C67" s="82" t="s">
        <v>112</v>
      </c>
      <c r="D67" s="83"/>
      <c r="E67" s="83"/>
      <c r="F67" s="83"/>
      <c r="G67" s="83"/>
      <c r="H67" s="10"/>
      <c r="I67" s="84">
        <v>55.832349300000004</v>
      </c>
      <c r="J67" s="85" t="s">
        <v>62</v>
      </c>
      <c r="K67" s="86"/>
      <c r="L67" s="60">
        <f t="shared" si="2"/>
        <v>0</v>
      </c>
      <c r="M67" s="61"/>
    </row>
    <row r="68" spans="2:13" ht="13.15" customHeight="1" x14ac:dyDescent="0.2">
      <c r="B68" s="87" t="s">
        <v>113</v>
      </c>
      <c r="C68" s="88" t="s">
        <v>114</v>
      </c>
      <c r="D68" s="83"/>
      <c r="E68" s="83"/>
      <c r="F68" s="83"/>
      <c r="G68" s="83"/>
      <c r="H68" s="10"/>
      <c r="I68" s="84"/>
      <c r="J68" s="85"/>
      <c r="K68" s="86"/>
      <c r="L68" s="60"/>
      <c r="M68" s="61"/>
    </row>
    <row r="69" spans="2:13" ht="13.15" customHeight="1" x14ac:dyDescent="0.2">
      <c r="B69" s="81" t="s">
        <v>115</v>
      </c>
      <c r="C69" s="82" t="s">
        <v>116</v>
      </c>
      <c r="D69" s="83"/>
      <c r="E69" s="83"/>
      <c r="F69" s="83"/>
      <c r="G69" s="83"/>
      <c r="H69" s="10"/>
      <c r="I69" s="74">
        <v>506.33385600000003</v>
      </c>
      <c r="J69" s="85" t="s">
        <v>62</v>
      </c>
      <c r="K69" s="86"/>
      <c r="L69" s="60">
        <f>K69*I69</f>
        <v>0</v>
      </c>
      <c r="M69" s="61"/>
    </row>
    <row r="70" spans="2:13" ht="13.15" customHeight="1" x14ac:dyDescent="0.2">
      <c r="B70" s="81" t="s">
        <v>117</v>
      </c>
      <c r="C70" s="82" t="s">
        <v>118</v>
      </c>
      <c r="D70" s="83"/>
      <c r="E70" s="83"/>
      <c r="F70" s="83"/>
      <c r="G70" s="83"/>
      <c r="H70" s="10"/>
      <c r="I70" s="74">
        <v>135.62514000000002</v>
      </c>
      <c r="J70" s="85" t="s">
        <v>62</v>
      </c>
      <c r="K70" s="86"/>
      <c r="L70" s="60">
        <f>K70*I70</f>
        <v>0</v>
      </c>
      <c r="M70" s="61"/>
    </row>
    <row r="71" spans="2:13" ht="13.15" customHeight="1" x14ac:dyDescent="0.2">
      <c r="B71" s="81" t="s">
        <v>119</v>
      </c>
      <c r="C71" s="82" t="s">
        <v>120</v>
      </c>
      <c r="D71" s="83"/>
      <c r="E71" s="83"/>
      <c r="F71" s="83"/>
      <c r="G71" s="83"/>
      <c r="H71" s="10"/>
      <c r="I71" s="74">
        <v>223.78148100000001</v>
      </c>
      <c r="J71" s="85" t="s">
        <v>62</v>
      </c>
      <c r="K71" s="86"/>
      <c r="L71" s="60">
        <f>K71*I71</f>
        <v>0</v>
      </c>
      <c r="M71" s="61"/>
    </row>
    <row r="72" spans="2:13" ht="15" customHeight="1" x14ac:dyDescent="0.2">
      <c r="B72" s="81" t="s">
        <v>121</v>
      </c>
      <c r="C72" s="82" t="s">
        <v>122</v>
      </c>
      <c r="D72" s="83"/>
      <c r="E72" s="83"/>
      <c r="F72" s="83"/>
      <c r="G72" s="83"/>
      <c r="H72" s="10"/>
      <c r="I72" s="66">
        <v>1</v>
      </c>
      <c r="J72" s="85" t="s">
        <v>0</v>
      </c>
      <c r="K72" s="86"/>
      <c r="L72" s="60">
        <f>K72*I72</f>
        <v>0</v>
      </c>
      <c r="M72" s="61"/>
    </row>
    <row r="73" spans="2:13" ht="13.15" customHeight="1" x14ac:dyDescent="0.2">
      <c r="B73" s="63" t="s">
        <v>123</v>
      </c>
      <c r="C73" s="147" t="s">
        <v>124</v>
      </c>
      <c r="D73" s="148"/>
      <c r="E73" s="148"/>
      <c r="F73" s="148"/>
      <c r="G73" s="148"/>
      <c r="H73" s="10"/>
      <c r="I73" s="74">
        <v>189.95</v>
      </c>
      <c r="J73" s="67" t="s">
        <v>125</v>
      </c>
      <c r="K73" s="76"/>
      <c r="L73" s="60">
        <f>K73*I73</f>
        <v>0</v>
      </c>
      <c r="M73" s="61">
        <f>+SUM(L41:L73)</f>
        <v>0</v>
      </c>
    </row>
    <row r="74" spans="2:13" ht="13.15" customHeight="1" x14ac:dyDescent="0.2">
      <c r="B74" s="12"/>
      <c r="C74" s="13"/>
      <c r="D74" s="14"/>
      <c r="E74" s="14"/>
      <c r="F74" s="14"/>
      <c r="G74" s="14"/>
      <c r="H74" s="15"/>
      <c r="I74" s="15"/>
      <c r="J74" s="16"/>
      <c r="K74" s="16"/>
      <c r="L74" s="16"/>
      <c r="M74" s="17"/>
    </row>
    <row r="75" spans="2:13" ht="13.15" customHeight="1" x14ac:dyDescent="0.2">
      <c r="B75" s="79">
        <v>1.4</v>
      </c>
      <c r="C75" s="80" t="s">
        <v>126</v>
      </c>
      <c r="D75" s="83"/>
      <c r="E75" s="83"/>
      <c r="F75" s="83"/>
      <c r="G75" s="83"/>
      <c r="H75" s="10"/>
      <c r="I75" s="74"/>
      <c r="J75" s="67"/>
      <c r="K75" s="76"/>
      <c r="L75" s="60"/>
      <c r="M75" s="61"/>
    </row>
    <row r="76" spans="2:13" ht="13.15" customHeight="1" x14ac:dyDescent="0.2">
      <c r="B76" s="79" t="s">
        <v>127</v>
      </c>
      <c r="C76" s="89" t="s">
        <v>845</v>
      </c>
      <c r="D76" s="83"/>
      <c r="E76" s="83"/>
      <c r="F76" s="83"/>
      <c r="G76" s="83"/>
      <c r="H76" s="10"/>
      <c r="I76" s="74"/>
      <c r="J76" s="67"/>
      <c r="K76" s="76"/>
      <c r="L76" s="60"/>
      <c r="M76" s="61"/>
    </row>
    <row r="77" spans="2:13" ht="14.45" customHeight="1" x14ac:dyDescent="0.2">
      <c r="B77" s="63" t="s">
        <v>128</v>
      </c>
      <c r="C77" s="147" t="s">
        <v>129</v>
      </c>
      <c r="D77" s="148"/>
      <c r="E77" s="148"/>
      <c r="F77" s="148"/>
      <c r="G77" s="148"/>
      <c r="H77" s="10"/>
      <c r="I77" s="74">
        <v>875.47</v>
      </c>
      <c r="J77" s="67" t="s">
        <v>9</v>
      </c>
      <c r="K77" s="76"/>
      <c r="L77" s="60">
        <f>K77*I77</f>
        <v>0</v>
      </c>
      <c r="M77" s="61"/>
    </row>
    <row r="78" spans="2:13" ht="13.15" customHeight="1" x14ac:dyDescent="0.2">
      <c r="B78" s="63" t="s">
        <v>130</v>
      </c>
      <c r="C78" s="90" t="s">
        <v>131</v>
      </c>
      <c r="D78" s="83"/>
      <c r="E78" s="83"/>
      <c r="F78" s="83"/>
      <c r="G78" s="83"/>
      <c r="H78" s="10"/>
      <c r="I78" s="74">
        <v>598.92000000000007</v>
      </c>
      <c r="J78" s="67" t="s">
        <v>45</v>
      </c>
      <c r="K78" s="86"/>
      <c r="L78" s="60">
        <f>K78*I78</f>
        <v>0</v>
      </c>
      <c r="M78" s="61"/>
    </row>
    <row r="79" spans="2:13" ht="13.15" customHeight="1" x14ac:dyDescent="0.2">
      <c r="B79" s="79" t="s">
        <v>132</v>
      </c>
      <c r="C79" s="80" t="s">
        <v>846</v>
      </c>
      <c r="D79" s="65"/>
      <c r="E79" s="65"/>
      <c r="F79" s="65"/>
      <c r="G79" s="65"/>
      <c r="H79" s="10"/>
      <c r="I79" s="15"/>
      <c r="J79" s="67"/>
      <c r="K79" s="76"/>
      <c r="L79" s="60"/>
      <c r="M79" s="61"/>
    </row>
    <row r="80" spans="2:13" ht="14.45" customHeight="1" x14ac:dyDescent="0.2">
      <c r="B80" s="79" t="s">
        <v>133</v>
      </c>
      <c r="C80" s="80" t="s">
        <v>134</v>
      </c>
      <c r="D80" s="65"/>
      <c r="E80" s="65"/>
      <c r="F80" s="65"/>
      <c r="G80" s="65"/>
      <c r="H80" s="10"/>
      <c r="I80" s="74"/>
      <c r="J80" s="67"/>
      <c r="K80" s="76"/>
      <c r="L80" s="60"/>
      <c r="M80" s="61"/>
    </row>
    <row r="81" spans="2:13" ht="30" customHeight="1" x14ac:dyDescent="0.2">
      <c r="B81" s="63" t="s">
        <v>135</v>
      </c>
      <c r="C81" s="147" t="s">
        <v>136</v>
      </c>
      <c r="D81" s="148"/>
      <c r="E81" s="148"/>
      <c r="F81" s="148"/>
      <c r="G81" s="148"/>
      <c r="H81" s="10"/>
      <c r="I81" s="74">
        <v>91.207999999999998</v>
      </c>
      <c r="J81" s="67" t="s">
        <v>9</v>
      </c>
      <c r="K81" s="76"/>
      <c r="L81" s="60">
        <f>K81*I81</f>
        <v>0</v>
      </c>
      <c r="M81" s="61"/>
    </row>
    <row r="82" spans="2:13" ht="14.45" customHeight="1" x14ac:dyDescent="0.2">
      <c r="B82" s="79" t="s">
        <v>137</v>
      </c>
      <c r="C82" s="80" t="s">
        <v>138</v>
      </c>
      <c r="D82" s="65"/>
      <c r="E82" s="65"/>
      <c r="F82" s="65"/>
      <c r="G82" s="65"/>
      <c r="H82" s="10"/>
      <c r="I82" s="74"/>
      <c r="J82" s="67"/>
      <c r="K82" s="76"/>
      <c r="L82" s="60"/>
      <c r="M82" s="61"/>
    </row>
    <row r="83" spans="2:13" ht="13.9" customHeight="1" x14ac:dyDescent="0.2">
      <c r="B83" s="63" t="s">
        <v>139</v>
      </c>
      <c r="C83" s="147" t="s">
        <v>140</v>
      </c>
      <c r="D83" s="148"/>
      <c r="E83" s="148"/>
      <c r="F83" s="148"/>
      <c r="G83" s="148"/>
      <c r="H83" s="10"/>
      <c r="I83" s="74">
        <v>13.148999999999999</v>
      </c>
      <c r="J83" s="67" t="s">
        <v>9</v>
      </c>
      <c r="K83" s="76"/>
      <c r="L83" s="60">
        <f>K83*I83</f>
        <v>0</v>
      </c>
      <c r="M83" s="61">
        <f>+SUM(L77:L83)</f>
        <v>0</v>
      </c>
    </row>
    <row r="84" spans="2:13" ht="8.4499999999999993" customHeight="1" x14ac:dyDescent="0.2">
      <c r="B84" s="63"/>
      <c r="C84" s="64"/>
      <c r="D84" s="65"/>
      <c r="E84" s="65"/>
      <c r="F84" s="65"/>
      <c r="G84" s="65"/>
      <c r="H84" s="10"/>
      <c r="I84" s="74"/>
      <c r="J84" s="67"/>
      <c r="K84" s="76"/>
      <c r="L84" s="60"/>
      <c r="M84" s="61"/>
    </row>
    <row r="85" spans="2:13" ht="13.15" customHeight="1" x14ac:dyDescent="0.2">
      <c r="B85" s="79">
        <v>1.5</v>
      </c>
      <c r="C85" s="89" t="s">
        <v>141</v>
      </c>
      <c r="D85" s="83"/>
      <c r="E85" s="83"/>
      <c r="F85" s="83"/>
      <c r="G85" s="83"/>
      <c r="H85" s="10"/>
      <c r="I85" s="74"/>
      <c r="J85" s="67"/>
      <c r="K85" s="76"/>
      <c r="L85" s="60"/>
      <c r="M85" s="61"/>
    </row>
    <row r="86" spans="2:13" ht="13.15" customHeight="1" x14ac:dyDescent="0.2">
      <c r="B86" s="79" t="s">
        <v>142</v>
      </c>
      <c r="C86" s="89" t="s">
        <v>143</v>
      </c>
      <c r="D86" s="83"/>
      <c r="E86" s="83"/>
      <c r="F86" s="83"/>
      <c r="G86" s="83"/>
      <c r="H86" s="10"/>
      <c r="I86" s="74"/>
      <c r="J86" s="67"/>
      <c r="K86" s="76"/>
      <c r="L86" s="60"/>
      <c r="M86" s="61"/>
    </row>
    <row r="87" spans="2:13" ht="30.75" customHeight="1" x14ac:dyDescent="0.2">
      <c r="B87" s="77" t="s">
        <v>144</v>
      </c>
      <c r="C87" s="147" t="s">
        <v>145</v>
      </c>
      <c r="D87" s="148"/>
      <c r="E87" s="148"/>
      <c r="F87" s="148"/>
      <c r="G87" s="148"/>
      <c r="H87" s="10"/>
      <c r="I87" s="74">
        <v>53.07</v>
      </c>
      <c r="J87" s="67" t="s">
        <v>9</v>
      </c>
      <c r="K87" s="76"/>
      <c r="L87" s="60">
        <f>K87*I87</f>
        <v>0</v>
      </c>
      <c r="M87" s="61"/>
    </row>
    <row r="88" spans="2:13" ht="33.75" customHeight="1" x14ac:dyDescent="0.2">
      <c r="B88" s="77" t="s">
        <v>146</v>
      </c>
      <c r="C88" s="147" t="s">
        <v>847</v>
      </c>
      <c r="D88" s="148"/>
      <c r="E88" s="148"/>
      <c r="F88" s="148"/>
      <c r="G88" s="148"/>
      <c r="H88" s="10"/>
      <c r="I88" s="74">
        <v>2185.8200000000002</v>
      </c>
      <c r="J88" s="67" t="s">
        <v>9</v>
      </c>
      <c r="K88" s="76"/>
      <c r="L88" s="60">
        <f>K88*I88</f>
        <v>0</v>
      </c>
      <c r="M88" s="61"/>
    </row>
    <row r="89" spans="2:13" ht="12" customHeight="1" x14ac:dyDescent="0.2">
      <c r="B89" s="79" t="s">
        <v>147</v>
      </c>
      <c r="C89" s="80" t="s">
        <v>148</v>
      </c>
      <c r="D89" s="65"/>
      <c r="E89" s="65"/>
      <c r="F89" s="65"/>
      <c r="G89" s="65"/>
      <c r="H89" s="10"/>
      <c r="I89" s="74"/>
      <c r="J89" s="67"/>
      <c r="K89" s="76"/>
      <c r="L89" s="60"/>
      <c r="M89" s="61"/>
    </row>
    <row r="90" spans="2:13" ht="30" customHeight="1" x14ac:dyDescent="0.2">
      <c r="B90" s="63" t="s">
        <v>149</v>
      </c>
      <c r="C90" s="147" t="s">
        <v>848</v>
      </c>
      <c r="D90" s="148"/>
      <c r="E90" s="148"/>
      <c r="F90" s="148"/>
      <c r="G90" s="148"/>
      <c r="H90" s="10"/>
      <c r="I90" s="74">
        <v>994.14</v>
      </c>
      <c r="J90" s="67" t="s">
        <v>9</v>
      </c>
      <c r="K90" s="76"/>
      <c r="L90" s="60">
        <f>K90*I90</f>
        <v>0</v>
      </c>
      <c r="M90" s="61">
        <f>+SUM(L87:L90)</f>
        <v>0</v>
      </c>
    </row>
    <row r="91" spans="2:13" ht="13.15" customHeight="1" x14ac:dyDescent="0.2">
      <c r="B91" s="77"/>
      <c r="C91" s="90"/>
      <c r="D91" s="83"/>
      <c r="E91" s="83"/>
      <c r="F91" s="83"/>
      <c r="G91" s="83"/>
      <c r="H91" s="10"/>
      <c r="I91" s="74"/>
      <c r="J91" s="67"/>
      <c r="K91" s="76"/>
      <c r="L91" s="60"/>
      <c r="M91" s="61"/>
    </row>
    <row r="92" spans="2:13" ht="13.15" customHeight="1" x14ac:dyDescent="0.2">
      <c r="B92" s="79">
        <v>1.6</v>
      </c>
      <c r="C92" s="89" t="s">
        <v>150</v>
      </c>
      <c r="D92" s="83"/>
      <c r="E92" s="83"/>
      <c r="F92" s="83"/>
      <c r="G92" s="83"/>
      <c r="H92" s="10"/>
      <c r="I92" s="74"/>
      <c r="J92" s="67"/>
      <c r="K92" s="76"/>
      <c r="L92" s="60"/>
      <c r="M92" s="61"/>
    </row>
    <row r="93" spans="2:13" ht="13.15" customHeight="1" x14ac:dyDescent="0.2">
      <c r="B93" s="79" t="s">
        <v>151</v>
      </c>
      <c r="C93" s="89" t="s">
        <v>152</v>
      </c>
      <c r="D93" s="83"/>
      <c r="E93" s="83"/>
      <c r="F93" s="83"/>
      <c r="G93" s="83"/>
      <c r="H93" s="10"/>
      <c r="I93" s="74"/>
      <c r="J93" s="67"/>
      <c r="K93" s="76"/>
      <c r="L93" s="60"/>
      <c r="M93" s="61"/>
    </row>
    <row r="94" spans="2:13" ht="52.5" customHeight="1" x14ac:dyDescent="0.2">
      <c r="B94" s="63" t="s">
        <v>153</v>
      </c>
      <c r="C94" s="145" t="s">
        <v>154</v>
      </c>
      <c r="D94" s="146"/>
      <c r="E94" s="146"/>
      <c r="F94" s="146"/>
      <c r="G94" s="146"/>
      <c r="H94" s="10"/>
      <c r="I94" s="93">
        <v>1</v>
      </c>
      <c r="J94" s="67" t="s">
        <v>14</v>
      </c>
      <c r="K94" s="76"/>
      <c r="L94" s="60">
        <f t="shared" ref="L94:L101" si="3">K94*I94</f>
        <v>0</v>
      </c>
      <c r="M94" s="61"/>
    </row>
    <row r="95" spans="2:13" ht="45" customHeight="1" x14ac:dyDescent="0.2">
      <c r="B95" s="63" t="s">
        <v>155</v>
      </c>
      <c r="C95" s="145" t="s">
        <v>156</v>
      </c>
      <c r="D95" s="146"/>
      <c r="E95" s="146"/>
      <c r="F95" s="146"/>
      <c r="G95" s="146"/>
      <c r="H95" s="10"/>
      <c r="I95" s="93">
        <v>1</v>
      </c>
      <c r="J95" s="67" t="s">
        <v>14</v>
      </c>
      <c r="K95" s="76"/>
      <c r="L95" s="60">
        <f t="shared" si="3"/>
        <v>0</v>
      </c>
      <c r="M95" s="61"/>
    </row>
    <row r="96" spans="2:13" ht="13.15" customHeight="1" x14ac:dyDescent="0.2">
      <c r="B96" s="94" t="s">
        <v>157</v>
      </c>
      <c r="C96" s="95" t="s">
        <v>158</v>
      </c>
      <c r="D96" s="83"/>
      <c r="E96" s="83"/>
      <c r="F96" s="83"/>
      <c r="G96" s="83"/>
      <c r="H96" s="10"/>
      <c r="I96" s="93"/>
      <c r="J96" s="67"/>
      <c r="K96" s="76"/>
      <c r="L96" s="60">
        <f t="shared" si="3"/>
        <v>0</v>
      </c>
      <c r="M96" s="61"/>
    </row>
    <row r="97" spans="2:13" ht="29.25" customHeight="1" x14ac:dyDescent="0.2">
      <c r="B97" s="96" t="s">
        <v>159</v>
      </c>
      <c r="C97" s="145" t="s">
        <v>160</v>
      </c>
      <c r="D97" s="146"/>
      <c r="E97" s="146"/>
      <c r="F97" s="146"/>
      <c r="G97" s="146"/>
      <c r="H97" s="10"/>
      <c r="I97" s="93">
        <v>4</v>
      </c>
      <c r="J97" s="67" t="s">
        <v>0</v>
      </c>
      <c r="K97" s="76"/>
      <c r="L97" s="60">
        <f t="shared" si="3"/>
        <v>0</v>
      </c>
      <c r="M97" s="61"/>
    </row>
    <row r="98" spans="2:13" ht="27" customHeight="1" x14ac:dyDescent="0.2">
      <c r="B98" s="96" t="s">
        <v>161</v>
      </c>
      <c r="C98" s="145" t="s">
        <v>163</v>
      </c>
      <c r="D98" s="146"/>
      <c r="E98" s="146"/>
      <c r="F98" s="146"/>
      <c r="G98" s="146"/>
      <c r="H98" s="10"/>
      <c r="I98" s="93">
        <v>4</v>
      </c>
      <c r="J98" s="67" t="s">
        <v>0</v>
      </c>
      <c r="K98" s="76"/>
      <c r="L98" s="60">
        <f t="shared" si="3"/>
        <v>0</v>
      </c>
      <c r="M98" s="61"/>
    </row>
    <row r="99" spans="2:13" ht="28.5" customHeight="1" x14ac:dyDescent="0.2">
      <c r="B99" s="96" t="s">
        <v>162</v>
      </c>
      <c r="C99" s="145" t="s">
        <v>165</v>
      </c>
      <c r="D99" s="146"/>
      <c r="E99" s="146"/>
      <c r="F99" s="146"/>
      <c r="G99" s="146"/>
      <c r="H99" s="10"/>
      <c r="I99" s="93">
        <v>4</v>
      </c>
      <c r="J99" s="67" t="s">
        <v>0</v>
      </c>
      <c r="K99" s="76"/>
      <c r="L99" s="60">
        <f t="shared" si="3"/>
        <v>0</v>
      </c>
      <c r="M99" s="61"/>
    </row>
    <row r="100" spans="2:13" ht="41.25" customHeight="1" x14ac:dyDescent="0.2">
      <c r="B100" s="96" t="s">
        <v>164</v>
      </c>
      <c r="C100" s="145" t="s">
        <v>167</v>
      </c>
      <c r="D100" s="146"/>
      <c r="E100" s="146"/>
      <c r="F100" s="146"/>
      <c r="G100" s="146"/>
      <c r="H100" s="10"/>
      <c r="I100" s="93">
        <v>4</v>
      </c>
      <c r="J100" s="67" t="s">
        <v>0</v>
      </c>
      <c r="K100" s="76"/>
      <c r="L100" s="60">
        <f t="shared" si="3"/>
        <v>0</v>
      </c>
      <c r="M100" s="61"/>
    </row>
    <row r="101" spans="2:13" ht="13.15" customHeight="1" x14ac:dyDescent="0.2">
      <c r="B101" s="96" t="s">
        <v>166</v>
      </c>
      <c r="C101" s="97" t="s">
        <v>168</v>
      </c>
      <c r="D101" s="83"/>
      <c r="E101" s="83"/>
      <c r="F101" s="83"/>
      <c r="G101" s="83"/>
      <c r="H101" s="10"/>
      <c r="I101" s="93">
        <v>4</v>
      </c>
      <c r="J101" s="67" t="s">
        <v>0</v>
      </c>
      <c r="K101" s="76"/>
      <c r="L101" s="60">
        <f t="shared" si="3"/>
        <v>0</v>
      </c>
      <c r="M101" s="61">
        <f>+SUM(L94:L101)</f>
        <v>0</v>
      </c>
    </row>
    <row r="102" spans="2:13" ht="13.15" customHeight="1" x14ac:dyDescent="0.2">
      <c r="B102" s="77"/>
      <c r="C102" s="90"/>
      <c r="D102" s="83"/>
      <c r="E102" s="83"/>
      <c r="F102" s="83"/>
      <c r="G102" s="83"/>
      <c r="H102" s="10"/>
      <c r="I102" s="93"/>
      <c r="J102" s="67"/>
      <c r="K102" s="76"/>
      <c r="L102" s="60"/>
      <c r="M102" s="61"/>
    </row>
    <row r="103" spans="2:13" ht="14.45" customHeight="1" x14ac:dyDescent="0.2">
      <c r="B103" s="79">
        <v>1.7</v>
      </c>
      <c r="C103" s="89" t="s">
        <v>169</v>
      </c>
      <c r="D103" s="83"/>
      <c r="E103" s="83"/>
      <c r="F103" s="83"/>
      <c r="G103" s="83"/>
      <c r="H103" s="15"/>
      <c r="I103" s="74"/>
      <c r="J103" s="67"/>
      <c r="K103" s="76"/>
      <c r="L103" s="60"/>
      <c r="M103" s="61"/>
    </row>
    <row r="104" spans="2:13" ht="13.15" customHeight="1" x14ac:dyDescent="0.2">
      <c r="B104" s="79" t="s">
        <v>170</v>
      </c>
      <c r="C104" s="89" t="s">
        <v>171</v>
      </c>
      <c r="D104" s="83"/>
      <c r="E104" s="83"/>
      <c r="F104" s="83"/>
      <c r="G104" s="83"/>
      <c r="H104" s="10"/>
      <c r="I104" s="74"/>
      <c r="J104" s="67"/>
      <c r="K104" s="76"/>
      <c r="L104" s="60"/>
      <c r="M104" s="61"/>
    </row>
    <row r="105" spans="2:13" ht="13.15" customHeight="1" x14ac:dyDescent="0.2">
      <c r="B105" s="77" t="s">
        <v>172</v>
      </c>
      <c r="C105" s="90" t="s">
        <v>173</v>
      </c>
      <c r="D105" s="83"/>
      <c r="E105" s="83"/>
      <c r="F105" s="83"/>
      <c r="G105" s="83"/>
      <c r="H105" s="10"/>
      <c r="I105" s="93">
        <v>202</v>
      </c>
      <c r="J105" s="67" t="s">
        <v>0</v>
      </c>
      <c r="K105" s="76"/>
      <c r="L105" s="60">
        <f t="shared" ref="L105:L121" si="4">K105*I105</f>
        <v>0</v>
      </c>
      <c r="M105" s="61"/>
    </row>
    <row r="106" spans="2:13" ht="13.15" customHeight="1" x14ac:dyDescent="0.2">
      <c r="B106" s="96" t="s">
        <v>174</v>
      </c>
      <c r="C106" s="97" t="s">
        <v>175</v>
      </c>
      <c r="D106" s="83"/>
      <c r="E106" s="83"/>
      <c r="F106" s="83"/>
      <c r="G106" s="83"/>
      <c r="H106" s="10"/>
      <c r="I106" s="93">
        <v>202</v>
      </c>
      <c r="J106" s="67" t="s">
        <v>0</v>
      </c>
      <c r="K106" s="76"/>
      <c r="L106" s="60">
        <f t="shared" si="4"/>
        <v>0</v>
      </c>
      <c r="M106" s="61"/>
    </row>
    <row r="107" spans="2:13" ht="28.5" customHeight="1" x14ac:dyDescent="0.2">
      <c r="B107" s="77" t="s">
        <v>176</v>
      </c>
      <c r="C107" s="147" t="s">
        <v>177</v>
      </c>
      <c r="D107" s="148"/>
      <c r="E107" s="148"/>
      <c r="F107" s="148"/>
      <c r="G107" s="148"/>
      <c r="H107" s="10"/>
      <c r="I107" s="93">
        <v>33</v>
      </c>
      <c r="J107" s="67" t="s">
        <v>0</v>
      </c>
      <c r="K107" s="76"/>
      <c r="L107" s="60">
        <f t="shared" si="4"/>
        <v>0</v>
      </c>
      <c r="M107" s="61"/>
    </row>
    <row r="108" spans="2:13" ht="29.25" customHeight="1" x14ac:dyDescent="0.2">
      <c r="B108" s="77" t="s">
        <v>178</v>
      </c>
      <c r="C108" s="147" t="s">
        <v>179</v>
      </c>
      <c r="D108" s="148"/>
      <c r="E108" s="148"/>
      <c r="F108" s="148"/>
      <c r="G108" s="148"/>
      <c r="H108" s="10"/>
      <c r="I108" s="93">
        <v>5</v>
      </c>
      <c r="J108" s="67" t="s">
        <v>0</v>
      </c>
      <c r="K108" s="76"/>
      <c r="L108" s="60">
        <f t="shared" si="4"/>
        <v>0</v>
      </c>
      <c r="M108" s="61"/>
    </row>
    <row r="109" spans="2:13" ht="29.25" customHeight="1" x14ac:dyDescent="0.2">
      <c r="B109" s="77" t="s">
        <v>180</v>
      </c>
      <c r="C109" s="147" t="s">
        <v>181</v>
      </c>
      <c r="D109" s="148"/>
      <c r="E109" s="148"/>
      <c r="F109" s="148"/>
      <c r="G109" s="148"/>
      <c r="H109" s="10"/>
      <c r="I109" s="93">
        <v>2</v>
      </c>
      <c r="J109" s="67" t="s">
        <v>0</v>
      </c>
      <c r="K109" s="76"/>
      <c r="L109" s="60">
        <f t="shared" si="4"/>
        <v>0</v>
      </c>
      <c r="M109" s="61"/>
    </row>
    <row r="110" spans="2:13" ht="26.25" customHeight="1" x14ac:dyDescent="0.2">
      <c r="B110" s="63" t="s">
        <v>182</v>
      </c>
      <c r="C110" s="147" t="s">
        <v>183</v>
      </c>
      <c r="D110" s="148"/>
      <c r="E110" s="148"/>
      <c r="F110" s="148"/>
      <c r="G110" s="148"/>
      <c r="H110" s="10"/>
      <c r="I110" s="93">
        <v>2</v>
      </c>
      <c r="J110" s="67" t="s">
        <v>0</v>
      </c>
      <c r="K110" s="76"/>
      <c r="L110" s="60">
        <f t="shared" si="4"/>
        <v>0</v>
      </c>
      <c r="M110" s="61"/>
    </row>
    <row r="111" spans="2:13" ht="15.75" customHeight="1" x14ac:dyDescent="0.2">
      <c r="B111" s="63" t="s">
        <v>184</v>
      </c>
      <c r="C111" s="161" t="s">
        <v>185</v>
      </c>
      <c r="D111" s="162"/>
      <c r="E111" s="162"/>
      <c r="F111" s="162"/>
      <c r="G111" s="162"/>
      <c r="H111" s="10"/>
      <c r="I111" s="93">
        <v>1</v>
      </c>
      <c r="J111" s="67" t="s">
        <v>0</v>
      </c>
      <c r="K111" s="76"/>
      <c r="L111" s="60">
        <f t="shared" si="4"/>
        <v>0</v>
      </c>
      <c r="M111" s="61"/>
    </row>
    <row r="112" spans="2:13" ht="30" customHeight="1" x14ac:dyDescent="0.2">
      <c r="B112" s="63" t="s">
        <v>186</v>
      </c>
      <c r="C112" s="147" t="s">
        <v>187</v>
      </c>
      <c r="D112" s="148"/>
      <c r="E112" s="148"/>
      <c r="F112" s="148"/>
      <c r="G112" s="148"/>
      <c r="H112" s="10"/>
      <c r="I112" s="93">
        <v>158</v>
      </c>
      <c r="J112" s="67" t="s">
        <v>0</v>
      </c>
      <c r="K112" s="76"/>
      <c r="L112" s="60">
        <f t="shared" si="4"/>
        <v>0</v>
      </c>
      <c r="M112" s="61"/>
    </row>
    <row r="113" spans="2:13" ht="27" customHeight="1" x14ac:dyDescent="0.2">
      <c r="B113" s="63" t="s">
        <v>188</v>
      </c>
      <c r="C113" s="147" t="s">
        <v>189</v>
      </c>
      <c r="D113" s="148"/>
      <c r="E113" s="148"/>
      <c r="F113" s="148"/>
      <c r="G113" s="148"/>
      <c r="H113" s="10"/>
      <c r="I113" s="93">
        <v>4</v>
      </c>
      <c r="J113" s="67" t="s">
        <v>0</v>
      </c>
      <c r="K113" s="76"/>
      <c r="L113" s="60">
        <f t="shared" si="4"/>
        <v>0</v>
      </c>
      <c r="M113" s="61"/>
    </row>
    <row r="114" spans="2:13" ht="29.25" customHeight="1" x14ac:dyDescent="0.2">
      <c r="B114" s="63" t="s">
        <v>190</v>
      </c>
      <c r="C114" s="147" t="s">
        <v>191</v>
      </c>
      <c r="D114" s="148"/>
      <c r="E114" s="148"/>
      <c r="F114" s="148"/>
      <c r="G114" s="148"/>
      <c r="H114" s="157"/>
      <c r="I114" s="93">
        <v>155</v>
      </c>
      <c r="J114" s="67" t="s">
        <v>0</v>
      </c>
      <c r="K114" s="76"/>
      <c r="L114" s="60">
        <f t="shared" si="4"/>
        <v>0</v>
      </c>
      <c r="M114" s="61"/>
    </row>
    <row r="115" spans="2:13" ht="30" customHeight="1" x14ac:dyDescent="0.2">
      <c r="B115" s="63" t="s">
        <v>192</v>
      </c>
      <c r="C115" s="147" t="s">
        <v>193</v>
      </c>
      <c r="D115" s="148"/>
      <c r="E115" s="148"/>
      <c r="F115" s="148"/>
      <c r="G115" s="148"/>
      <c r="H115" s="10"/>
      <c r="I115" s="93">
        <v>7</v>
      </c>
      <c r="J115" s="67" t="s">
        <v>0</v>
      </c>
      <c r="K115" s="76"/>
      <c r="L115" s="60">
        <f t="shared" si="4"/>
        <v>0</v>
      </c>
      <c r="M115" s="61"/>
    </row>
    <row r="116" spans="2:13" ht="30" customHeight="1" x14ac:dyDescent="0.2">
      <c r="B116" s="77" t="s">
        <v>194</v>
      </c>
      <c r="C116" s="147" t="s">
        <v>195</v>
      </c>
      <c r="D116" s="148"/>
      <c r="E116" s="148"/>
      <c r="F116" s="148"/>
      <c r="G116" s="148"/>
      <c r="H116" s="10"/>
      <c r="I116" s="93">
        <v>155</v>
      </c>
      <c r="J116" s="67" t="s">
        <v>0</v>
      </c>
      <c r="K116" s="76"/>
      <c r="L116" s="60">
        <f t="shared" si="4"/>
        <v>0</v>
      </c>
      <c r="M116" s="61"/>
    </row>
    <row r="117" spans="2:13" ht="29.25" customHeight="1" x14ac:dyDescent="0.2">
      <c r="B117" s="77" t="s">
        <v>196</v>
      </c>
      <c r="C117" s="147" t="s">
        <v>197</v>
      </c>
      <c r="D117" s="148"/>
      <c r="E117" s="148"/>
      <c r="F117" s="148"/>
      <c r="G117" s="148"/>
      <c r="H117" s="10"/>
      <c r="I117" s="93">
        <v>7</v>
      </c>
      <c r="J117" s="67" t="s">
        <v>0</v>
      </c>
      <c r="K117" s="76"/>
      <c r="L117" s="60">
        <f t="shared" si="4"/>
        <v>0</v>
      </c>
      <c r="M117" s="61"/>
    </row>
    <row r="118" spans="2:13" ht="13.15" customHeight="1" x14ac:dyDescent="0.2">
      <c r="B118" s="77" t="s">
        <v>198</v>
      </c>
      <c r="C118" s="90" t="s">
        <v>199</v>
      </c>
      <c r="D118" s="83"/>
      <c r="E118" s="83"/>
      <c r="F118" s="83"/>
      <c r="G118" s="83"/>
      <c r="H118" s="10"/>
      <c r="I118" s="93">
        <v>44</v>
      </c>
      <c r="J118" s="67" t="s">
        <v>0</v>
      </c>
      <c r="K118" s="76"/>
      <c r="L118" s="60">
        <f t="shared" si="4"/>
        <v>0</v>
      </c>
      <c r="M118" s="61"/>
    </row>
    <row r="119" spans="2:13" ht="13.15" customHeight="1" x14ac:dyDescent="0.2">
      <c r="B119" s="77" t="s">
        <v>200</v>
      </c>
      <c r="C119" s="90" t="s">
        <v>201</v>
      </c>
      <c r="D119" s="83"/>
      <c r="E119" s="83"/>
      <c r="F119" s="83"/>
      <c r="G119" s="83"/>
      <c r="H119" s="10"/>
      <c r="I119" s="93">
        <v>1</v>
      </c>
      <c r="J119" s="67" t="s">
        <v>14</v>
      </c>
      <c r="K119" s="76"/>
      <c r="L119" s="60">
        <f t="shared" si="4"/>
        <v>0</v>
      </c>
      <c r="M119" s="61"/>
    </row>
    <row r="120" spans="2:13" ht="33" customHeight="1" x14ac:dyDescent="0.2">
      <c r="B120" s="77" t="s">
        <v>202</v>
      </c>
      <c r="C120" s="147" t="s">
        <v>203</v>
      </c>
      <c r="D120" s="148"/>
      <c r="E120" s="148"/>
      <c r="F120" s="148"/>
      <c r="G120" s="148"/>
      <c r="H120" s="10"/>
      <c r="I120" s="93">
        <v>22</v>
      </c>
      <c r="J120" s="67" t="s">
        <v>0</v>
      </c>
      <c r="K120" s="76"/>
      <c r="L120" s="60">
        <f t="shared" si="4"/>
        <v>0</v>
      </c>
      <c r="M120" s="61"/>
    </row>
    <row r="121" spans="2:13" ht="28.5" customHeight="1" x14ac:dyDescent="0.2">
      <c r="B121" s="77" t="s">
        <v>204</v>
      </c>
      <c r="C121" s="147" t="s">
        <v>205</v>
      </c>
      <c r="D121" s="148"/>
      <c r="E121" s="148"/>
      <c r="F121" s="148"/>
      <c r="G121" s="148"/>
      <c r="H121" s="10"/>
      <c r="I121" s="93">
        <v>5</v>
      </c>
      <c r="J121" s="67" t="s">
        <v>0</v>
      </c>
      <c r="K121" s="76"/>
      <c r="L121" s="60">
        <f t="shared" si="4"/>
        <v>0</v>
      </c>
      <c r="M121" s="61"/>
    </row>
    <row r="122" spans="2:13" ht="5.45" customHeight="1" x14ac:dyDescent="0.2">
      <c r="B122" s="77"/>
      <c r="C122" s="13"/>
      <c r="D122" s="14"/>
      <c r="E122" s="14"/>
      <c r="F122" s="14"/>
      <c r="G122" s="14"/>
      <c r="H122" s="10"/>
      <c r="I122" s="93"/>
      <c r="J122" s="67"/>
      <c r="K122" s="16"/>
      <c r="L122" s="60"/>
      <c r="M122" s="61"/>
    </row>
    <row r="123" spans="2:13" ht="13.15" customHeight="1" x14ac:dyDescent="0.2">
      <c r="B123" s="79" t="s">
        <v>206</v>
      </c>
      <c r="C123" s="89" t="s">
        <v>207</v>
      </c>
      <c r="D123" s="83"/>
      <c r="E123" s="83"/>
      <c r="F123" s="83"/>
      <c r="G123" s="83"/>
      <c r="H123" s="10"/>
      <c r="I123" s="93"/>
      <c r="J123" s="67"/>
      <c r="K123" s="76"/>
      <c r="L123" s="60"/>
      <c r="M123" s="61"/>
    </row>
    <row r="124" spans="2:13" ht="45" customHeight="1" x14ac:dyDescent="0.2">
      <c r="B124" s="63" t="s">
        <v>208</v>
      </c>
      <c r="C124" s="147" t="s">
        <v>849</v>
      </c>
      <c r="D124" s="148"/>
      <c r="E124" s="148"/>
      <c r="F124" s="148"/>
      <c r="G124" s="148"/>
      <c r="H124" s="10"/>
      <c r="I124" s="93">
        <v>126</v>
      </c>
      <c r="J124" s="67" t="s">
        <v>0</v>
      </c>
      <c r="K124" s="76"/>
      <c r="L124" s="60">
        <f>K124*I124</f>
        <v>0</v>
      </c>
      <c r="M124" s="61"/>
    </row>
    <row r="125" spans="2:13" ht="27.75" customHeight="1" x14ac:dyDescent="0.2">
      <c r="B125" s="63" t="s">
        <v>209</v>
      </c>
      <c r="C125" s="147" t="s">
        <v>853</v>
      </c>
      <c r="D125" s="148"/>
      <c r="E125" s="148"/>
      <c r="F125" s="148"/>
      <c r="G125" s="148"/>
      <c r="H125" s="10"/>
      <c r="I125" s="93">
        <v>76</v>
      </c>
      <c r="J125" s="67" t="s">
        <v>0</v>
      </c>
      <c r="K125" s="76"/>
      <c r="L125" s="60">
        <f>K125*I125</f>
        <v>0</v>
      </c>
      <c r="M125" s="61"/>
    </row>
    <row r="126" spans="2:13" ht="13.15" customHeight="1" x14ac:dyDescent="0.2">
      <c r="B126" s="63" t="s">
        <v>210</v>
      </c>
      <c r="C126" s="90" t="s">
        <v>211</v>
      </c>
      <c r="D126" s="83"/>
      <c r="E126" s="83"/>
      <c r="F126" s="83"/>
      <c r="G126" s="83"/>
      <c r="H126" s="10"/>
      <c r="I126" s="93">
        <v>1</v>
      </c>
      <c r="J126" s="67" t="s">
        <v>14</v>
      </c>
      <c r="K126" s="76"/>
      <c r="L126" s="60">
        <f>K126*I126</f>
        <v>0</v>
      </c>
      <c r="M126" s="61">
        <f>+SUM(L105:L126)</f>
        <v>0</v>
      </c>
    </row>
    <row r="127" spans="2:13" ht="13.15" customHeight="1" x14ac:dyDescent="0.2">
      <c r="B127" s="77"/>
      <c r="C127" s="90"/>
      <c r="D127" s="83"/>
      <c r="E127" s="83"/>
      <c r="F127" s="83"/>
      <c r="G127" s="83"/>
      <c r="H127" s="10"/>
      <c r="I127" s="74"/>
      <c r="J127" s="67"/>
      <c r="K127" s="76"/>
      <c r="L127" s="60"/>
      <c r="M127" s="61"/>
    </row>
    <row r="128" spans="2:13" ht="13.15" customHeight="1" x14ac:dyDescent="0.2">
      <c r="B128" s="79">
        <v>1.8</v>
      </c>
      <c r="C128" s="89" t="s">
        <v>212</v>
      </c>
      <c r="D128" s="83"/>
      <c r="E128" s="83"/>
      <c r="F128" s="83"/>
      <c r="G128" s="83"/>
      <c r="H128" s="10"/>
      <c r="I128" s="74"/>
      <c r="J128" s="67"/>
      <c r="K128" s="76"/>
      <c r="L128" s="60"/>
      <c r="M128" s="61"/>
    </row>
    <row r="129" spans="1:13" ht="13.15" customHeight="1" x14ac:dyDescent="0.2">
      <c r="B129" s="79" t="s">
        <v>213</v>
      </c>
      <c r="C129" s="89" t="s">
        <v>214</v>
      </c>
      <c r="D129" s="83"/>
      <c r="E129" s="83"/>
      <c r="F129" s="83"/>
      <c r="G129" s="83"/>
      <c r="H129" s="10"/>
      <c r="I129" s="74"/>
      <c r="J129" s="67"/>
      <c r="K129" s="76"/>
      <c r="L129" s="60"/>
      <c r="M129" s="61"/>
    </row>
    <row r="130" spans="1:13" ht="25.5" customHeight="1" x14ac:dyDescent="0.2">
      <c r="B130" s="77" t="s">
        <v>215</v>
      </c>
      <c r="C130" s="147" t="s">
        <v>216</v>
      </c>
      <c r="D130" s="148"/>
      <c r="E130" s="148"/>
      <c r="F130" s="148"/>
      <c r="G130" s="148"/>
      <c r="H130" s="10"/>
      <c r="I130" s="74">
        <v>1052.25</v>
      </c>
      <c r="J130" s="85" t="s">
        <v>62</v>
      </c>
      <c r="K130" s="76"/>
      <c r="L130" s="60">
        <f>K130*I130</f>
        <v>0</v>
      </c>
      <c r="M130" s="61">
        <f>+L130</f>
        <v>0</v>
      </c>
    </row>
    <row r="131" spans="1:13" ht="13.15" customHeight="1" x14ac:dyDescent="0.2">
      <c r="B131" s="77"/>
      <c r="C131" s="90"/>
      <c r="D131" s="83"/>
      <c r="E131" s="83"/>
      <c r="F131" s="83"/>
      <c r="G131" s="83"/>
      <c r="H131" s="10"/>
      <c r="I131" s="74"/>
      <c r="J131" s="67"/>
      <c r="K131" s="76"/>
      <c r="L131" s="60"/>
      <c r="M131" s="61"/>
    </row>
    <row r="132" spans="1:13" ht="13.15" customHeight="1" x14ac:dyDescent="0.2">
      <c r="B132" s="79">
        <v>1.9</v>
      </c>
      <c r="C132" s="89" t="s">
        <v>217</v>
      </c>
      <c r="D132" s="83"/>
      <c r="E132" s="83"/>
      <c r="F132" s="83"/>
      <c r="G132" s="83"/>
      <c r="H132" s="10"/>
      <c r="I132" s="74"/>
      <c r="J132" s="67"/>
      <c r="K132" s="76"/>
      <c r="L132" s="60"/>
      <c r="M132" s="61"/>
    </row>
    <row r="133" spans="1:13" ht="13.15" customHeight="1" x14ac:dyDescent="0.2">
      <c r="B133" s="79" t="s">
        <v>218</v>
      </c>
      <c r="C133" s="89" t="s">
        <v>219</v>
      </c>
      <c r="D133" s="83"/>
      <c r="E133" s="83"/>
      <c r="F133" s="83"/>
      <c r="G133" s="83"/>
      <c r="H133" s="10"/>
      <c r="I133" s="74"/>
      <c r="J133" s="67"/>
      <c r="K133" s="76"/>
      <c r="L133" s="60"/>
      <c r="M133" s="61"/>
    </row>
    <row r="134" spans="1:13" ht="115.5" customHeight="1" x14ac:dyDescent="0.2">
      <c r="A134" s="18"/>
      <c r="B134" s="63" t="s">
        <v>220</v>
      </c>
      <c r="C134" s="147" t="s">
        <v>221</v>
      </c>
      <c r="D134" s="148"/>
      <c r="E134" s="148"/>
      <c r="F134" s="148"/>
      <c r="G134" s="148"/>
      <c r="H134" s="19"/>
      <c r="I134" s="98">
        <v>6.55</v>
      </c>
      <c r="J134" s="67" t="s">
        <v>9</v>
      </c>
      <c r="K134" s="99"/>
      <c r="L134" s="60">
        <f>K134*I134</f>
        <v>0</v>
      </c>
      <c r="M134" s="61"/>
    </row>
    <row r="135" spans="1:13" ht="34.5" customHeight="1" x14ac:dyDescent="0.2">
      <c r="B135" s="63" t="s">
        <v>222</v>
      </c>
      <c r="C135" s="147" t="s">
        <v>223</v>
      </c>
      <c r="D135" s="148"/>
      <c r="E135" s="148"/>
      <c r="F135" s="148"/>
      <c r="G135" s="148"/>
      <c r="H135" s="10"/>
      <c r="I135" s="74">
        <v>9.56</v>
      </c>
      <c r="J135" s="67" t="s">
        <v>9</v>
      </c>
      <c r="K135" s="76"/>
      <c r="L135" s="60">
        <f>K135*I135</f>
        <v>0</v>
      </c>
      <c r="M135" s="61">
        <f>+L134+L135</f>
        <v>0</v>
      </c>
    </row>
    <row r="136" spans="1:13" ht="10.15" customHeight="1" x14ac:dyDescent="0.2">
      <c r="B136" s="12"/>
      <c r="C136" s="13"/>
      <c r="D136" s="83"/>
      <c r="E136" s="83"/>
      <c r="F136" s="83"/>
      <c r="G136" s="83"/>
      <c r="H136" s="10"/>
      <c r="I136" s="74"/>
      <c r="J136" s="67"/>
      <c r="K136" s="76"/>
      <c r="L136" s="60"/>
      <c r="M136" s="61"/>
    </row>
    <row r="137" spans="1:13" ht="13.15" customHeight="1" x14ac:dyDescent="0.2">
      <c r="B137" s="79" t="s">
        <v>224</v>
      </c>
      <c r="C137" s="89" t="s">
        <v>225</v>
      </c>
      <c r="D137" s="83"/>
      <c r="E137" s="83"/>
      <c r="F137" s="83"/>
      <c r="G137" s="83"/>
      <c r="H137" s="10"/>
      <c r="I137" s="74"/>
      <c r="J137" s="67"/>
      <c r="K137" s="76"/>
      <c r="L137" s="60"/>
      <c r="M137" s="61"/>
    </row>
    <row r="138" spans="1:13" ht="13.15" customHeight="1" x14ac:dyDescent="0.2">
      <c r="B138" s="79" t="s">
        <v>226</v>
      </c>
      <c r="C138" s="89" t="s">
        <v>227</v>
      </c>
      <c r="D138" s="83"/>
      <c r="E138" s="83"/>
      <c r="F138" s="83"/>
      <c r="G138" s="83"/>
      <c r="H138" s="10"/>
      <c r="I138" s="74"/>
      <c r="J138" s="67"/>
      <c r="K138" s="76"/>
      <c r="L138" s="60"/>
      <c r="M138" s="61"/>
    </row>
    <row r="139" spans="1:13" ht="33" customHeight="1" x14ac:dyDescent="0.2">
      <c r="B139" s="63" t="s">
        <v>228</v>
      </c>
      <c r="C139" s="147" t="s">
        <v>229</v>
      </c>
      <c r="D139" s="148"/>
      <c r="E139" s="148"/>
      <c r="F139" s="148"/>
      <c r="G139" s="148"/>
      <c r="H139" s="10"/>
      <c r="I139" s="74">
        <v>1</v>
      </c>
      <c r="J139" s="67" t="s">
        <v>0</v>
      </c>
      <c r="K139" s="76"/>
      <c r="L139" s="60">
        <f>K139*I139</f>
        <v>0</v>
      </c>
      <c r="M139" s="61"/>
    </row>
    <row r="140" spans="1:13" ht="54.75" customHeight="1" x14ac:dyDescent="0.2">
      <c r="B140" s="63" t="s">
        <v>230</v>
      </c>
      <c r="C140" s="145" t="s">
        <v>154</v>
      </c>
      <c r="D140" s="146"/>
      <c r="E140" s="146"/>
      <c r="F140" s="146"/>
      <c r="G140" s="146"/>
      <c r="H140" s="10"/>
      <c r="I140" s="74">
        <v>3</v>
      </c>
      <c r="J140" s="67" t="s">
        <v>14</v>
      </c>
      <c r="K140" s="76"/>
      <c r="L140" s="60">
        <f>K140*I140</f>
        <v>0</v>
      </c>
      <c r="M140" s="61"/>
    </row>
    <row r="141" spans="1:13" ht="43.5" customHeight="1" x14ac:dyDescent="0.2">
      <c r="B141" s="63" t="s">
        <v>231</v>
      </c>
      <c r="C141" s="145" t="s">
        <v>156</v>
      </c>
      <c r="D141" s="146"/>
      <c r="E141" s="146"/>
      <c r="F141" s="146"/>
      <c r="G141" s="146"/>
      <c r="H141" s="10"/>
      <c r="I141" s="74">
        <v>3</v>
      </c>
      <c r="J141" s="67" t="s">
        <v>14</v>
      </c>
      <c r="K141" s="76"/>
      <c r="L141" s="60">
        <f>K141*I141</f>
        <v>0</v>
      </c>
      <c r="M141" s="61">
        <f>+L139+L140+L141</f>
        <v>0</v>
      </c>
    </row>
    <row r="142" spans="1:13" ht="13.9" customHeight="1" x14ac:dyDescent="0.2">
      <c r="B142" s="100"/>
      <c r="C142" s="91"/>
      <c r="D142" s="92"/>
      <c r="E142" s="92"/>
      <c r="F142" s="92"/>
      <c r="G142" s="92"/>
      <c r="H142" s="10"/>
      <c r="I142" s="74"/>
      <c r="J142" s="67"/>
      <c r="K142" s="76"/>
      <c r="L142" s="60"/>
      <c r="M142" s="61"/>
    </row>
    <row r="143" spans="1:13" ht="13.15" customHeight="1" x14ac:dyDescent="0.2">
      <c r="B143" s="79" t="s">
        <v>232</v>
      </c>
      <c r="C143" s="89" t="s">
        <v>233</v>
      </c>
      <c r="D143" s="83"/>
      <c r="E143" s="83"/>
      <c r="F143" s="83"/>
      <c r="G143" s="83"/>
      <c r="H143" s="10"/>
      <c r="I143" s="74"/>
      <c r="J143" s="67"/>
      <c r="K143" s="76"/>
      <c r="L143" s="60"/>
      <c r="M143" s="61"/>
    </row>
    <row r="144" spans="1:13" ht="29.25" customHeight="1" x14ac:dyDescent="0.2">
      <c r="B144" s="77" t="s">
        <v>234</v>
      </c>
      <c r="C144" s="145" t="s">
        <v>235</v>
      </c>
      <c r="D144" s="146"/>
      <c r="E144" s="146"/>
      <c r="F144" s="146"/>
      <c r="G144" s="146"/>
      <c r="H144" s="10"/>
      <c r="I144" s="74">
        <v>3</v>
      </c>
      <c r="J144" s="67" t="s">
        <v>0</v>
      </c>
      <c r="K144" s="76"/>
      <c r="L144" s="60">
        <f>K144*I144</f>
        <v>0</v>
      </c>
      <c r="M144" s="61">
        <f>+L144</f>
        <v>0</v>
      </c>
    </row>
    <row r="145" spans="2:13" ht="10.15" customHeight="1" x14ac:dyDescent="0.2">
      <c r="B145" s="77"/>
      <c r="C145" s="90"/>
      <c r="D145" s="83"/>
      <c r="E145" s="83"/>
      <c r="F145" s="83"/>
      <c r="G145" s="83"/>
      <c r="H145" s="10"/>
      <c r="I145" s="74"/>
      <c r="J145" s="67"/>
      <c r="K145" s="76"/>
      <c r="L145" s="60"/>
      <c r="M145" s="61"/>
    </row>
    <row r="146" spans="2:13" ht="13.15" customHeight="1" x14ac:dyDescent="0.2">
      <c r="B146" s="49">
        <v>2</v>
      </c>
      <c r="C146" s="153" t="s">
        <v>236</v>
      </c>
      <c r="D146" s="154"/>
      <c r="E146" s="154"/>
      <c r="F146" s="154"/>
      <c r="G146" s="154"/>
      <c r="H146" s="155"/>
      <c r="I146" s="50"/>
      <c r="J146" s="51"/>
      <c r="K146" s="52"/>
      <c r="L146" s="53"/>
      <c r="M146" s="54"/>
    </row>
    <row r="147" spans="2:13" ht="13.15" customHeight="1" x14ac:dyDescent="0.2">
      <c r="B147" s="55">
        <v>2.1</v>
      </c>
      <c r="C147" s="149" t="s">
        <v>4</v>
      </c>
      <c r="D147" s="150"/>
      <c r="E147" s="150"/>
      <c r="F147" s="150"/>
      <c r="G147" s="150"/>
      <c r="H147" s="158"/>
      <c r="I147" s="57"/>
      <c r="J147" s="58"/>
      <c r="K147" s="59"/>
      <c r="L147" s="60"/>
      <c r="M147" s="61"/>
    </row>
    <row r="148" spans="2:13" ht="13.15" customHeight="1" x14ac:dyDescent="0.2">
      <c r="B148" s="55" t="s">
        <v>237</v>
      </c>
      <c r="C148" s="149" t="s">
        <v>6</v>
      </c>
      <c r="D148" s="150"/>
      <c r="E148" s="150"/>
      <c r="F148" s="150"/>
      <c r="G148" s="150"/>
      <c r="H148" s="10"/>
      <c r="I148" s="57"/>
      <c r="J148" s="58"/>
      <c r="K148" s="59"/>
      <c r="L148" s="60"/>
      <c r="M148" s="61"/>
    </row>
    <row r="149" spans="2:13" ht="26.25" customHeight="1" x14ac:dyDescent="0.2">
      <c r="B149" s="63" t="s">
        <v>238</v>
      </c>
      <c r="C149" s="147" t="s">
        <v>239</v>
      </c>
      <c r="D149" s="148"/>
      <c r="E149" s="148"/>
      <c r="F149" s="148"/>
      <c r="G149" s="148"/>
      <c r="H149" s="10"/>
      <c r="I149" s="66">
        <v>585.91999999999996</v>
      </c>
      <c r="J149" s="67" t="s">
        <v>9</v>
      </c>
      <c r="K149" s="68"/>
      <c r="L149" s="60">
        <f t="shared" ref="L149:L154" si="5">K149*I149</f>
        <v>0</v>
      </c>
      <c r="M149" s="61"/>
    </row>
    <row r="150" spans="2:13" ht="13.15" customHeight="1" x14ac:dyDescent="0.2">
      <c r="B150" s="63" t="s">
        <v>240</v>
      </c>
      <c r="C150" s="147" t="s">
        <v>11</v>
      </c>
      <c r="D150" s="148"/>
      <c r="E150" s="148"/>
      <c r="F150" s="148"/>
      <c r="G150" s="148"/>
      <c r="H150" s="10"/>
      <c r="I150" s="69">
        <v>1257.6300000000001</v>
      </c>
      <c r="J150" s="70" t="s">
        <v>9</v>
      </c>
      <c r="K150" s="68"/>
      <c r="L150" s="60">
        <f t="shared" si="5"/>
        <v>0</v>
      </c>
      <c r="M150" s="61"/>
    </row>
    <row r="151" spans="2:13" ht="13.15" customHeight="1" x14ac:dyDescent="0.2">
      <c r="B151" s="63" t="s">
        <v>241</v>
      </c>
      <c r="C151" s="147" t="s">
        <v>13</v>
      </c>
      <c r="D151" s="148"/>
      <c r="E151" s="148"/>
      <c r="F151" s="148"/>
      <c r="G151" s="148"/>
      <c r="H151" s="10"/>
      <c r="I151" s="66">
        <v>1</v>
      </c>
      <c r="J151" s="70" t="s">
        <v>14</v>
      </c>
      <c r="K151" s="68"/>
      <c r="L151" s="60">
        <f t="shared" si="5"/>
        <v>0</v>
      </c>
      <c r="M151" s="61"/>
    </row>
    <row r="152" spans="2:13" ht="13.15" customHeight="1" x14ac:dyDescent="0.2">
      <c r="B152" s="63" t="s">
        <v>242</v>
      </c>
      <c r="C152" s="147" t="s">
        <v>16</v>
      </c>
      <c r="D152" s="148"/>
      <c r="E152" s="148"/>
      <c r="F152" s="148"/>
      <c r="G152" s="148"/>
      <c r="H152" s="10"/>
      <c r="I152" s="69">
        <v>1</v>
      </c>
      <c r="J152" s="70" t="s">
        <v>14</v>
      </c>
      <c r="K152" s="68"/>
      <c r="L152" s="60">
        <f t="shared" si="5"/>
        <v>0</v>
      </c>
      <c r="M152" s="61"/>
    </row>
    <row r="153" spans="2:13" ht="13.15" customHeight="1" x14ac:dyDescent="0.2">
      <c r="B153" s="63" t="s">
        <v>243</v>
      </c>
      <c r="C153" s="147" t="s">
        <v>18</v>
      </c>
      <c r="D153" s="148"/>
      <c r="E153" s="148"/>
      <c r="F153" s="148"/>
      <c r="G153" s="148"/>
      <c r="H153" s="10"/>
      <c r="I153" s="74">
        <v>1</v>
      </c>
      <c r="J153" s="67" t="s">
        <v>14</v>
      </c>
      <c r="K153" s="76"/>
      <c r="L153" s="60">
        <f t="shared" si="5"/>
        <v>0</v>
      </c>
      <c r="M153" s="61"/>
    </row>
    <row r="154" spans="2:13" ht="29.25" customHeight="1" x14ac:dyDescent="0.2">
      <c r="B154" s="63" t="s">
        <v>244</v>
      </c>
      <c r="C154" s="159" t="s">
        <v>20</v>
      </c>
      <c r="D154" s="160"/>
      <c r="E154" s="160"/>
      <c r="F154" s="160"/>
      <c r="G154" s="160"/>
      <c r="H154" s="11"/>
      <c r="I154" s="69">
        <v>1</v>
      </c>
      <c r="J154" s="70" t="s">
        <v>14</v>
      </c>
      <c r="K154" s="68"/>
      <c r="L154" s="60">
        <f t="shared" si="5"/>
        <v>0</v>
      </c>
      <c r="M154" s="61"/>
    </row>
    <row r="155" spans="2:13" ht="13.15" customHeight="1" x14ac:dyDescent="0.2">
      <c r="B155" s="55" t="s">
        <v>245</v>
      </c>
      <c r="C155" s="149" t="s">
        <v>246</v>
      </c>
      <c r="D155" s="150"/>
      <c r="E155" s="150"/>
      <c r="F155" s="150"/>
      <c r="G155" s="150"/>
      <c r="H155" s="10"/>
      <c r="I155" s="74"/>
      <c r="J155" s="67"/>
      <c r="K155" s="75"/>
      <c r="L155" s="60"/>
      <c r="M155" s="61"/>
    </row>
    <row r="156" spans="2:13" ht="13.15" customHeight="1" x14ac:dyDescent="0.2">
      <c r="B156" s="63" t="s">
        <v>247</v>
      </c>
      <c r="C156" s="147" t="s">
        <v>248</v>
      </c>
      <c r="D156" s="148"/>
      <c r="E156" s="148"/>
      <c r="F156" s="148"/>
      <c r="G156" s="148"/>
      <c r="H156" s="10"/>
      <c r="I156" s="74">
        <v>408.68</v>
      </c>
      <c r="J156" s="67" t="s">
        <v>9</v>
      </c>
      <c r="K156" s="68"/>
      <c r="L156" s="60">
        <f>K156*I156</f>
        <v>0</v>
      </c>
      <c r="M156" s="61"/>
    </row>
    <row r="157" spans="2:13" ht="13.15" customHeight="1" x14ac:dyDescent="0.2">
      <c r="B157" s="55" t="s">
        <v>249</v>
      </c>
      <c r="C157" s="149" t="s">
        <v>250</v>
      </c>
      <c r="D157" s="150"/>
      <c r="E157" s="150"/>
      <c r="F157" s="150"/>
      <c r="G157" s="150"/>
      <c r="H157" s="10"/>
      <c r="I157" s="74"/>
      <c r="J157" s="67"/>
      <c r="K157" s="76"/>
      <c r="L157" s="60"/>
      <c r="M157" s="61"/>
    </row>
    <row r="158" spans="2:13" ht="13.15" customHeight="1" x14ac:dyDescent="0.2">
      <c r="B158" s="77" t="s">
        <v>251</v>
      </c>
      <c r="C158" s="78" t="s">
        <v>28</v>
      </c>
      <c r="D158" s="62"/>
      <c r="E158" s="62"/>
      <c r="F158" s="62"/>
      <c r="G158" s="62"/>
      <c r="H158" s="10"/>
      <c r="I158" s="74">
        <v>1</v>
      </c>
      <c r="J158" s="67" t="s">
        <v>14</v>
      </c>
      <c r="K158" s="76"/>
      <c r="L158" s="60">
        <f>K158*I158</f>
        <v>0</v>
      </c>
      <c r="M158" s="61"/>
    </row>
    <row r="159" spans="2:13" ht="13.15" customHeight="1" x14ac:dyDescent="0.2">
      <c r="B159" s="77" t="s">
        <v>252</v>
      </c>
      <c r="C159" s="78" t="s">
        <v>30</v>
      </c>
      <c r="D159" s="62"/>
      <c r="E159" s="62"/>
      <c r="F159" s="62"/>
      <c r="G159" s="62"/>
      <c r="H159" s="10"/>
      <c r="I159" s="74">
        <v>60</v>
      </c>
      <c r="J159" s="67" t="s">
        <v>31</v>
      </c>
      <c r="K159" s="76"/>
      <c r="L159" s="60">
        <f>K159*I159</f>
        <v>0</v>
      </c>
      <c r="M159" s="61">
        <f>+SUM(L149:L159)</f>
        <v>0</v>
      </c>
    </row>
    <row r="160" spans="2:13" ht="12.6" customHeight="1" x14ac:dyDescent="0.2">
      <c r="B160" s="77"/>
      <c r="C160" s="78"/>
      <c r="D160" s="62"/>
      <c r="E160" s="62"/>
      <c r="F160" s="62"/>
      <c r="G160" s="62"/>
      <c r="H160" s="10"/>
      <c r="I160" s="74"/>
      <c r="J160" s="67"/>
      <c r="K160" s="76"/>
      <c r="L160" s="60"/>
      <c r="M160" s="61"/>
    </row>
    <row r="161" spans="2:13" ht="13.15" customHeight="1" x14ac:dyDescent="0.2">
      <c r="B161" s="79">
        <v>2.2000000000000002</v>
      </c>
      <c r="C161" s="80" t="s">
        <v>32</v>
      </c>
      <c r="D161" s="62"/>
      <c r="E161" s="62"/>
      <c r="F161" s="62"/>
      <c r="G161" s="62"/>
      <c r="H161" s="10"/>
      <c r="I161" s="74"/>
      <c r="J161" s="67"/>
      <c r="K161" s="76"/>
      <c r="L161" s="60"/>
      <c r="M161" s="61"/>
    </row>
    <row r="162" spans="2:13" ht="13.15" customHeight="1" x14ac:dyDescent="0.2">
      <c r="B162" s="79" t="s">
        <v>253</v>
      </c>
      <c r="C162" s="80" t="s">
        <v>34</v>
      </c>
      <c r="D162" s="62"/>
      <c r="E162" s="62"/>
      <c r="F162" s="62"/>
      <c r="G162" s="62"/>
      <c r="H162" s="10"/>
      <c r="I162" s="74"/>
      <c r="J162" s="67"/>
      <c r="K162" s="76"/>
      <c r="L162" s="60"/>
      <c r="M162" s="61"/>
    </row>
    <row r="163" spans="2:13" ht="56.25" customHeight="1" x14ac:dyDescent="0.2">
      <c r="B163" s="63" t="s">
        <v>254</v>
      </c>
      <c r="C163" s="147" t="s">
        <v>36</v>
      </c>
      <c r="D163" s="148"/>
      <c r="E163" s="148"/>
      <c r="F163" s="148"/>
      <c r="G163" s="148"/>
      <c r="H163" s="10"/>
      <c r="I163" s="74">
        <v>377.36</v>
      </c>
      <c r="J163" s="67" t="s">
        <v>9</v>
      </c>
      <c r="K163" s="76"/>
      <c r="L163" s="60">
        <f t="shared" ref="L163:L168" si="6">K163*I163</f>
        <v>0</v>
      </c>
      <c r="M163" s="61"/>
    </row>
    <row r="164" spans="2:13" ht="66.75" customHeight="1" x14ac:dyDescent="0.2">
      <c r="B164" s="63" t="s">
        <v>255</v>
      </c>
      <c r="C164" s="147" t="s">
        <v>38</v>
      </c>
      <c r="D164" s="148"/>
      <c r="E164" s="148"/>
      <c r="F164" s="148"/>
      <c r="G164" s="148"/>
      <c r="H164" s="10"/>
      <c r="I164" s="74">
        <v>776.01</v>
      </c>
      <c r="J164" s="67" t="s">
        <v>9</v>
      </c>
      <c r="K164" s="76"/>
      <c r="L164" s="60">
        <f t="shared" si="6"/>
        <v>0</v>
      </c>
      <c r="M164" s="61"/>
    </row>
    <row r="165" spans="2:13" ht="66" customHeight="1" x14ac:dyDescent="0.2">
      <c r="B165" s="63" t="s">
        <v>256</v>
      </c>
      <c r="C165" s="147" t="s">
        <v>40</v>
      </c>
      <c r="D165" s="148"/>
      <c r="E165" s="148"/>
      <c r="F165" s="148"/>
      <c r="G165" s="148"/>
      <c r="H165" s="10"/>
      <c r="I165" s="74">
        <v>33.900000000000006</v>
      </c>
      <c r="J165" s="67" t="s">
        <v>9</v>
      </c>
      <c r="K165" s="76"/>
      <c r="L165" s="60">
        <f t="shared" si="6"/>
        <v>0</v>
      </c>
      <c r="M165" s="61"/>
    </row>
    <row r="166" spans="2:13" ht="72" customHeight="1" x14ac:dyDescent="0.2">
      <c r="B166" s="63" t="s">
        <v>257</v>
      </c>
      <c r="C166" s="147" t="s">
        <v>42</v>
      </c>
      <c r="D166" s="148"/>
      <c r="E166" s="148"/>
      <c r="F166" s="148"/>
      <c r="G166" s="148"/>
      <c r="H166" s="10"/>
      <c r="I166" s="66">
        <v>166.65299999999999</v>
      </c>
      <c r="J166" s="67" t="s">
        <v>9</v>
      </c>
      <c r="K166" s="76"/>
      <c r="L166" s="60">
        <f t="shared" si="6"/>
        <v>0</v>
      </c>
      <c r="M166" s="61"/>
    </row>
    <row r="167" spans="2:13" ht="30.75" customHeight="1" x14ac:dyDescent="0.2">
      <c r="B167" s="63" t="s">
        <v>258</v>
      </c>
      <c r="C167" s="147" t="s">
        <v>44</v>
      </c>
      <c r="D167" s="148"/>
      <c r="E167" s="148"/>
      <c r="F167" s="148"/>
      <c r="G167" s="148"/>
      <c r="H167" s="10"/>
      <c r="I167" s="74">
        <v>269.16999999999996</v>
      </c>
      <c r="J167" s="67" t="s">
        <v>45</v>
      </c>
      <c r="K167" s="76"/>
      <c r="L167" s="60">
        <f t="shared" si="6"/>
        <v>0</v>
      </c>
      <c r="M167" s="61"/>
    </row>
    <row r="168" spans="2:13" ht="16.149999999999999" customHeight="1" x14ac:dyDescent="0.2">
      <c r="B168" s="63" t="s">
        <v>259</v>
      </c>
      <c r="C168" s="147" t="s">
        <v>47</v>
      </c>
      <c r="D168" s="148"/>
      <c r="E168" s="148"/>
      <c r="F168" s="148"/>
      <c r="G168" s="148"/>
      <c r="H168" s="10"/>
      <c r="I168" s="74">
        <v>19.989999999999998</v>
      </c>
      <c r="J168" s="67" t="s">
        <v>45</v>
      </c>
      <c r="K168" s="76"/>
      <c r="L168" s="60">
        <f t="shared" si="6"/>
        <v>0</v>
      </c>
      <c r="M168" s="61"/>
    </row>
    <row r="169" spans="2:13" ht="13.15" customHeight="1" x14ac:dyDescent="0.2">
      <c r="B169" s="55" t="s">
        <v>260</v>
      </c>
      <c r="C169" s="56" t="s">
        <v>49</v>
      </c>
      <c r="D169" s="65"/>
      <c r="E169" s="65"/>
      <c r="F169" s="65"/>
      <c r="G169" s="65"/>
      <c r="H169" s="10"/>
      <c r="I169" s="74"/>
      <c r="J169" s="67"/>
      <c r="K169" s="76"/>
      <c r="L169" s="60"/>
      <c r="M169" s="61"/>
    </row>
    <row r="170" spans="2:13" ht="48.75" customHeight="1" x14ac:dyDescent="0.2">
      <c r="B170" s="63" t="s">
        <v>261</v>
      </c>
      <c r="C170" s="147" t="s">
        <v>51</v>
      </c>
      <c r="D170" s="148"/>
      <c r="E170" s="148"/>
      <c r="F170" s="148"/>
      <c r="G170" s="148"/>
      <c r="H170" s="10"/>
      <c r="I170" s="74">
        <v>607.4325</v>
      </c>
      <c r="J170" s="67" t="s">
        <v>9</v>
      </c>
      <c r="K170" s="76"/>
      <c r="L170" s="60">
        <f>K170*I170</f>
        <v>0</v>
      </c>
      <c r="M170" s="61"/>
    </row>
    <row r="171" spans="2:13" ht="20.25" customHeight="1" x14ac:dyDescent="0.2">
      <c r="B171" s="77" t="s">
        <v>262</v>
      </c>
      <c r="C171" s="78" t="str">
        <f>C35</f>
        <v>Techos Lisos. Planchas Sheetrock en oficinas y pasillos.</v>
      </c>
      <c r="D171" s="62"/>
      <c r="E171" s="62"/>
      <c r="F171" s="62"/>
      <c r="G171" s="62"/>
      <c r="H171" s="10"/>
      <c r="I171" s="74">
        <v>447.72</v>
      </c>
      <c r="J171" s="67" t="s">
        <v>9</v>
      </c>
      <c r="K171" s="76"/>
      <c r="L171" s="60">
        <f>K171*I171</f>
        <v>0</v>
      </c>
      <c r="M171" s="61"/>
    </row>
    <row r="172" spans="2:13" ht="54" customHeight="1" x14ac:dyDescent="0.2">
      <c r="B172" s="63" t="s">
        <v>263</v>
      </c>
      <c r="C172" s="147" t="s">
        <v>55</v>
      </c>
      <c r="D172" s="148"/>
      <c r="E172" s="148"/>
      <c r="F172" s="148"/>
      <c r="G172" s="148"/>
      <c r="H172" s="10"/>
      <c r="I172" s="74">
        <v>305.77</v>
      </c>
      <c r="J172" s="67" t="s">
        <v>45</v>
      </c>
      <c r="K172" s="76"/>
      <c r="L172" s="60">
        <f>K172*I172</f>
        <v>0</v>
      </c>
      <c r="M172" s="61">
        <f>+SUM(L163:L172)</f>
        <v>0</v>
      </c>
    </row>
    <row r="173" spans="2:13" ht="13.15" customHeight="1" x14ac:dyDescent="0.2">
      <c r="B173" s="12"/>
      <c r="C173" s="13"/>
      <c r="D173" s="14"/>
      <c r="E173" s="14"/>
      <c r="F173" s="14"/>
      <c r="G173" s="14"/>
      <c r="H173" s="15"/>
      <c r="I173" s="15"/>
      <c r="J173" s="16"/>
      <c r="K173" s="16"/>
      <c r="L173" s="16"/>
      <c r="M173" s="17"/>
    </row>
    <row r="174" spans="2:13" ht="13.15" customHeight="1" x14ac:dyDescent="0.2">
      <c r="B174" s="79">
        <v>2.2999999999999998</v>
      </c>
      <c r="C174" s="80" t="s">
        <v>56</v>
      </c>
      <c r="D174" s="62"/>
      <c r="E174" s="62"/>
      <c r="F174" s="62"/>
      <c r="G174" s="62"/>
      <c r="H174" s="10"/>
      <c r="I174" s="74"/>
      <c r="J174" s="67"/>
      <c r="K174" s="76"/>
      <c r="L174" s="60"/>
      <c r="M174" s="61"/>
    </row>
    <row r="175" spans="2:13" ht="39" customHeight="1" x14ac:dyDescent="0.2">
      <c r="B175" s="55"/>
      <c r="C175" s="147" t="s">
        <v>57</v>
      </c>
      <c r="D175" s="148"/>
      <c r="E175" s="148"/>
      <c r="F175" s="148"/>
      <c r="G175" s="148"/>
      <c r="H175" s="10"/>
      <c r="I175" s="74"/>
      <c r="J175" s="67"/>
      <c r="K175" s="76"/>
      <c r="L175" s="60"/>
      <c r="M175" s="61"/>
    </row>
    <row r="176" spans="2:13" ht="13.15" customHeight="1" x14ac:dyDescent="0.2">
      <c r="B176" s="55" t="s">
        <v>264</v>
      </c>
      <c r="C176" s="56" t="s">
        <v>59</v>
      </c>
      <c r="D176" s="65"/>
      <c r="E176" s="65"/>
      <c r="F176" s="65"/>
      <c r="G176" s="65"/>
      <c r="H176" s="10"/>
      <c r="I176" s="74"/>
      <c r="J176" s="67"/>
      <c r="K176" s="76"/>
      <c r="L176" s="60"/>
      <c r="M176" s="61"/>
    </row>
    <row r="177" spans="2:13" ht="13.15" customHeight="1" x14ac:dyDescent="0.2">
      <c r="B177" s="81" t="s">
        <v>265</v>
      </c>
      <c r="C177" s="82" t="s">
        <v>266</v>
      </c>
      <c r="D177" s="83"/>
      <c r="E177" s="83"/>
      <c r="F177" s="83"/>
      <c r="G177" s="83"/>
      <c r="H177" s="10"/>
      <c r="I177" s="84">
        <v>190.87623869999996</v>
      </c>
      <c r="J177" s="85" t="s">
        <v>62</v>
      </c>
      <c r="K177" s="101"/>
      <c r="L177" s="60">
        <f t="shared" ref="L177:L208" si="7">K177*I177</f>
        <v>0</v>
      </c>
      <c r="M177" s="61"/>
    </row>
    <row r="178" spans="2:13" ht="13.15" customHeight="1" x14ac:dyDescent="0.2">
      <c r="B178" s="81" t="s">
        <v>267</v>
      </c>
      <c r="C178" s="82" t="s">
        <v>268</v>
      </c>
      <c r="D178" s="83"/>
      <c r="E178" s="83"/>
      <c r="F178" s="83"/>
      <c r="G178" s="83"/>
      <c r="H178" s="10"/>
      <c r="I178" s="84">
        <v>479.68028681999999</v>
      </c>
      <c r="J178" s="85" t="s">
        <v>62</v>
      </c>
      <c r="K178" s="86"/>
      <c r="L178" s="60">
        <f t="shared" si="7"/>
        <v>0</v>
      </c>
      <c r="M178" s="61"/>
    </row>
    <row r="179" spans="2:13" ht="13.15" customHeight="1" x14ac:dyDescent="0.2">
      <c r="B179" s="81" t="s">
        <v>269</v>
      </c>
      <c r="C179" s="82" t="s">
        <v>270</v>
      </c>
      <c r="D179" s="83"/>
      <c r="E179" s="83"/>
      <c r="F179" s="83"/>
      <c r="G179" s="83"/>
      <c r="H179" s="10"/>
      <c r="I179" s="84">
        <v>350.76966763999991</v>
      </c>
      <c r="J179" s="85" t="s">
        <v>62</v>
      </c>
      <c r="K179" s="86"/>
      <c r="L179" s="60">
        <f t="shared" si="7"/>
        <v>0</v>
      </c>
      <c r="M179" s="61"/>
    </row>
    <row r="180" spans="2:13" ht="13.15" customHeight="1" x14ac:dyDescent="0.2">
      <c r="B180" s="81" t="s">
        <v>271</v>
      </c>
      <c r="C180" s="82" t="s">
        <v>272</v>
      </c>
      <c r="D180" s="83"/>
      <c r="E180" s="83"/>
      <c r="F180" s="83"/>
      <c r="G180" s="83"/>
      <c r="H180" s="10"/>
      <c r="I180" s="84">
        <v>180.91747842000001</v>
      </c>
      <c r="J180" s="85" t="s">
        <v>62</v>
      </c>
      <c r="K180" s="86"/>
      <c r="L180" s="60">
        <f t="shared" si="7"/>
        <v>0</v>
      </c>
      <c r="M180" s="61"/>
    </row>
    <row r="181" spans="2:13" ht="13.15" customHeight="1" x14ac:dyDescent="0.2">
      <c r="B181" s="81" t="s">
        <v>273</v>
      </c>
      <c r="C181" s="82" t="s">
        <v>103</v>
      </c>
      <c r="D181" s="83"/>
      <c r="E181" s="83"/>
      <c r="F181" s="83"/>
      <c r="G181" s="83"/>
      <c r="H181" s="10"/>
      <c r="I181" s="84">
        <v>91.288635899999989</v>
      </c>
      <c r="J181" s="85" t="s">
        <v>62</v>
      </c>
      <c r="K181" s="86"/>
      <c r="L181" s="60">
        <f t="shared" si="7"/>
        <v>0</v>
      </c>
      <c r="M181" s="61"/>
    </row>
    <row r="182" spans="2:13" ht="13.15" customHeight="1" x14ac:dyDescent="0.2">
      <c r="B182" s="81" t="s">
        <v>274</v>
      </c>
      <c r="C182" s="82" t="s">
        <v>275</v>
      </c>
      <c r="D182" s="83"/>
      <c r="E182" s="83"/>
      <c r="F182" s="83"/>
      <c r="G182" s="83"/>
      <c r="H182" s="10"/>
      <c r="I182" s="84">
        <v>251.18206483999998</v>
      </c>
      <c r="J182" s="85" t="s">
        <v>62</v>
      </c>
      <c r="K182" s="86"/>
      <c r="L182" s="60">
        <f t="shared" si="7"/>
        <v>0</v>
      </c>
      <c r="M182" s="61"/>
    </row>
    <row r="183" spans="2:13" ht="13.15" customHeight="1" x14ac:dyDescent="0.2">
      <c r="B183" s="81" t="s">
        <v>276</v>
      </c>
      <c r="C183" s="82" t="s">
        <v>277</v>
      </c>
      <c r="D183" s="83"/>
      <c r="E183" s="83"/>
      <c r="F183" s="83"/>
      <c r="G183" s="83"/>
      <c r="H183" s="10"/>
      <c r="I183" s="84">
        <v>221.30578399999999</v>
      </c>
      <c r="J183" s="85" t="s">
        <v>62</v>
      </c>
      <c r="K183" s="86"/>
      <c r="L183" s="60">
        <f t="shared" si="7"/>
        <v>0</v>
      </c>
      <c r="M183" s="61"/>
    </row>
    <row r="184" spans="2:13" ht="13.15" customHeight="1" x14ac:dyDescent="0.2">
      <c r="B184" s="81" t="s">
        <v>278</v>
      </c>
      <c r="C184" s="82" t="s">
        <v>279</v>
      </c>
      <c r="D184" s="83"/>
      <c r="E184" s="83"/>
      <c r="F184" s="83"/>
      <c r="G184" s="83"/>
      <c r="H184" s="10"/>
      <c r="I184" s="84">
        <v>42.601363419999998</v>
      </c>
      <c r="J184" s="85" t="s">
        <v>62</v>
      </c>
      <c r="K184" s="86"/>
      <c r="L184" s="60">
        <f t="shared" si="7"/>
        <v>0</v>
      </c>
      <c r="M184" s="61"/>
    </row>
    <row r="185" spans="2:13" ht="13.15" customHeight="1" x14ac:dyDescent="0.2">
      <c r="B185" s="81" t="s">
        <v>280</v>
      </c>
      <c r="C185" s="82" t="s">
        <v>70</v>
      </c>
      <c r="D185" s="83"/>
      <c r="E185" s="83"/>
      <c r="F185" s="83"/>
      <c r="G185" s="83"/>
      <c r="H185" s="10"/>
      <c r="I185" s="84">
        <v>52.560123699999991</v>
      </c>
      <c r="J185" s="85" t="s">
        <v>62</v>
      </c>
      <c r="K185" s="86"/>
      <c r="L185" s="60">
        <f t="shared" si="7"/>
        <v>0</v>
      </c>
      <c r="M185" s="61"/>
    </row>
    <row r="186" spans="2:13" ht="13.15" customHeight="1" x14ac:dyDescent="0.2">
      <c r="B186" s="81" t="s">
        <v>281</v>
      </c>
      <c r="C186" s="82" t="s">
        <v>282</v>
      </c>
      <c r="D186" s="83"/>
      <c r="E186" s="83"/>
      <c r="F186" s="83"/>
      <c r="G186" s="83"/>
      <c r="H186" s="10"/>
      <c r="I186" s="84">
        <v>33.749132059999994</v>
      </c>
      <c r="J186" s="85" t="s">
        <v>62</v>
      </c>
      <c r="K186" s="86"/>
      <c r="L186" s="60">
        <f t="shared" si="7"/>
        <v>0</v>
      </c>
      <c r="M186" s="61"/>
    </row>
    <row r="187" spans="2:13" ht="13.15" customHeight="1" x14ac:dyDescent="0.2">
      <c r="B187" s="81" t="s">
        <v>283</v>
      </c>
      <c r="C187" s="82" t="s">
        <v>284</v>
      </c>
      <c r="D187" s="83"/>
      <c r="E187" s="83"/>
      <c r="F187" s="83"/>
      <c r="G187" s="83"/>
      <c r="H187" s="10"/>
      <c r="I187" s="84">
        <v>124.20787126999998</v>
      </c>
      <c r="J187" s="85" t="s">
        <v>62</v>
      </c>
      <c r="K187" s="86"/>
      <c r="L187" s="60">
        <f t="shared" si="7"/>
        <v>0</v>
      </c>
      <c r="M187" s="61"/>
    </row>
    <row r="188" spans="2:13" ht="13.15" customHeight="1" x14ac:dyDescent="0.2">
      <c r="B188" s="81" t="s">
        <v>285</v>
      </c>
      <c r="C188" s="82" t="s">
        <v>286</v>
      </c>
      <c r="D188" s="83"/>
      <c r="E188" s="83"/>
      <c r="F188" s="83"/>
      <c r="G188" s="83"/>
      <c r="H188" s="10"/>
      <c r="I188" s="84">
        <v>36.51545436</v>
      </c>
      <c r="J188" s="85" t="s">
        <v>62</v>
      </c>
      <c r="K188" s="86"/>
      <c r="L188" s="60">
        <f t="shared" si="7"/>
        <v>0</v>
      </c>
      <c r="M188" s="61"/>
    </row>
    <row r="189" spans="2:13" ht="13.15" customHeight="1" x14ac:dyDescent="0.2">
      <c r="B189" s="81" t="s">
        <v>287</v>
      </c>
      <c r="C189" s="82" t="s">
        <v>288</v>
      </c>
      <c r="D189" s="83"/>
      <c r="E189" s="83"/>
      <c r="F189" s="83"/>
      <c r="G189" s="83"/>
      <c r="H189" s="10"/>
      <c r="I189" s="84">
        <v>82.713036770000002</v>
      </c>
      <c r="J189" s="85" t="s">
        <v>62</v>
      </c>
      <c r="K189" s="86"/>
      <c r="L189" s="60">
        <f t="shared" si="7"/>
        <v>0</v>
      </c>
      <c r="M189" s="61"/>
    </row>
    <row r="190" spans="2:13" ht="13.15" customHeight="1" x14ac:dyDescent="0.2">
      <c r="B190" s="81" t="s">
        <v>289</v>
      </c>
      <c r="C190" s="82" t="s">
        <v>290</v>
      </c>
      <c r="D190" s="83"/>
      <c r="E190" s="83"/>
      <c r="F190" s="83"/>
      <c r="G190" s="83"/>
      <c r="H190" s="10"/>
      <c r="I190" s="84">
        <v>78.286921089999993</v>
      </c>
      <c r="J190" s="85" t="s">
        <v>62</v>
      </c>
      <c r="K190" s="86"/>
      <c r="L190" s="60">
        <f t="shared" si="7"/>
        <v>0</v>
      </c>
      <c r="M190" s="61"/>
    </row>
    <row r="191" spans="2:13" ht="13.15" customHeight="1" x14ac:dyDescent="0.2">
      <c r="B191" s="81" t="s">
        <v>291</v>
      </c>
      <c r="C191" s="82" t="s">
        <v>292</v>
      </c>
      <c r="D191" s="83"/>
      <c r="E191" s="83"/>
      <c r="F191" s="83"/>
      <c r="G191" s="83"/>
      <c r="H191" s="10"/>
      <c r="I191" s="84">
        <v>100.69413171999999</v>
      </c>
      <c r="J191" s="85" t="s">
        <v>62</v>
      </c>
      <c r="K191" s="86"/>
      <c r="L191" s="60">
        <f t="shared" si="7"/>
        <v>0</v>
      </c>
      <c r="M191" s="61"/>
    </row>
    <row r="192" spans="2:13" ht="13.15" customHeight="1" x14ac:dyDescent="0.2">
      <c r="B192" s="81" t="s">
        <v>293</v>
      </c>
      <c r="C192" s="82" t="s">
        <v>294</v>
      </c>
      <c r="D192" s="83"/>
      <c r="E192" s="83"/>
      <c r="F192" s="83"/>
      <c r="G192" s="83"/>
      <c r="H192" s="10"/>
      <c r="I192" s="84">
        <v>97.651177189999984</v>
      </c>
      <c r="J192" s="85" t="s">
        <v>62</v>
      </c>
      <c r="K192" s="86"/>
      <c r="L192" s="60">
        <f t="shared" si="7"/>
        <v>0</v>
      </c>
      <c r="M192" s="61"/>
    </row>
    <row r="193" spans="2:13" ht="13.15" customHeight="1" x14ac:dyDescent="0.2">
      <c r="B193" s="81" t="s">
        <v>295</v>
      </c>
      <c r="C193" s="82" t="s">
        <v>296</v>
      </c>
      <c r="D193" s="83"/>
      <c r="E193" s="83"/>
      <c r="F193" s="83"/>
      <c r="G193" s="83"/>
      <c r="H193" s="10"/>
      <c r="I193" s="84">
        <v>80.223346699999993</v>
      </c>
      <c r="J193" s="85" t="s">
        <v>62</v>
      </c>
      <c r="K193" s="86"/>
      <c r="L193" s="60">
        <f t="shared" si="7"/>
        <v>0</v>
      </c>
      <c r="M193" s="61"/>
    </row>
    <row r="194" spans="2:13" ht="13.15" customHeight="1" x14ac:dyDescent="0.2">
      <c r="B194" s="81" t="s">
        <v>297</v>
      </c>
      <c r="C194" s="82" t="s">
        <v>78</v>
      </c>
      <c r="D194" s="83"/>
      <c r="E194" s="83"/>
      <c r="F194" s="83"/>
      <c r="G194" s="83"/>
      <c r="H194" s="10"/>
      <c r="I194" s="84">
        <v>42.877995649999995</v>
      </c>
      <c r="J194" s="85" t="s">
        <v>62</v>
      </c>
      <c r="K194" s="86"/>
      <c r="L194" s="60">
        <f t="shared" si="7"/>
        <v>0</v>
      </c>
      <c r="M194" s="61"/>
    </row>
    <row r="195" spans="2:13" ht="13.15" customHeight="1" x14ac:dyDescent="0.2">
      <c r="B195" s="81" t="s">
        <v>298</v>
      </c>
      <c r="C195" s="82" t="s">
        <v>299</v>
      </c>
      <c r="D195" s="83"/>
      <c r="E195" s="83"/>
      <c r="F195" s="83"/>
      <c r="G195" s="83"/>
      <c r="H195" s="10"/>
      <c r="I195" s="84">
        <v>81.053243389999992</v>
      </c>
      <c r="J195" s="85" t="s">
        <v>62</v>
      </c>
      <c r="K195" s="86"/>
      <c r="L195" s="60">
        <f t="shared" si="7"/>
        <v>0</v>
      </c>
      <c r="M195" s="61"/>
    </row>
    <row r="196" spans="2:13" ht="13.15" customHeight="1" x14ac:dyDescent="0.2">
      <c r="B196" s="81" t="s">
        <v>300</v>
      </c>
      <c r="C196" s="82" t="s">
        <v>74</v>
      </c>
      <c r="D196" s="83"/>
      <c r="E196" s="83"/>
      <c r="F196" s="83"/>
      <c r="G196" s="83"/>
      <c r="H196" s="10"/>
      <c r="I196" s="84">
        <v>91.012003669999984</v>
      </c>
      <c r="J196" s="85" t="s">
        <v>62</v>
      </c>
      <c r="K196" s="86"/>
      <c r="L196" s="60">
        <f t="shared" si="7"/>
        <v>0</v>
      </c>
      <c r="M196" s="61"/>
    </row>
    <row r="197" spans="2:13" ht="13.15" customHeight="1" x14ac:dyDescent="0.2">
      <c r="B197" s="81" t="s">
        <v>301</v>
      </c>
      <c r="C197" s="82" t="s">
        <v>302</v>
      </c>
      <c r="D197" s="83"/>
      <c r="E197" s="83"/>
      <c r="F197" s="83"/>
      <c r="G197" s="83"/>
      <c r="H197" s="10"/>
      <c r="I197" s="84">
        <v>16.321301569999996</v>
      </c>
      <c r="J197" s="85" t="s">
        <v>62</v>
      </c>
      <c r="K197" s="86"/>
      <c r="L197" s="60">
        <f t="shared" si="7"/>
        <v>0</v>
      </c>
      <c r="M197" s="61"/>
    </row>
    <row r="198" spans="2:13" ht="13.15" customHeight="1" x14ac:dyDescent="0.2">
      <c r="B198" s="81" t="s">
        <v>303</v>
      </c>
      <c r="C198" s="82" t="s">
        <v>304</v>
      </c>
      <c r="D198" s="83"/>
      <c r="E198" s="83"/>
      <c r="F198" s="83"/>
      <c r="G198" s="83"/>
      <c r="H198" s="10"/>
      <c r="I198" s="84">
        <v>25.726797389999998</v>
      </c>
      <c r="J198" s="85" t="s">
        <v>62</v>
      </c>
      <c r="K198" s="86"/>
      <c r="L198" s="60">
        <f t="shared" si="7"/>
        <v>0</v>
      </c>
      <c r="M198" s="61"/>
    </row>
    <row r="199" spans="2:13" ht="13.15" customHeight="1" x14ac:dyDescent="0.2">
      <c r="B199" s="81" t="s">
        <v>305</v>
      </c>
      <c r="C199" s="82" t="s">
        <v>78</v>
      </c>
      <c r="D199" s="83"/>
      <c r="E199" s="83"/>
      <c r="F199" s="83"/>
      <c r="G199" s="83"/>
      <c r="H199" s="10"/>
      <c r="I199" s="84">
        <v>60.305826139999994</v>
      </c>
      <c r="J199" s="85" t="s">
        <v>62</v>
      </c>
      <c r="K199" s="86"/>
      <c r="L199" s="60">
        <f t="shared" si="7"/>
        <v>0</v>
      </c>
      <c r="M199" s="61"/>
    </row>
    <row r="200" spans="2:13" ht="13.15" customHeight="1" x14ac:dyDescent="0.2">
      <c r="B200" s="81" t="s">
        <v>306</v>
      </c>
      <c r="C200" s="82" t="s">
        <v>307</v>
      </c>
      <c r="D200" s="83"/>
      <c r="E200" s="83"/>
      <c r="F200" s="83"/>
      <c r="G200" s="83"/>
      <c r="H200" s="10"/>
      <c r="I200" s="84">
        <v>17.981094949999999</v>
      </c>
      <c r="J200" s="85" t="s">
        <v>62</v>
      </c>
      <c r="K200" s="86"/>
      <c r="L200" s="60">
        <f t="shared" si="7"/>
        <v>0</v>
      </c>
      <c r="M200" s="61"/>
    </row>
    <row r="201" spans="2:13" ht="13.15" customHeight="1" x14ac:dyDescent="0.2">
      <c r="B201" s="81" t="s">
        <v>308</v>
      </c>
      <c r="C201" s="82" t="s">
        <v>309</v>
      </c>
      <c r="D201" s="83"/>
      <c r="E201" s="83"/>
      <c r="F201" s="83"/>
      <c r="G201" s="83"/>
      <c r="H201" s="10"/>
      <c r="I201" s="84">
        <v>12.171818119999999</v>
      </c>
      <c r="J201" s="85" t="s">
        <v>62</v>
      </c>
      <c r="K201" s="86"/>
      <c r="L201" s="60">
        <f t="shared" si="7"/>
        <v>0</v>
      </c>
      <c r="M201" s="61"/>
    </row>
    <row r="202" spans="2:13" ht="13.15" customHeight="1" x14ac:dyDescent="0.2">
      <c r="B202" s="81" t="s">
        <v>310</v>
      </c>
      <c r="C202" s="82" t="s">
        <v>311</v>
      </c>
      <c r="D202" s="83"/>
      <c r="E202" s="83"/>
      <c r="F202" s="83"/>
      <c r="G202" s="83"/>
      <c r="H202" s="10"/>
      <c r="I202" s="84">
        <v>26.833326309999997</v>
      </c>
      <c r="J202" s="85" t="s">
        <v>62</v>
      </c>
      <c r="K202" s="86"/>
      <c r="L202" s="60">
        <f t="shared" si="7"/>
        <v>0</v>
      </c>
      <c r="M202" s="61"/>
    </row>
    <row r="203" spans="2:13" ht="13.15" customHeight="1" x14ac:dyDescent="0.2">
      <c r="B203" s="81" t="s">
        <v>312</v>
      </c>
      <c r="C203" s="82" t="s">
        <v>313</v>
      </c>
      <c r="D203" s="83"/>
      <c r="E203" s="83"/>
      <c r="F203" s="83"/>
      <c r="G203" s="83"/>
      <c r="H203" s="10"/>
      <c r="I203" s="84">
        <v>31.812706449999997</v>
      </c>
      <c r="J203" s="85" t="s">
        <v>62</v>
      </c>
      <c r="K203" s="86"/>
      <c r="L203" s="60">
        <f t="shared" si="7"/>
        <v>0</v>
      </c>
      <c r="M203" s="61"/>
    </row>
    <row r="204" spans="2:13" ht="13.15" customHeight="1" x14ac:dyDescent="0.2">
      <c r="B204" s="81" t="s">
        <v>314</v>
      </c>
      <c r="C204" s="82" t="s">
        <v>315</v>
      </c>
      <c r="D204" s="83"/>
      <c r="E204" s="83"/>
      <c r="F204" s="83"/>
      <c r="G204" s="83"/>
      <c r="H204" s="10"/>
      <c r="I204" s="84">
        <v>96.821280499999986</v>
      </c>
      <c r="J204" s="85" t="s">
        <v>62</v>
      </c>
      <c r="K204" s="86"/>
      <c r="L204" s="60">
        <f t="shared" si="7"/>
        <v>0</v>
      </c>
      <c r="M204" s="61"/>
    </row>
    <row r="205" spans="2:13" ht="13.15" customHeight="1" x14ac:dyDescent="0.2">
      <c r="B205" s="81" t="s">
        <v>316</v>
      </c>
      <c r="C205" s="82" t="s">
        <v>317</v>
      </c>
      <c r="D205" s="83"/>
      <c r="E205" s="83"/>
      <c r="F205" s="83"/>
      <c r="G205" s="83"/>
      <c r="H205" s="10"/>
      <c r="I205" s="84">
        <v>75.520598789999994</v>
      </c>
      <c r="J205" s="85" t="s">
        <v>62</v>
      </c>
      <c r="K205" s="86"/>
      <c r="L205" s="60">
        <f t="shared" si="7"/>
        <v>0</v>
      </c>
      <c r="M205" s="61"/>
    </row>
    <row r="206" spans="2:13" ht="13.15" customHeight="1" x14ac:dyDescent="0.2">
      <c r="B206" s="81" t="s">
        <v>318</v>
      </c>
      <c r="C206" s="82" t="s">
        <v>319</v>
      </c>
      <c r="D206" s="83"/>
      <c r="E206" s="83"/>
      <c r="F206" s="83"/>
      <c r="G206" s="83"/>
      <c r="H206" s="10"/>
      <c r="I206" s="84">
        <v>72.201012029999987</v>
      </c>
      <c r="J206" s="85" t="s">
        <v>62</v>
      </c>
      <c r="K206" s="86"/>
      <c r="L206" s="60">
        <f t="shared" si="7"/>
        <v>0</v>
      </c>
      <c r="M206" s="61"/>
    </row>
    <row r="207" spans="2:13" ht="13.15" customHeight="1" x14ac:dyDescent="0.2">
      <c r="B207" s="81" t="s">
        <v>320</v>
      </c>
      <c r="C207" s="82" t="s">
        <v>321</v>
      </c>
      <c r="D207" s="83"/>
      <c r="E207" s="83"/>
      <c r="F207" s="83"/>
      <c r="G207" s="83"/>
      <c r="H207" s="10"/>
      <c r="I207" s="84">
        <v>100.97076394999999</v>
      </c>
      <c r="J207" s="85" t="s">
        <v>62</v>
      </c>
      <c r="K207" s="86"/>
      <c r="L207" s="60">
        <f t="shared" si="7"/>
        <v>0</v>
      </c>
      <c r="M207" s="61"/>
    </row>
    <row r="208" spans="2:13" ht="13.15" customHeight="1" x14ac:dyDescent="0.2">
      <c r="B208" s="81" t="s">
        <v>322</v>
      </c>
      <c r="C208" s="82" t="s">
        <v>323</v>
      </c>
      <c r="D208" s="83"/>
      <c r="E208" s="83"/>
      <c r="F208" s="83"/>
      <c r="G208" s="83"/>
      <c r="H208" s="10"/>
      <c r="I208" s="84">
        <v>312.536</v>
      </c>
      <c r="J208" s="85" t="s">
        <v>62</v>
      </c>
      <c r="K208" s="86"/>
      <c r="L208" s="60">
        <f t="shared" si="7"/>
        <v>0</v>
      </c>
      <c r="M208" s="61"/>
    </row>
    <row r="209" spans="2:13" ht="13.15" customHeight="1" x14ac:dyDescent="0.2">
      <c r="B209" s="87" t="s">
        <v>324</v>
      </c>
      <c r="C209" s="88" t="s">
        <v>114</v>
      </c>
      <c r="D209" s="83"/>
      <c r="E209" s="83"/>
      <c r="F209" s="83"/>
      <c r="G209" s="83"/>
      <c r="H209" s="10"/>
      <c r="I209" s="84"/>
      <c r="J209" s="85"/>
      <c r="K209" s="86"/>
      <c r="L209" s="60"/>
      <c r="M209" s="61"/>
    </row>
    <row r="210" spans="2:13" ht="13.15" customHeight="1" x14ac:dyDescent="0.2">
      <c r="B210" s="81" t="s">
        <v>325</v>
      </c>
      <c r="C210" s="82" t="s">
        <v>116</v>
      </c>
      <c r="D210" s="83"/>
      <c r="E210" s="83"/>
      <c r="F210" s="83"/>
      <c r="G210" s="83"/>
      <c r="H210" s="10"/>
      <c r="I210" s="74">
        <v>54.250056000000008</v>
      </c>
      <c r="J210" s="85" t="s">
        <v>62</v>
      </c>
      <c r="K210" s="86"/>
      <c r="L210" s="60">
        <f t="shared" ref="L210:L215" si="8">K210*I210</f>
        <v>0</v>
      </c>
      <c r="M210" s="61"/>
    </row>
    <row r="211" spans="2:13" ht="13.15" customHeight="1" x14ac:dyDescent="0.2">
      <c r="B211" s="81" t="s">
        <v>326</v>
      </c>
      <c r="C211" s="82" t="s">
        <v>118</v>
      </c>
      <c r="D211" s="83"/>
      <c r="E211" s="83"/>
      <c r="F211" s="83"/>
      <c r="G211" s="83"/>
      <c r="H211" s="10"/>
      <c r="I211" s="74">
        <v>135.62514000000002</v>
      </c>
      <c r="J211" s="85" t="s">
        <v>62</v>
      </c>
      <c r="K211" s="86"/>
      <c r="L211" s="60">
        <f t="shared" si="8"/>
        <v>0</v>
      </c>
      <c r="M211" s="61"/>
    </row>
    <row r="212" spans="2:13" ht="13.15" customHeight="1" x14ac:dyDescent="0.2">
      <c r="B212" s="81" t="s">
        <v>327</v>
      </c>
      <c r="C212" s="82" t="s">
        <v>120</v>
      </c>
      <c r="D212" s="83"/>
      <c r="E212" s="83"/>
      <c r="F212" s="83"/>
      <c r="G212" s="83"/>
      <c r="H212" s="10"/>
      <c r="I212" s="74">
        <v>610.30999999999995</v>
      </c>
      <c r="J212" s="85" t="s">
        <v>62</v>
      </c>
      <c r="K212" s="86"/>
      <c r="L212" s="60">
        <f t="shared" si="8"/>
        <v>0</v>
      </c>
      <c r="M212" s="61"/>
    </row>
    <row r="213" spans="2:13" ht="13.15" customHeight="1" x14ac:dyDescent="0.2">
      <c r="B213" s="81" t="s">
        <v>328</v>
      </c>
      <c r="C213" s="82" t="s">
        <v>329</v>
      </c>
      <c r="D213" s="83"/>
      <c r="E213" s="83"/>
      <c r="F213" s="83"/>
      <c r="G213" s="83"/>
      <c r="H213" s="10"/>
      <c r="I213" s="66">
        <v>19.21</v>
      </c>
      <c r="J213" s="85" t="s">
        <v>62</v>
      </c>
      <c r="K213" s="86"/>
      <c r="L213" s="60">
        <f t="shared" si="8"/>
        <v>0</v>
      </c>
      <c r="M213" s="61"/>
    </row>
    <row r="214" spans="2:13" ht="29.25" customHeight="1" x14ac:dyDescent="0.2">
      <c r="B214" s="81" t="s">
        <v>330</v>
      </c>
      <c r="C214" s="147" t="s">
        <v>122</v>
      </c>
      <c r="D214" s="148"/>
      <c r="E214" s="148"/>
      <c r="F214" s="148"/>
      <c r="G214" s="148"/>
      <c r="H214" s="10"/>
      <c r="I214" s="66">
        <v>1</v>
      </c>
      <c r="J214" s="85" t="s">
        <v>0</v>
      </c>
      <c r="K214" s="86"/>
      <c r="L214" s="60">
        <f t="shared" si="8"/>
        <v>0</v>
      </c>
      <c r="M214" s="61"/>
    </row>
    <row r="215" spans="2:13" ht="13.15" customHeight="1" x14ac:dyDescent="0.2">
      <c r="B215" s="63" t="s">
        <v>331</v>
      </c>
      <c r="C215" s="147" t="s">
        <v>124</v>
      </c>
      <c r="D215" s="148"/>
      <c r="E215" s="148"/>
      <c r="F215" s="148"/>
      <c r="G215" s="148"/>
      <c r="H215" s="10"/>
      <c r="I215" s="74">
        <v>153.72</v>
      </c>
      <c r="J215" s="67" t="s">
        <v>125</v>
      </c>
      <c r="K215" s="76"/>
      <c r="L215" s="60">
        <f t="shared" si="8"/>
        <v>0</v>
      </c>
      <c r="M215" s="61">
        <f>+SUM(L177:L215)</f>
        <v>0</v>
      </c>
    </row>
    <row r="216" spans="2:13" ht="13.15" customHeight="1" x14ac:dyDescent="0.2">
      <c r="B216" s="12"/>
      <c r="C216" s="13"/>
      <c r="D216" s="14"/>
      <c r="E216" s="14"/>
      <c r="F216" s="14"/>
      <c r="G216" s="14"/>
      <c r="H216" s="15"/>
      <c r="I216" s="15"/>
      <c r="J216" s="16"/>
      <c r="K216" s="16"/>
      <c r="L216" s="16"/>
      <c r="M216" s="17"/>
    </row>
    <row r="217" spans="2:13" ht="13.15" customHeight="1" x14ac:dyDescent="0.2">
      <c r="B217" s="79">
        <v>2.4</v>
      </c>
      <c r="C217" s="80" t="s">
        <v>126</v>
      </c>
      <c r="D217" s="83"/>
      <c r="E217" s="83"/>
      <c r="F217" s="83"/>
      <c r="G217" s="83"/>
      <c r="H217" s="10"/>
      <c r="I217" s="74"/>
      <c r="J217" s="67"/>
      <c r="K217" s="76"/>
      <c r="L217" s="60"/>
      <c r="M217" s="61"/>
    </row>
    <row r="218" spans="2:13" ht="13.15" customHeight="1" x14ac:dyDescent="0.2">
      <c r="B218" s="79" t="s">
        <v>332</v>
      </c>
      <c r="C218" s="89" t="s">
        <v>845</v>
      </c>
      <c r="D218" s="83"/>
      <c r="E218" s="83"/>
      <c r="F218" s="83"/>
      <c r="G218" s="83"/>
      <c r="H218" s="10"/>
      <c r="I218" s="74"/>
      <c r="J218" s="67"/>
      <c r="K218" s="76"/>
      <c r="L218" s="60"/>
      <c r="M218" s="61"/>
    </row>
    <row r="219" spans="2:13" ht="13.15" customHeight="1" x14ac:dyDescent="0.2">
      <c r="B219" s="63" t="s">
        <v>333</v>
      </c>
      <c r="C219" s="147" t="s">
        <v>334</v>
      </c>
      <c r="D219" s="148"/>
      <c r="E219" s="148"/>
      <c r="F219" s="148"/>
      <c r="G219" s="148"/>
      <c r="H219" s="10"/>
      <c r="I219" s="74">
        <v>1087.6099999999999</v>
      </c>
      <c r="J219" s="67" t="s">
        <v>9</v>
      </c>
      <c r="K219" s="76"/>
      <c r="L219" s="60">
        <f>K219*I219</f>
        <v>0</v>
      </c>
      <c r="M219" s="61"/>
    </row>
    <row r="220" spans="2:13" ht="13.15" customHeight="1" x14ac:dyDescent="0.2">
      <c r="B220" s="77" t="s">
        <v>335</v>
      </c>
      <c r="C220" s="90" t="s">
        <v>336</v>
      </c>
      <c r="D220" s="83"/>
      <c r="E220" s="83"/>
      <c r="F220" s="83"/>
      <c r="G220" s="83"/>
      <c r="H220" s="10"/>
      <c r="I220" s="74">
        <v>468.1</v>
      </c>
      <c r="J220" s="67" t="s">
        <v>45</v>
      </c>
      <c r="K220" s="76"/>
      <c r="L220" s="60">
        <f>K220*I220</f>
        <v>0</v>
      </c>
      <c r="M220" s="61"/>
    </row>
    <row r="221" spans="2:13" ht="13.15" customHeight="1" x14ac:dyDescent="0.2">
      <c r="B221" s="79" t="s">
        <v>337</v>
      </c>
      <c r="C221" s="80" t="s">
        <v>846</v>
      </c>
      <c r="D221" s="65"/>
      <c r="E221" s="65"/>
      <c r="F221" s="65"/>
      <c r="G221" s="65"/>
      <c r="H221" s="10"/>
      <c r="I221" s="15"/>
      <c r="J221" s="67"/>
      <c r="K221" s="76"/>
      <c r="L221" s="60"/>
      <c r="M221" s="61"/>
    </row>
    <row r="222" spans="2:13" ht="13.15" customHeight="1" x14ac:dyDescent="0.2">
      <c r="B222" s="79" t="s">
        <v>338</v>
      </c>
      <c r="C222" s="80" t="s">
        <v>339</v>
      </c>
      <c r="D222" s="65"/>
      <c r="E222" s="65"/>
      <c r="F222" s="65"/>
      <c r="G222" s="65"/>
      <c r="H222" s="10"/>
      <c r="I222" s="74"/>
      <c r="J222" s="67"/>
      <c r="K222" s="76"/>
      <c r="L222" s="60"/>
      <c r="M222" s="61"/>
    </row>
    <row r="223" spans="2:13" ht="26.25" customHeight="1" x14ac:dyDescent="0.2">
      <c r="B223" s="63" t="s">
        <v>340</v>
      </c>
      <c r="C223" s="147" t="s">
        <v>136</v>
      </c>
      <c r="D223" s="148"/>
      <c r="E223" s="148"/>
      <c r="F223" s="148"/>
      <c r="G223" s="148"/>
      <c r="H223" s="10"/>
      <c r="I223" s="74">
        <v>41.47</v>
      </c>
      <c r="J223" s="67" t="s">
        <v>9</v>
      </c>
      <c r="K223" s="76"/>
      <c r="L223" s="60">
        <f>K223*I223</f>
        <v>0</v>
      </c>
      <c r="M223" s="61"/>
    </row>
    <row r="224" spans="2:13" x14ac:dyDescent="0.2">
      <c r="B224" s="79" t="s">
        <v>341</v>
      </c>
      <c r="C224" s="80" t="s">
        <v>138</v>
      </c>
      <c r="D224" s="65"/>
      <c r="E224" s="65"/>
      <c r="F224" s="65"/>
      <c r="G224" s="65"/>
      <c r="H224" s="10"/>
      <c r="I224" s="74"/>
      <c r="J224" s="67"/>
      <c r="K224" s="76"/>
      <c r="L224" s="60"/>
      <c r="M224" s="61"/>
    </row>
    <row r="225" spans="2:13" x14ac:dyDescent="0.2">
      <c r="B225" s="63" t="s">
        <v>342</v>
      </c>
      <c r="C225" s="147" t="s">
        <v>140</v>
      </c>
      <c r="D225" s="148"/>
      <c r="E225" s="148"/>
      <c r="F225" s="148"/>
      <c r="G225" s="148"/>
      <c r="H225" s="10"/>
      <c r="I225" s="74">
        <v>7.02</v>
      </c>
      <c r="J225" s="67" t="s">
        <v>9</v>
      </c>
      <c r="K225" s="76"/>
      <c r="L225" s="60">
        <f>K225*I225</f>
        <v>0</v>
      </c>
      <c r="M225" s="61">
        <f>+SUM(L219:L225)</f>
        <v>0</v>
      </c>
    </row>
    <row r="226" spans="2:13" ht="13.15" customHeight="1" x14ac:dyDescent="0.2">
      <c r="B226" s="63"/>
      <c r="C226" s="64"/>
      <c r="D226" s="65"/>
      <c r="E226" s="65"/>
      <c r="F226" s="65"/>
      <c r="G226" s="65"/>
      <c r="H226" s="10"/>
      <c r="I226" s="74"/>
      <c r="J226" s="67"/>
      <c r="K226" s="76"/>
      <c r="L226" s="60"/>
      <c r="M226" s="61"/>
    </row>
    <row r="227" spans="2:13" ht="13.15" customHeight="1" x14ac:dyDescent="0.2">
      <c r="B227" s="79">
        <v>2.5</v>
      </c>
      <c r="C227" s="89" t="s">
        <v>141</v>
      </c>
      <c r="D227" s="83"/>
      <c r="E227" s="83"/>
      <c r="F227" s="83"/>
      <c r="G227" s="83"/>
      <c r="H227" s="10"/>
      <c r="I227" s="74"/>
      <c r="J227" s="67"/>
      <c r="K227" s="76"/>
      <c r="L227" s="60"/>
      <c r="M227" s="61"/>
    </row>
    <row r="228" spans="2:13" ht="13.15" customHeight="1" x14ac:dyDescent="0.2">
      <c r="B228" s="79" t="s">
        <v>343</v>
      </c>
      <c r="C228" s="89" t="str">
        <f>C86</f>
        <v>Paredes.</v>
      </c>
      <c r="D228" s="83"/>
      <c r="E228" s="83"/>
      <c r="F228" s="83"/>
      <c r="G228" s="83"/>
      <c r="H228" s="10"/>
      <c r="I228" s="74"/>
      <c r="J228" s="67"/>
      <c r="K228" s="76"/>
      <c r="L228" s="60"/>
      <c r="M228" s="61"/>
    </row>
    <row r="229" spans="2:13" ht="33.75" customHeight="1" x14ac:dyDescent="0.2">
      <c r="B229" s="77" t="s">
        <v>344</v>
      </c>
      <c r="C229" s="147" t="s">
        <v>145</v>
      </c>
      <c r="D229" s="148"/>
      <c r="E229" s="148"/>
      <c r="F229" s="148"/>
      <c r="G229" s="148"/>
      <c r="H229" s="10"/>
      <c r="I229" s="74">
        <v>16.82</v>
      </c>
      <c r="J229" s="67" t="s">
        <v>9</v>
      </c>
      <c r="K229" s="76"/>
      <c r="L229" s="60">
        <f>K229*I229</f>
        <v>0</v>
      </c>
      <c r="M229" s="61"/>
    </row>
    <row r="230" spans="2:13" ht="30.75" customHeight="1" x14ac:dyDescent="0.2">
      <c r="B230" s="63" t="s">
        <v>345</v>
      </c>
      <c r="C230" s="147" t="s">
        <v>850</v>
      </c>
      <c r="D230" s="148"/>
      <c r="E230" s="148"/>
      <c r="F230" s="148"/>
      <c r="G230" s="148"/>
      <c r="H230" s="10"/>
      <c r="I230" s="74">
        <v>1692.65</v>
      </c>
      <c r="J230" s="67" t="s">
        <v>9</v>
      </c>
      <c r="K230" s="76"/>
      <c r="L230" s="60">
        <f>K230*I230</f>
        <v>0</v>
      </c>
      <c r="M230" s="61"/>
    </row>
    <row r="231" spans="2:13" ht="13.15" customHeight="1" x14ac:dyDescent="0.2">
      <c r="B231" s="79" t="s">
        <v>346</v>
      </c>
      <c r="C231" s="80" t="str">
        <f>C89</f>
        <v>Techos</v>
      </c>
      <c r="D231" s="65"/>
      <c r="E231" s="65"/>
      <c r="F231" s="65"/>
      <c r="G231" s="65"/>
      <c r="H231" s="10"/>
      <c r="I231" s="74"/>
      <c r="J231" s="67"/>
      <c r="K231" s="76"/>
      <c r="L231" s="60"/>
      <c r="M231" s="61"/>
    </row>
    <row r="232" spans="2:13" ht="27" customHeight="1" x14ac:dyDescent="0.2">
      <c r="B232" s="63" t="s">
        <v>347</v>
      </c>
      <c r="C232" s="147" t="s">
        <v>851</v>
      </c>
      <c r="D232" s="148"/>
      <c r="E232" s="148"/>
      <c r="F232" s="148"/>
      <c r="G232" s="148"/>
      <c r="H232" s="10"/>
      <c r="I232" s="74">
        <v>707.68</v>
      </c>
      <c r="J232" s="67" t="s">
        <v>9</v>
      </c>
      <c r="K232" s="76"/>
      <c r="L232" s="60">
        <f>K232*I232</f>
        <v>0</v>
      </c>
      <c r="M232" s="61">
        <f>+L229+L230+L232</f>
        <v>0</v>
      </c>
    </row>
    <row r="233" spans="2:13" ht="13.15" customHeight="1" x14ac:dyDescent="0.2">
      <c r="B233" s="77"/>
      <c r="C233" s="90"/>
      <c r="D233" s="83"/>
      <c r="E233" s="83"/>
      <c r="F233" s="83"/>
      <c r="G233" s="83"/>
      <c r="H233" s="10"/>
      <c r="I233" s="74"/>
      <c r="J233" s="67"/>
      <c r="K233" s="76"/>
      <c r="L233" s="60"/>
      <c r="M233" s="61"/>
    </row>
    <row r="234" spans="2:13" ht="13.15" customHeight="1" x14ac:dyDescent="0.2">
      <c r="B234" s="79">
        <v>2.6</v>
      </c>
      <c r="C234" s="89" t="s">
        <v>150</v>
      </c>
      <c r="D234" s="83"/>
      <c r="E234" s="83"/>
      <c r="F234" s="83"/>
      <c r="G234" s="83"/>
      <c r="H234" s="10"/>
      <c r="I234" s="74"/>
      <c r="J234" s="67"/>
      <c r="K234" s="76"/>
      <c r="L234" s="60"/>
      <c r="M234" s="61"/>
    </row>
    <row r="235" spans="2:13" ht="13.15" customHeight="1" x14ac:dyDescent="0.2">
      <c r="B235" s="79" t="s">
        <v>348</v>
      </c>
      <c r="C235" s="89" t="s">
        <v>152</v>
      </c>
      <c r="D235" s="83"/>
      <c r="E235" s="83"/>
      <c r="F235" s="83"/>
      <c r="G235" s="83"/>
      <c r="H235" s="10"/>
      <c r="I235" s="74"/>
      <c r="J235" s="67"/>
      <c r="K235" s="76"/>
      <c r="L235" s="60"/>
      <c r="M235" s="61"/>
    </row>
    <row r="236" spans="2:13" ht="50.25" customHeight="1" x14ac:dyDescent="0.2">
      <c r="B236" s="63" t="s">
        <v>349</v>
      </c>
      <c r="C236" s="145" t="s">
        <v>154</v>
      </c>
      <c r="D236" s="146"/>
      <c r="E236" s="146"/>
      <c r="F236" s="146"/>
      <c r="G236" s="146"/>
      <c r="H236" s="10"/>
      <c r="I236" s="93">
        <v>1</v>
      </c>
      <c r="J236" s="67" t="s">
        <v>14</v>
      </c>
      <c r="K236" s="76"/>
      <c r="L236" s="60">
        <f>K236*I236</f>
        <v>0</v>
      </c>
      <c r="M236" s="61"/>
    </row>
    <row r="237" spans="2:13" ht="42" customHeight="1" x14ac:dyDescent="0.2">
      <c r="B237" s="63" t="s">
        <v>350</v>
      </c>
      <c r="C237" s="145" t="s">
        <v>156</v>
      </c>
      <c r="D237" s="146"/>
      <c r="E237" s="146"/>
      <c r="F237" s="146"/>
      <c r="G237" s="146"/>
      <c r="H237" s="10"/>
      <c r="I237" s="93">
        <v>1</v>
      </c>
      <c r="J237" s="67" t="s">
        <v>14</v>
      </c>
      <c r="K237" s="76"/>
      <c r="L237" s="60">
        <f>K237*I237</f>
        <v>0</v>
      </c>
      <c r="M237" s="61"/>
    </row>
    <row r="238" spans="2:13" ht="13.15" customHeight="1" x14ac:dyDescent="0.2">
      <c r="B238" s="94" t="s">
        <v>351</v>
      </c>
      <c r="C238" s="95" t="s">
        <v>158</v>
      </c>
      <c r="D238" s="83"/>
      <c r="E238" s="83"/>
      <c r="F238" s="83"/>
      <c r="G238" s="83"/>
      <c r="H238" s="10"/>
      <c r="I238" s="93"/>
      <c r="J238" s="67"/>
      <c r="K238" s="76"/>
      <c r="L238" s="60"/>
      <c r="M238" s="61"/>
    </row>
    <row r="239" spans="2:13" ht="33.75" customHeight="1" x14ac:dyDescent="0.2">
      <c r="B239" s="96" t="s">
        <v>867</v>
      </c>
      <c r="C239" s="145" t="s">
        <v>160</v>
      </c>
      <c r="D239" s="146"/>
      <c r="E239" s="146"/>
      <c r="F239" s="146"/>
      <c r="G239" s="146"/>
      <c r="H239" s="10"/>
      <c r="I239" s="93">
        <v>2</v>
      </c>
      <c r="J239" s="67" t="s">
        <v>0</v>
      </c>
      <c r="K239" s="76"/>
      <c r="L239" s="60">
        <f t="shared" ref="L239:L243" si="9">K239*I239</f>
        <v>0</v>
      </c>
      <c r="M239" s="61"/>
    </row>
    <row r="240" spans="2:13" ht="39" customHeight="1" x14ac:dyDescent="0.2">
      <c r="B240" s="96" t="s">
        <v>868</v>
      </c>
      <c r="C240" s="145" t="s">
        <v>163</v>
      </c>
      <c r="D240" s="146"/>
      <c r="E240" s="146"/>
      <c r="F240" s="146"/>
      <c r="G240" s="146"/>
      <c r="H240" s="10"/>
      <c r="I240" s="93">
        <v>2</v>
      </c>
      <c r="J240" s="67" t="s">
        <v>0</v>
      </c>
      <c r="K240" s="76"/>
      <c r="L240" s="60">
        <f t="shared" si="9"/>
        <v>0</v>
      </c>
      <c r="M240" s="61"/>
    </row>
    <row r="241" spans="2:13" ht="31.5" customHeight="1" x14ac:dyDescent="0.2">
      <c r="B241" s="96" t="s">
        <v>869</v>
      </c>
      <c r="C241" s="145" t="s">
        <v>165</v>
      </c>
      <c r="D241" s="146"/>
      <c r="E241" s="146"/>
      <c r="F241" s="146"/>
      <c r="G241" s="146"/>
      <c r="H241" s="10"/>
      <c r="I241" s="93">
        <v>2</v>
      </c>
      <c r="J241" s="67" t="s">
        <v>0</v>
      </c>
      <c r="K241" s="76"/>
      <c r="L241" s="60">
        <f t="shared" si="9"/>
        <v>0</v>
      </c>
      <c r="M241" s="61"/>
    </row>
    <row r="242" spans="2:13" ht="45" customHeight="1" x14ac:dyDescent="0.2">
      <c r="B242" s="96" t="s">
        <v>870</v>
      </c>
      <c r="C242" s="145" t="s">
        <v>167</v>
      </c>
      <c r="D242" s="146"/>
      <c r="E242" s="146"/>
      <c r="F242" s="146"/>
      <c r="G242" s="146"/>
      <c r="H242" s="10"/>
      <c r="I242" s="93">
        <v>2</v>
      </c>
      <c r="J242" s="67" t="s">
        <v>0</v>
      </c>
      <c r="K242" s="76"/>
      <c r="L242" s="60">
        <f t="shared" si="9"/>
        <v>0</v>
      </c>
      <c r="M242" s="61"/>
    </row>
    <row r="243" spans="2:13" ht="13.15" customHeight="1" x14ac:dyDescent="0.2">
      <c r="B243" s="96" t="s">
        <v>871</v>
      </c>
      <c r="C243" s="97" t="s">
        <v>168</v>
      </c>
      <c r="D243" s="83"/>
      <c r="E243" s="83"/>
      <c r="F243" s="83"/>
      <c r="G243" s="83"/>
      <c r="H243" s="10"/>
      <c r="I243" s="93">
        <v>2</v>
      </c>
      <c r="J243" s="67" t="s">
        <v>0</v>
      </c>
      <c r="K243" s="76"/>
      <c r="L243" s="60">
        <f t="shared" si="9"/>
        <v>0</v>
      </c>
      <c r="M243" s="61">
        <f>+SUM(L236:L243)</f>
        <v>0</v>
      </c>
    </row>
    <row r="244" spans="2:13" ht="13.15" customHeight="1" x14ac:dyDescent="0.2">
      <c r="B244" s="77"/>
      <c r="C244" s="90"/>
      <c r="D244" s="83"/>
      <c r="E244" s="83"/>
      <c r="F244" s="83"/>
      <c r="G244" s="83"/>
      <c r="H244" s="10"/>
      <c r="I244" s="93"/>
      <c r="J244" s="67"/>
      <c r="K244" s="76"/>
      <c r="L244" s="60"/>
      <c r="M244" s="61"/>
    </row>
    <row r="245" spans="2:13" ht="13.15" customHeight="1" x14ac:dyDescent="0.2">
      <c r="B245" s="79">
        <v>2.7</v>
      </c>
      <c r="C245" s="89" t="s">
        <v>169</v>
      </c>
      <c r="D245" s="83"/>
      <c r="E245" s="83"/>
      <c r="F245" s="83"/>
      <c r="G245" s="83"/>
      <c r="H245" s="15"/>
      <c r="I245" s="74"/>
      <c r="J245" s="67"/>
      <c r="K245" s="76"/>
      <c r="L245" s="60"/>
      <c r="M245" s="61"/>
    </row>
    <row r="246" spans="2:13" ht="13.15" customHeight="1" x14ac:dyDescent="0.2">
      <c r="B246" s="79" t="s">
        <v>352</v>
      </c>
      <c r="C246" s="89" t="s">
        <v>171</v>
      </c>
      <c r="D246" s="83"/>
      <c r="E246" s="83"/>
      <c r="F246" s="83"/>
      <c r="G246" s="83"/>
      <c r="H246" s="10"/>
      <c r="I246" s="74"/>
      <c r="J246" s="67"/>
      <c r="K246" s="76"/>
      <c r="L246" s="60"/>
      <c r="M246" s="61"/>
    </row>
    <row r="247" spans="2:13" ht="13.15" customHeight="1" x14ac:dyDescent="0.2">
      <c r="B247" s="77" t="s">
        <v>353</v>
      </c>
      <c r="C247" s="90" t="s">
        <v>173</v>
      </c>
      <c r="D247" s="83"/>
      <c r="E247" s="83"/>
      <c r="F247" s="83"/>
      <c r="G247" s="83"/>
      <c r="H247" s="10"/>
      <c r="I247" s="93">
        <v>297</v>
      </c>
      <c r="J247" s="67" t="s">
        <v>0</v>
      </c>
      <c r="K247" s="76"/>
      <c r="L247" s="60">
        <f t="shared" ref="L247:L262" si="10">K247*I247</f>
        <v>0</v>
      </c>
      <c r="M247" s="61"/>
    </row>
    <row r="248" spans="2:13" ht="13.15" customHeight="1" x14ac:dyDescent="0.2">
      <c r="B248" s="96" t="s">
        <v>354</v>
      </c>
      <c r="C248" s="97" t="s">
        <v>175</v>
      </c>
      <c r="D248" s="83"/>
      <c r="E248" s="83"/>
      <c r="F248" s="83"/>
      <c r="G248" s="83"/>
      <c r="H248" s="10"/>
      <c r="I248" s="93">
        <v>297</v>
      </c>
      <c r="J248" s="67" t="s">
        <v>0</v>
      </c>
      <c r="K248" s="76"/>
      <c r="L248" s="60">
        <f t="shared" si="10"/>
        <v>0</v>
      </c>
      <c r="M248" s="61"/>
    </row>
    <row r="249" spans="2:13" ht="27.75" customHeight="1" x14ac:dyDescent="0.2">
      <c r="B249" s="77" t="s">
        <v>355</v>
      </c>
      <c r="C249" s="145" t="s">
        <v>177</v>
      </c>
      <c r="D249" s="146"/>
      <c r="E249" s="146"/>
      <c r="F249" s="146"/>
      <c r="G249" s="146"/>
      <c r="H249" s="10"/>
      <c r="I249" s="93">
        <v>39</v>
      </c>
      <c r="J249" s="67" t="s">
        <v>0</v>
      </c>
      <c r="K249" s="76"/>
      <c r="L249" s="60">
        <f t="shared" si="10"/>
        <v>0</v>
      </c>
      <c r="M249" s="61"/>
    </row>
    <row r="250" spans="2:13" ht="23.25" customHeight="1" x14ac:dyDescent="0.2">
      <c r="B250" s="77" t="s">
        <v>356</v>
      </c>
      <c r="C250" s="145" t="s">
        <v>179</v>
      </c>
      <c r="D250" s="146"/>
      <c r="E250" s="146"/>
      <c r="F250" s="146"/>
      <c r="G250" s="146"/>
      <c r="H250" s="10"/>
      <c r="I250" s="93">
        <v>1</v>
      </c>
      <c r="J250" s="67" t="s">
        <v>0</v>
      </c>
      <c r="K250" s="76"/>
      <c r="L250" s="60">
        <f t="shared" si="10"/>
        <v>0</v>
      </c>
      <c r="M250" s="61"/>
    </row>
    <row r="251" spans="2:13" ht="32.25" customHeight="1" x14ac:dyDescent="0.2">
      <c r="B251" s="77" t="s">
        <v>357</v>
      </c>
      <c r="C251" s="145" t="s">
        <v>181</v>
      </c>
      <c r="D251" s="146"/>
      <c r="E251" s="146"/>
      <c r="F251" s="146"/>
      <c r="G251" s="146"/>
      <c r="H251" s="10"/>
      <c r="I251" s="93">
        <v>1</v>
      </c>
      <c r="J251" s="67" t="s">
        <v>0</v>
      </c>
      <c r="K251" s="76"/>
      <c r="L251" s="60">
        <f t="shared" si="10"/>
        <v>0</v>
      </c>
      <c r="M251" s="61"/>
    </row>
    <row r="252" spans="2:13" ht="36" customHeight="1" x14ac:dyDescent="0.2">
      <c r="B252" s="77" t="s">
        <v>358</v>
      </c>
      <c r="C252" s="147" t="s">
        <v>185</v>
      </c>
      <c r="D252" s="148"/>
      <c r="E252" s="148"/>
      <c r="F252" s="148"/>
      <c r="G252" s="148"/>
      <c r="H252" s="10"/>
      <c r="I252" s="93">
        <v>1</v>
      </c>
      <c r="J252" s="67" t="s">
        <v>0</v>
      </c>
      <c r="K252" s="76"/>
      <c r="L252" s="60">
        <f t="shared" si="10"/>
        <v>0</v>
      </c>
      <c r="M252" s="61"/>
    </row>
    <row r="253" spans="2:13" ht="28.5" customHeight="1" x14ac:dyDescent="0.2">
      <c r="B253" s="77" t="s">
        <v>359</v>
      </c>
      <c r="C253" s="147" t="s">
        <v>187</v>
      </c>
      <c r="D253" s="148"/>
      <c r="E253" s="148"/>
      <c r="F253" s="148"/>
      <c r="G253" s="148"/>
      <c r="H253" s="10"/>
      <c r="I253" s="93">
        <v>296</v>
      </c>
      <c r="J253" s="67" t="s">
        <v>0</v>
      </c>
      <c r="K253" s="76"/>
      <c r="L253" s="60">
        <f t="shared" si="10"/>
        <v>0</v>
      </c>
      <c r="M253" s="61"/>
    </row>
    <row r="254" spans="2:13" ht="33.75" customHeight="1" x14ac:dyDescent="0.2">
      <c r="B254" s="77" t="s">
        <v>360</v>
      </c>
      <c r="C254" s="147" t="s">
        <v>189</v>
      </c>
      <c r="D254" s="148"/>
      <c r="E254" s="148"/>
      <c r="F254" s="148"/>
      <c r="G254" s="148"/>
      <c r="H254" s="10"/>
      <c r="I254" s="93">
        <v>21</v>
      </c>
      <c r="J254" s="67" t="s">
        <v>0</v>
      </c>
      <c r="K254" s="76"/>
      <c r="L254" s="60">
        <f t="shared" si="10"/>
        <v>0</v>
      </c>
      <c r="M254" s="61"/>
    </row>
    <row r="255" spans="2:13" ht="34.5" customHeight="1" x14ac:dyDescent="0.2">
      <c r="B255" s="77" t="s">
        <v>361</v>
      </c>
      <c r="C255" s="147" t="s">
        <v>191</v>
      </c>
      <c r="D255" s="148"/>
      <c r="E255" s="148"/>
      <c r="F255" s="148"/>
      <c r="G255" s="148"/>
      <c r="H255" s="157"/>
      <c r="I255" s="93">
        <v>296</v>
      </c>
      <c r="J255" s="67" t="s">
        <v>0</v>
      </c>
      <c r="K255" s="76"/>
      <c r="L255" s="60">
        <f t="shared" si="10"/>
        <v>0</v>
      </c>
      <c r="M255" s="61"/>
    </row>
    <row r="256" spans="2:13" ht="34.5" customHeight="1" x14ac:dyDescent="0.2">
      <c r="B256" s="77" t="s">
        <v>362</v>
      </c>
      <c r="C256" s="147" t="s">
        <v>193</v>
      </c>
      <c r="D256" s="148"/>
      <c r="E256" s="148"/>
      <c r="F256" s="148"/>
      <c r="G256" s="148"/>
      <c r="H256" s="10"/>
      <c r="I256" s="93">
        <v>21</v>
      </c>
      <c r="J256" s="67" t="s">
        <v>0</v>
      </c>
      <c r="K256" s="76"/>
      <c r="L256" s="60">
        <f t="shared" si="10"/>
        <v>0</v>
      </c>
      <c r="M256" s="61"/>
    </row>
    <row r="257" spans="2:13" ht="31.5" customHeight="1" x14ac:dyDescent="0.2">
      <c r="B257" s="77" t="s">
        <v>363</v>
      </c>
      <c r="C257" s="147" t="s">
        <v>195</v>
      </c>
      <c r="D257" s="148"/>
      <c r="E257" s="148"/>
      <c r="F257" s="148"/>
      <c r="G257" s="148"/>
      <c r="H257" s="10"/>
      <c r="I257" s="93">
        <v>296</v>
      </c>
      <c r="J257" s="67" t="s">
        <v>0</v>
      </c>
      <c r="K257" s="76"/>
      <c r="L257" s="60">
        <f t="shared" si="10"/>
        <v>0</v>
      </c>
      <c r="M257" s="61"/>
    </row>
    <row r="258" spans="2:13" ht="27.75" customHeight="1" x14ac:dyDescent="0.2">
      <c r="B258" s="77" t="s">
        <v>364</v>
      </c>
      <c r="C258" s="147" t="s">
        <v>197</v>
      </c>
      <c r="D258" s="148"/>
      <c r="E258" s="148"/>
      <c r="F258" s="148"/>
      <c r="G258" s="148"/>
      <c r="H258" s="10"/>
      <c r="I258" s="93">
        <v>21</v>
      </c>
      <c r="J258" s="67" t="s">
        <v>0</v>
      </c>
      <c r="K258" s="76"/>
      <c r="L258" s="60">
        <f t="shared" si="10"/>
        <v>0</v>
      </c>
      <c r="M258" s="61"/>
    </row>
    <row r="259" spans="2:13" ht="13.15" customHeight="1" x14ac:dyDescent="0.2">
      <c r="B259" s="77" t="s">
        <v>365</v>
      </c>
      <c r="C259" s="90" t="s">
        <v>367</v>
      </c>
      <c r="D259" s="83"/>
      <c r="E259" s="83"/>
      <c r="F259" s="83"/>
      <c r="G259" s="83"/>
      <c r="H259" s="10"/>
      <c r="I259" s="93">
        <v>48</v>
      </c>
      <c r="J259" s="67" t="s">
        <v>0</v>
      </c>
      <c r="K259" s="76"/>
      <c r="L259" s="60">
        <f t="shared" si="10"/>
        <v>0</v>
      </c>
      <c r="M259" s="61"/>
    </row>
    <row r="260" spans="2:13" ht="16.149999999999999" customHeight="1" x14ac:dyDescent="0.2">
      <c r="B260" s="77" t="s">
        <v>366</v>
      </c>
      <c r="C260" s="90" t="s">
        <v>201</v>
      </c>
      <c r="D260" s="14"/>
      <c r="E260" s="14"/>
      <c r="F260" s="14"/>
      <c r="G260" s="14"/>
      <c r="H260" s="10"/>
      <c r="I260" s="93">
        <v>1</v>
      </c>
      <c r="J260" s="67" t="s">
        <v>14</v>
      </c>
      <c r="K260" s="76"/>
      <c r="L260" s="60">
        <f t="shared" si="10"/>
        <v>0</v>
      </c>
      <c r="M260" s="61"/>
    </row>
    <row r="261" spans="2:13" ht="37.5" customHeight="1" x14ac:dyDescent="0.2">
      <c r="B261" s="77" t="s">
        <v>368</v>
      </c>
      <c r="C261" s="147" t="s">
        <v>370</v>
      </c>
      <c r="D261" s="148"/>
      <c r="E261" s="148"/>
      <c r="F261" s="148"/>
      <c r="G261" s="148"/>
      <c r="H261" s="10"/>
      <c r="I261" s="93">
        <v>30</v>
      </c>
      <c r="J261" s="67" t="s">
        <v>0</v>
      </c>
      <c r="K261" s="76"/>
      <c r="L261" s="60">
        <f t="shared" si="10"/>
        <v>0</v>
      </c>
      <c r="M261" s="61"/>
    </row>
    <row r="262" spans="2:13" ht="29.25" customHeight="1" x14ac:dyDescent="0.2">
      <c r="B262" s="77" t="s">
        <v>369</v>
      </c>
      <c r="C262" s="147" t="s">
        <v>205</v>
      </c>
      <c r="D262" s="148"/>
      <c r="E262" s="148"/>
      <c r="F262" s="148"/>
      <c r="G262" s="148"/>
      <c r="H262" s="10"/>
      <c r="I262" s="93">
        <v>5</v>
      </c>
      <c r="J262" s="67" t="s">
        <v>0</v>
      </c>
      <c r="K262" s="86"/>
      <c r="L262" s="102">
        <f t="shared" si="10"/>
        <v>0</v>
      </c>
      <c r="M262" s="103">
        <f>+SUM(L247:L262)</f>
        <v>0</v>
      </c>
    </row>
    <row r="263" spans="2:13" ht="6" customHeight="1" x14ac:dyDescent="0.2">
      <c r="B263" s="77"/>
      <c r="C263" s="13"/>
      <c r="D263" s="14"/>
      <c r="E263" s="14"/>
      <c r="F263" s="14"/>
      <c r="G263" s="14"/>
      <c r="H263" s="15"/>
      <c r="I263" s="15"/>
      <c r="J263" s="16"/>
      <c r="K263" s="16"/>
      <c r="L263" s="16"/>
      <c r="M263" s="17"/>
    </row>
    <row r="264" spans="2:13" ht="13.15" customHeight="1" x14ac:dyDescent="0.2">
      <c r="B264" s="79" t="s">
        <v>371</v>
      </c>
      <c r="C264" s="89" t="s">
        <v>207</v>
      </c>
      <c r="D264" s="83"/>
      <c r="E264" s="83"/>
      <c r="F264" s="83"/>
      <c r="G264" s="83"/>
      <c r="H264" s="10"/>
      <c r="I264" s="93"/>
      <c r="J264" s="67"/>
      <c r="K264" s="76"/>
      <c r="L264" s="60"/>
      <c r="M264" s="61"/>
    </row>
    <row r="265" spans="2:13" ht="48" customHeight="1" x14ac:dyDescent="0.2">
      <c r="B265" s="63" t="s">
        <v>372</v>
      </c>
      <c r="C265" s="147" t="s">
        <v>852</v>
      </c>
      <c r="D265" s="148"/>
      <c r="E265" s="148"/>
      <c r="F265" s="148"/>
      <c r="G265" s="148"/>
      <c r="H265" s="10"/>
      <c r="I265" s="93">
        <v>231</v>
      </c>
      <c r="J265" s="67" t="s">
        <v>0</v>
      </c>
      <c r="K265" s="76"/>
      <c r="L265" s="60">
        <f>K265*I265</f>
        <v>0</v>
      </c>
      <c r="M265" s="61"/>
    </row>
    <row r="266" spans="2:13" ht="39" customHeight="1" x14ac:dyDescent="0.2">
      <c r="B266" s="63" t="s">
        <v>373</v>
      </c>
      <c r="C266" s="147" t="s">
        <v>853</v>
      </c>
      <c r="D266" s="148"/>
      <c r="E266" s="148"/>
      <c r="F266" s="148"/>
      <c r="G266" s="148"/>
      <c r="H266" s="10"/>
      <c r="I266" s="93">
        <v>66</v>
      </c>
      <c r="J266" s="67" t="s">
        <v>0</v>
      </c>
      <c r="K266" s="76"/>
      <c r="L266" s="60">
        <f>K266*I266</f>
        <v>0</v>
      </c>
      <c r="M266" s="61"/>
    </row>
    <row r="267" spans="2:13" ht="13.15" customHeight="1" x14ac:dyDescent="0.2">
      <c r="B267" s="77" t="s">
        <v>374</v>
      </c>
      <c r="C267" s="90" t="s">
        <v>211</v>
      </c>
      <c r="D267" s="83"/>
      <c r="E267" s="83"/>
      <c r="F267" s="83"/>
      <c r="G267" s="83"/>
      <c r="H267" s="10"/>
      <c r="I267" s="93">
        <v>1</v>
      </c>
      <c r="J267" s="67" t="s">
        <v>14</v>
      </c>
      <c r="K267" s="76"/>
      <c r="L267" s="60">
        <f>K267*I267</f>
        <v>0</v>
      </c>
      <c r="M267" s="61">
        <f>+L265+L266+L267</f>
        <v>0</v>
      </c>
    </row>
    <row r="268" spans="2:13" ht="10.15" customHeight="1" x14ac:dyDescent="0.2">
      <c r="B268" s="77"/>
      <c r="C268" s="90"/>
      <c r="D268" s="83"/>
      <c r="E268" s="83"/>
      <c r="F268" s="83"/>
      <c r="G268" s="83"/>
      <c r="H268" s="10"/>
      <c r="I268" s="74"/>
      <c r="J268" s="67"/>
      <c r="K268" s="76"/>
      <c r="L268" s="60"/>
      <c r="M268" s="61"/>
    </row>
    <row r="269" spans="2:13" ht="13.15" customHeight="1" x14ac:dyDescent="0.2">
      <c r="B269" s="79">
        <v>2.8</v>
      </c>
      <c r="C269" s="89" t="s">
        <v>212</v>
      </c>
      <c r="D269" s="83"/>
      <c r="E269" s="83"/>
      <c r="F269" s="83"/>
      <c r="G269" s="83"/>
      <c r="H269" s="10"/>
      <c r="I269" s="74"/>
      <c r="J269" s="67"/>
      <c r="K269" s="76"/>
      <c r="L269" s="60"/>
      <c r="M269" s="61"/>
    </row>
    <row r="270" spans="2:13" ht="13.15" customHeight="1" x14ac:dyDescent="0.2">
      <c r="B270" s="79" t="s">
        <v>375</v>
      </c>
      <c r="C270" s="89" t="s">
        <v>214</v>
      </c>
      <c r="D270" s="83"/>
      <c r="E270" s="83"/>
      <c r="F270" s="83"/>
      <c r="G270" s="83"/>
      <c r="H270" s="10"/>
      <c r="I270" s="74"/>
      <c r="J270" s="67"/>
      <c r="K270" s="76"/>
      <c r="L270" s="60"/>
      <c r="M270" s="61"/>
    </row>
    <row r="271" spans="2:13" ht="19.5" customHeight="1" x14ac:dyDescent="0.2">
      <c r="B271" s="77" t="s">
        <v>376</v>
      </c>
      <c r="C271" s="90" t="str">
        <f>C130</f>
        <v>Cortina enrrollable sistema manual. Roller Screen shade  Gris claro ó blanco</v>
      </c>
      <c r="D271" s="83"/>
      <c r="E271" s="83"/>
      <c r="F271" s="83"/>
      <c r="G271" s="83"/>
      <c r="H271" s="10"/>
      <c r="I271" s="74">
        <v>1286.8125</v>
      </c>
      <c r="J271" s="85" t="s">
        <v>62</v>
      </c>
      <c r="K271" s="76"/>
      <c r="L271" s="60">
        <f>K271*I271</f>
        <v>0</v>
      </c>
      <c r="M271" s="61">
        <f>+L271</f>
        <v>0</v>
      </c>
    </row>
    <row r="272" spans="2:13" ht="9.6" customHeight="1" x14ac:dyDescent="0.2">
      <c r="B272" s="77"/>
      <c r="C272" s="90"/>
      <c r="D272" s="83"/>
      <c r="E272" s="83"/>
      <c r="F272" s="83"/>
      <c r="G272" s="83"/>
      <c r="H272" s="10"/>
      <c r="I272" s="74"/>
      <c r="J272" s="67"/>
      <c r="K272" s="76"/>
      <c r="L272" s="60"/>
      <c r="M272" s="61"/>
    </row>
    <row r="273" spans="2:13" ht="13.15" customHeight="1" x14ac:dyDescent="0.2">
      <c r="B273" s="79">
        <v>2.9</v>
      </c>
      <c r="C273" s="89" t="s">
        <v>377</v>
      </c>
      <c r="D273" s="83"/>
      <c r="E273" s="83"/>
      <c r="F273" s="83"/>
      <c r="G273" s="83"/>
      <c r="H273" s="10"/>
      <c r="I273" s="74"/>
      <c r="J273" s="67"/>
      <c r="K273" s="76"/>
      <c r="L273" s="60"/>
      <c r="M273" s="61"/>
    </row>
    <row r="274" spans="2:13" ht="13.15" customHeight="1" x14ac:dyDescent="0.2">
      <c r="B274" s="79" t="s">
        <v>378</v>
      </c>
      <c r="C274" s="89" t="s">
        <v>219</v>
      </c>
      <c r="D274" s="83"/>
      <c r="E274" s="83"/>
      <c r="F274" s="83"/>
      <c r="G274" s="83"/>
      <c r="H274" s="10"/>
      <c r="I274" s="74"/>
      <c r="J274" s="67"/>
      <c r="K274" s="76"/>
      <c r="L274" s="60"/>
      <c r="M274" s="61"/>
    </row>
    <row r="275" spans="2:13" ht="120.75" customHeight="1" x14ac:dyDescent="0.2">
      <c r="B275" s="63" t="s">
        <v>379</v>
      </c>
      <c r="C275" s="147" t="s">
        <v>221</v>
      </c>
      <c r="D275" s="148"/>
      <c r="E275" s="148"/>
      <c r="F275" s="148"/>
      <c r="G275" s="148"/>
      <c r="H275" s="19"/>
      <c r="I275" s="98">
        <v>6.51</v>
      </c>
      <c r="J275" s="67" t="s">
        <v>9</v>
      </c>
      <c r="K275" s="99"/>
      <c r="L275" s="60">
        <f>K275*I275</f>
        <v>0</v>
      </c>
      <c r="M275" s="61"/>
    </row>
    <row r="276" spans="2:13" ht="31.5" customHeight="1" x14ac:dyDescent="0.2">
      <c r="B276" s="63" t="s">
        <v>380</v>
      </c>
      <c r="C276" s="147" t="s">
        <v>223</v>
      </c>
      <c r="D276" s="148"/>
      <c r="E276" s="148"/>
      <c r="F276" s="148"/>
      <c r="G276" s="148"/>
      <c r="H276" s="10"/>
      <c r="I276" s="74">
        <v>9.18</v>
      </c>
      <c r="J276" s="67" t="s">
        <v>9</v>
      </c>
      <c r="K276" s="76"/>
      <c r="L276" s="60">
        <f>K276*I276</f>
        <v>0</v>
      </c>
      <c r="M276" s="61">
        <f>+L275+L276</f>
        <v>0</v>
      </c>
    </row>
    <row r="277" spans="2:13" ht="9.6" customHeight="1" x14ac:dyDescent="0.2">
      <c r="B277" s="12"/>
      <c r="C277" s="13"/>
      <c r="D277" s="83"/>
      <c r="E277" s="83"/>
      <c r="F277" s="83"/>
      <c r="G277" s="83"/>
      <c r="H277" s="10"/>
      <c r="I277" s="74"/>
      <c r="J277" s="67"/>
      <c r="K277" s="76"/>
      <c r="L277" s="60"/>
      <c r="M277" s="61"/>
    </row>
    <row r="278" spans="2:13" ht="13.15" customHeight="1" x14ac:dyDescent="0.2">
      <c r="B278" s="79" t="s">
        <v>381</v>
      </c>
      <c r="C278" s="89" t="s">
        <v>225</v>
      </c>
      <c r="D278" s="83"/>
      <c r="E278" s="83"/>
      <c r="F278" s="83"/>
      <c r="G278" s="83"/>
      <c r="H278" s="10"/>
      <c r="I278" s="74"/>
      <c r="J278" s="67"/>
      <c r="K278" s="76"/>
      <c r="L278" s="60"/>
      <c r="M278" s="61"/>
    </row>
    <row r="279" spans="2:13" ht="13.15" customHeight="1" x14ac:dyDescent="0.2">
      <c r="B279" s="79" t="s">
        <v>382</v>
      </c>
      <c r="C279" s="89" t="s">
        <v>227</v>
      </c>
      <c r="D279" s="83"/>
      <c r="E279" s="83"/>
      <c r="F279" s="83"/>
      <c r="G279" s="83"/>
      <c r="H279" s="10"/>
      <c r="I279" s="74"/>
      <c r="J279" s="67"/>
      <c r="K279" s="76"/>
      <c r="L279" s="60"/>
      <c r="M279" s="61"/>
    </row>
    <row r="280" spans="2:13" ht="30" customHeight="1" x14ac:dyDescent="0.2">
      <c r="B280" s="63" t="s">
        <v>383</v>
      </c>
      <c r="C280" s="147" t="s">
        <v>229</v>
      </c>
      <c r="D280" s="148"/>
      <c r="E280" s="148"/>
      <c r="F280" s="148"/>
      <c r="G280" s="148"/>
      <c r="H280" s="10"/>
      <c r="I280" s="74">
        <v>1</v>
      </c>
      <c r="J280" s="67" t="s">
        <v>14</v>
      </c>
      <c r="K280" s="76"/>
      <c r="L280" s="60">
        <f>K280*I280</f>
        <v>0</v>
      </c>
      <c r="M280" s="61"/>
    </row>
    <row r="281" spans="2:13" ht="57.75" customHeight="1" x14ac:dyDescent="0.2">
      <c r="B281" s="63" t="s">
        <v>384</v>
      </c>
      <c r="C281" s="145" t="s">
        <v>154</v>
      </c>
      <c r="D281" s="146"/>
      <c r="E281" s="146"/>
      <c r="F281" s="146"/>
      <c r="G281" s="146"/>
      <c r="H281" s="10"/>
      <c r="I281" s="74">
        <v>4</v>
      </c>
      <c r="J281" s="67" t="s">
        <v>14</v>
      </c>
      <c r="K281" s="76"/>
      <c r="L281" s="60">
        <f>K281*I281</f>
        <v>0</v>
      </c>
      <c r="M281" s="61"/>
    </row>
    <row r="282" spans="2:13" ht="42" customHeight="1" x14ac:dyDescent="0.2">
      <c r="B282" s="63" t="s">
        <v>385</v>
      </c>
      <c r="C282" s="145" t="s">
        <v>156</v>
      </c>
      <c r="D282" s="146"/>
      <c r="E282" s="146"/>
      <c r="F282" s="146"/>
      <c r="G282" s="146"/>
      <c r="H282" s="10"/>
      <c r="I282" s="74">
        <v>4</v>
      </c>
      <c r="J282" s="67" t="s">
        <v>14</v>
      </c>
      <c r="K282" s="76"/>
      <c r="L282" s="60">
        <f>K282*I282</f>
        <v>0</v>
      </c>
      <c r="M282" s="61"/>
    </row>
    <row r="283" spans="2:13" ht="13.15" customHeight="1" x14ac:dyDescent="0.2">
      <c r="B283" s="79" t="s">
        <v>386</v>
      </c>
      <c r="C283" s="89" t="s">
        <v>233</v>
      </c>
      <c r="D283" s="83"/>
      <c r="E283" s="83"/>
      <c r="F283" s="83"/>
      <c r="G283" s="83"/>
      <c r="H283" s="10"/>
      <c r="I283" s="74"/>
      <c r="J283" s="67"/>
      <c r="K283" s="76"/>
      <c r="L283" s="60"/>
      <c r="M283" s="61"/>
    </row>
    <row r="284" spans="2:13" ht="33" customHeight="1" x14ac:dyDescent="0.2">
      <c r="B284" s="77" t="s">
        <v>387</v>
      </c>
      <c r="C284" s="145" t="s">
        <v>235</v>
      </c>
      <c r="D284" s="146"/>
      <c r="E284" s="146"/>
      <c r="F284" s="146"/>
      <c r="G284" s="146"/>
      <c r="H284" s="10"/>
      <c r="I284" s="74">
        <v>5</v>
      </c>
      <c r="J284" s="67" t="s">
        <v>0</v>
      </c>
      <c r="K284" s="76"/>
      <c r="L284" s="60">
        <f>K284*I284</f>
        <v>0</v>
      </c>
      <c r="M284" s="61">
        <f>+SUM(L280:L284)</f>
        <v>0</v>
      </c>
    </row>
    <row r="285" spans="2:13" ht="13.15" customHeight="1" x14ac:dyDescent="0.2">
      <c r="B285" s="77"/>
      <c r="C285" s="90"/>
      <c r="D285" s="83"/>
      <c r="E285" s="83"/>
      <c r="F285" s="83"/>
      <c r="G285" s="83"/>
      <c r="H285" s="10"/>
      <c r="I285" s="74"/>
      <c r="J285" s="67"/>
      <c r="K285" s="76"/>
      <c r="L285" s="60"/>
      <c r="M285" s="61"/>
    </row>
    <row r="286" spans="2:13" ht="13.15" customHeight="1" x14ac:dyDescent="0.2">
      <c r="B286" s="49">
        <v>3</v>
      </c>
      <c r="C286" s="153" t="s">
        <v>388</v>
      </c>
      <c r="D286" s="154"/>
      <c r="E286" s="154"/>
      <c r="F286" s="154"/>
      <c r="G286" s="154"/>
      <c r="H286" s="155"/>
      <c r="I286" s="50"/>
      <c r="J286" s="51"/>
      <c r="K286" s="52"/>
      <c r="L286" s="53"/>
      <c r="M286" s="54"/>
    </row>
    <row r="287" spans="2:13" ht="13.15" customHeight="1" x14ac:dyDescent="0.2">
      <c r="B287" s="55">
        <v>3.1</v>
      </c>
      <c r="C287" s="149" t="s">
        <v>4</v>
      </c>
      <c r="D287" s="150"/>
      <c r="E287" s="150"/>
      <c r="F287" s="150"/>
      <c r="G287" s="150"/>
      <c r="H287" s="158"/>
      <c r="I287" s="57"/>
      <c r="J287" s="58"/>
      <c r="K287" s="59"/>
      <c r="L287" s="60"/>
      <c r="M287" s="61"/>
    </row>
    <row r="288" spans="2:13" ht="13.15" customHeight="1" x14ac:dyDescent="0.2">
      <c r="B288" s="55" t="s">
        <v>389</v>
      </c>
      <c r="C288" s="149" t="s">
        <v>6</v>
      </c>
      <c r="D288" s="150"/>
      <c r="E288" s="150"/>
      <c r="F288" s="150"/>
      <c r="G288" s="150"/>
      <c r="H288" s="10"/>
      <c r="I288" s="57"/>
      <c r="J288" s="58"/>
      <c r="K288" s="59"/>
      <c r="L288" s="60"/>
      <c r="M288" s="61"/>
    </row>
    <row r="289" spans="2:13" ht="28.5" customHeight="1" x14ac:dyDescent="0.2">
      <c r="B289" s="63" t="s">
        <v>390</v>
      </c>
      <c r="C289" s="147" t="s">
        <v>239</v>
      </c>
      <c r="D289" s="148"/>
      <c r="E289" s="148"/>
      <c r="F289" s="148"/>
      <c r="G289" s="148"/>
      <c r="H289" s="10"/>
      <c r="I289" s="66">
        <v>1130.96</v>
      </c>
      <c r="J289" s="67" t="s">
        <v>9</v>
      </c>
      <c r="K289" s="68"/>
      <c r="L289" s="60">
        <f t="shared" ref="L289:L294" si="11">K289*I289</f>
        <v>0</v>
      </c>
      <c r="M289" s="61"/>
    </row>
    <row r="290" spans="2:13" ht="13.15" customHeight="1" x14ac:dyDescent="0.2">
      <c r="B290" s="63" t="s">
        <v>391</v>
      </c>
      <c r="C290" s="147" t="s">
        <v>11</v>
      </c>
      <c r="D290" s="148"/>
      <c r="E290" s="148"/>
      <c r="F290" s="148"/>
      <c r="G290" s="148"/>
      <c r="H290" s="10"/>
      <c r="I290" s="69">
        <v>1392.29</v>
      </c>
      <c r="J290" s="70" t="s">
        <v>9</v>
      </c>
      <c r="K290" s="68"/>
      <c r="L290" s="60">
        <f t="shared" si="11"/>
        <v>0</v>
      </c>
      <c r="M290" s="61"/>
    </row>
    <row r="291" spans="2:13" ht="13.15" customHeight="1" x14ac:dyDescent="0.2">
      <c r="B291" s="63" t="s">
        <v>392</v>
      </c>
      <c r="C291" s="147" t="s">
        <v>13</v>
      </c>
      <c r="D291" s="148"/>
      <c r="E291" s="148"/>
      <c r="F291" s="148"/>
      <c r="G291" s="148"/>
      <c r="H291" s="10"/>
      <c r="I291" s="69">
        <v>1</v>
      </c>
      <c r="J291" s="70" t="s">
        <v>14</v>
      </c>
      <c r="K291" s="68"/>
      <c r="L291" s="60">
        <f t="shared" si="11"/>
        <v>0</v>
      </c>
      <c r="M291" s="61"/>
    </row>
    <row r="292" spans="2:13" ht="13.15" customHeight="1" x14ac:dyDescent="0.2">
      <c r="B292" s="63" t="s">
        <v>393</v>
      </c>
      <c r="C292" s="147" t="s">
        <v>16</v>
      </c>
      <c r="D292" s="148"/>
      <c r="E292" s="148"/>
      <c r="F292" s="148"/>
      <c r="G292" s="148"/>
      <c r="H292" s="10"/>
      <c r="I292" s="69">
        <v>1</v>
      </c>
      <c r="J292" s="70" t="s">
        <v>14</v>
      </c>
      <c r="K292" s="68"/>
      <c r="L292" s="60">
        <f t="shared" si="11"/>
        <v>0</v>
      </c>
      <c r="M292" s="61"/>
    </row>
    <row r="293" spans="2:13" ht="13.15" customHeight="1" x14ac:dyDescent="0.2">
      <c r="B293" s="63" t="s">
        <v>394</v>
      </c>
      <c r="C293" s="147" t="s">
        <v>18</v>
      </c>
      <c r="D293" s="148"/>
      <c r="E293" s="148"/>
      <c r="F293" s="148"/>
      <c r="G293" s="148"/>
      <c r="H293" s="10"/>
      <c r="I293" s="74">
        <v>1</v>
      </c>
      <c r="J293" s="67" t="s">
        <v>14</v>
      </c>
      <c r="K293" s="76"/>
      <c r="L293" s="60">
        <f t="shared" si="11"/>
        <v>0</v>
      </c>
      <c r="M293" s="61"/>
    </row>
    <row r="294" spans="2:13" ht="27.75" customHeight="1" x14ac:dyDescent="0.2">
      <c r="B294" s="63" t="s">
        <v>395</v>
      </c>
      <c r="C294" s="147" t="s">
        <v>20</v>
      </c>
      <c r="D294" s="148"/>
      <c r="E294" s="148"/>
      <c r="F294" s="148"/>
      <c r="G294" s="148"/>
      <c r="H294" s="11"/>
      <c r="I294" s="69">
        <v>1</v>
      </c>
      <c r="J294" s="70" t="s">
        <v>14</v>
      </c>
      <c r="K294" s="68"/>
      <c r="L294" s="60">
        <f t="shared" si="11"/>
        <v>0</v>
      </c>
      <c r="M294" s="61"/>
    </row>
    <row r="295" spans="2:13" ht="13.15" customHeight="1" x14ac:dyDescent="0.2">
      <c r="B295" s="55" t="s">
        <v>396</v>
      </c>
      <c r="C295" s="149" t="s">
        <v>246</v>
      </c>
      <c r="D295" s="150"/>
      <c r="E295" s="150"/>
      <c r="F295" s="150"/>
      <c r="G295" s="150"/>
      <c r="H295" s="10"/>
      <c r="I295" s="74"/>
      <c r="J295" s="67"/>
      <c r="K295" s="75"/>
      <c r="L295" s="60"/>
      <c r="M295" s="61"/>
    </row>
    <row r="296" spans="2:13" ht="13.15" customHeight="1" x14ac:dyDescent="0.2">
      <c r="B296" s="63" t="s">
        <v>397</v>
      </c>
      <c r="C296" s="147" t="s">
        <v>248</v>
      </c>
      <c r="D296" s="148"/>
      <c r="E296" s="148"/>
      <c r="F296" s="148"/>
      <c r="G296" s="148"/>
      <c r="H296" s="10"/>
      <c r="I296" s="74">
        <v>408.68</v>
      </c>
      <c r="J296" s="67" t="s">
        <v>9</v>
      </c>
      <c r="K296" s="68"/>
      <c r="L296" s="60">
        <f>K296*I296</f>
        <v>0</v>
      </c>
      <c r="M296" s="61"/>
    </row>
    <row r="297" spans="2:13" ht="13.15" customHeight="1" x14ac:dyDescent="0.2">
      <c r="B297" s="55" t="s">
        <v>398</v>
      </c>
      <c r="C297" s="149" t="s">
        <v>250</v>
      </c>
      <c r="D297" s="150"/>
      <c r="E297" s="150"/>
      <c r="F297" s="150"/>
      <c r="G297" s="150"/>
      <c r="H297" s="10"/>
      <c r="I297" s="74"/>
      <c r="J297" s="67"/>
      <c r="K297" s="76"/>
      <c r="L297" s="60"/>
      <c r="M297" s="61"/>
    </row>
    <row r="298" spans="2:13" ht="13.15" customHeight="1" x14ac:dyDescent="0.2">
      <c r="B298" s="77" t="s">
        <v>399</v>
      </c>
      <c r="C298" s="78" t="s">
        <v>28</v>
      </c>
      <c r="D298" s="62"/>
      <c r="E298" s="62"/>
      <c r="F298" s="62"/>
      <c r="G298" s="62"/>
      <c r="H298" s="10"/>
      <c r="I298" s="74">
        <v>1</v>
      </c>
      <c r="J298" s="67" t="s">
        <v>14</v>
      </c>
      <c r="K298" s="76"/>
      <c r="L298" s="60">
        <f>K298*I298</f>
        <v>0</v>
      </c>
      <c r="M298" s="61"/>
    </row>
    <row r="299" spans="2:13" ht="13.15" customHeight="1" x14ac:dyDescent="0.2">
      <c r="B299" s="77" t="s">
        <v>400</v>
      </c>
      <c r="C299" s="78" t="s">
        <v>30</v>
      </c>
      <c r="D299" s="62"/>
      <c r="E299" s="62"/>
      <c r="F299" s="62"/>
      <c r="G299" s="62"/>
      <c r="H299" s="10"/>
      <c r="I299" s="74">
        <v>60</v>
      </c>
      <c r="J299" s="67" t="s">
        <v>31</v>
      </c>
      <c r="K299" s="76"/>
      <c r="L299" s="60">
        <f>K299*I299</f>
        <v>0</v>
      </c>
      <c r="M299" s="61">
        <f>+SUM(L289:L299)</f>
        <v>0</v>
      </c>
    </row>
    <row r="300" spans="2:13" ht="10.15" customHeight="1" x14ac:dyDescent="0.2">
      <c r="B300" s="77"/>
      <c r="C300" s="78"/>
      <c r="D300" s="62"/>
      <c r="E300" s="62"/>
      <c r="F300" s="62"/>
      <c r="G300" s="62"/>
      <c r="H300" s="10"/>
      <c r="I300" s="74"/>
      <c r="J300" s="67"/>
      <c r="K300" s="76"/>
      <c r="L300" s="60"/>
      <c r="M300" s="61"/>
    </row>
    <row r="301" spans="2:13" ht="13.15" customHeight="1" x14ac:dyDescent="0.2">
      <c r="B301" s="79">
        <v>3.2</v>
      </c>
      <c r="C301" s="80" t="s">
        <v>32</v>
      </c>
      <c r="D301" s="62"/>
      <c r="E301" s="62"/>
      <c r="F301" s="62"/>
      <c r="G301" s="62"/>
      <c r="H301" s="10"/>
      <c r="I301" s="74"/>
      <c r="J301" s="67"/>
      <c r="K301" s="76"/>
      <c r="L301" s="60"/>
      <c r="M301" s="61"/>
    </row>
    <row r="302" spans="2:13" ht="13.15" customHeight="1" x14ac:dyDescent="0.2">
      <c r="B302" s="79" t="s">
        <v>401</v>
      </c>
      <c r="C302" s="80" t="s">
        <v>34</v>
      </c>
      <c r="D302" s="62"/>
      <c r="E302" s="62"/>
      <c r="F302" s="62"/>
      <c r="G302" s="62"/>
      <c r="H302" s="10"/>
      <c r="I302" s="74"/>
      <c r="J302" s="67"/>
      <c r="K302" s="76"/>
      <c r="L302" s="60"/>
      <c r="M302" s="61"/>
    </row>
    <row r="303" spans="2:13" ht="54.75" customHeight="1" x14ac:dyDescent="0.2">
      <c r="B303" s="63" t="s">
        <v>402</v>
      </c>
      <c r="C303" s="147" t="s">
        <v>36</v>
      </c>
      <c r="D303" s="148"/>
      <c r="E303" s="148"/>
      <c r="F303" s="148"/>
      <c r="G303" s="148"/>
      <c r="H303" s="10"/>
      <c r="I303" s="74">
        <v>422.19660000000005</v>
      </c>
      <c r="J303" s="67" t="s">
        <v>9</v>
      </c>
      <c r="K303" s="76"/>
      <c r="L303" s="60">
        <f t="shared" ref="L303:L308" si="12">K303*I303</f>
        <v>0</v>
      </c>
      <c r="M303" s="61"/>
    </row>
    <row r="304" spans="2:13" ht="65.25" customHeight="1" x14ac:dyDescent="0.2">
      <c r="B304" s="63" t="s">
        <v>403</v>
      </c>
      <c r="C304" s="147" t="s">
        <v>38</v>
      </c>
      <c r="D304" s="148"/>
      <c r="E304" s="148"/>
      <c r="F304" s="148"/>
      <c r="G304" s="148"/>
      <c r="H304" s="10"/>
      <c r="I304" s="74">
        <v>10.555899999999999</v>
      </c>
      <c r="J304" s="67" t="s">
        <v>9</v>
      </c>
      <c r="K304" s="76"/>
      <c r="L304" s="60">
        <f t="shared" si="12"/>
        <v>0</v>
      </c>
      <c r="M304" s="61"/>
    </row>
    <row r="305" spans="2:13" ht="69" customHeight="1" x14ac:dyDescent="0.2">
      <c r="B305" s="63" t="s">
        <v>404</v>
      </c>
      <c r="C305" s="147" t="s">
        <v>40</v>
      </c>
      <c r="D305" s="148"/>
      <c r="E305" s="148"/>
      <c r="F305" s="148"/>
      <c r="G305" s="148"/>
      <c r="H305" s="10"/>
      <c r="I305" s="74">
        <v>89.4375</v>
      </c>
      <c r="J305" s="67" t="s">
        <v>9</v>
      </c>
      <c r="K305" s="76"/>
      <c r="L305" s="60">
        <f t="shared" si="12"/>
        <v>0</v>
      </c>
      <c r="M305" s="61"/>
    </row>
    <row r="306" spans="2:13" ht="67.5" customHeight="1" x14ac:dyDescent="0.2">
      <c r="B306" s="63" t="s">
        <v>405</v>
      </c>
      <c r="C306" s="147" t="s">
        <v>42</v>
      </c>
      <c r="D306" s="148"/>
      <c r="E306" s="148"/>
      <c r="F306" s="148"/>
      <c r="G306" s="148"/>
      <c r="H306" s="10"/>
      <c r="I306" s="74">
        <v>188.36</v>
      </c>
      <c r="J306" s="67" t="s">
        <v>9</v>
      </c>
      <c r="K306" s="76"/>
      <c r="L306" s="60">
        <f t="shared" si="12"/>
        <v>0</v>
      </c>
      <c r="M306" s="61"/>
    </row>
    <row r="307" spans="2:13" ht="33" customHeight="1" x14ac:dyDescent="0.2">
      <c r="B307" s="63" t="s">
        <v>406</v>
      </c>
      <c r="C307" s="147" t="s">
        <v>44</v>
      </c>
      <c r="D307" s="148"/>
      <c r="E307" s="148"/>
      <c r="F307" s="148"/>
      <c r="G307" s="148"/>
      <c r="H307" s="10"/>
      <c r="I307" s="74">
        <v>281.28888888888889</v>
      </c>
      <c r="J307" s="67" t="s">
        <v>45</v>
      </c>
      <c r="K307" s="76"/>
      <c r="L307" s="60">
        <f t="shared" si="12"/>
        <v>0</v>
      </c>
      <c r="M307" s="61"/>
    </row>
    <row r="308" spans="2:13" ht="32.25" customHeight="1" x14ac:dyDescent="0.2">
      <c r="B308" s="77" t="s">
        <v>407</v>
      </c>
      <c r="C308" s="147" t="s">
        <v>47</v>
      </c>
      <c r="D308" s="148"/>
      <c r="E308" s="148"/>
      <c r="F308" s="148"/>
      <c r="G308" s="148"/>
      <c r="H308" s="10"/>
      <c r="I308" s="74">
        <v>25</v>
      </c>
      <c r="J308" s="67" t="s">
        <v>45</v>
      </c>
      <c r="K308" s="76"/>
      <c r="L308" s="60">
        <f t="shared" si="12"/>
        <v>0</v>
      </c>
      <c r="M308" s="61"/>
    </row>
    <row r="309" spans="2:13" ht="8.4499999999999993" customHeight="1" x14ac:dyDescent="0.2">
      <c r="B309" s="77"/>
      <c r="C309" s="64"/>
      <c r="D309" s="65"/>
      <c r="E309" s="65"/>
      <c r="F309" s="65"/>
      <c r="G309" s="65"/>
      <c r="H309" s="10"/>
      <c r="I309" s="74"/>
      <c r="J309" s="67"/>
      <c r="K309" s="76"/>
      <c r="L309" s="60"/>
      <c r="M309" s="61"/>
    </row>
    <row r="310" spans="2:13" ht="13.15" customHeight="1" x14ac:dyDescent="0.2">
      <c r="B310" s="55" t="s">
        <v>408</v>
      </c>
      <c r="C310" s="56" t="s">
        <v>49</v>
      </c>
      <c r="D310" s="65"/>
      <c r="E310" s="65"/>
      <c r="F310" s="65"/>
      <c r="G310" s="65"/>
      <c r="H310" s="10"/>
      <c r="I310" s="74"/>
      <c r="J310" s="67"/>
      <c r="K310" s="76"/>
      <c r="L310" s="60"/>
      <c r="M310" s="61"/>
    </row>
    <row r="311" spans="2:13" ht="42.75" customHeight="1" x14ac:dyDescent="0.2">
      <c r="B311" s="77" t="s">
        <v>409</v>
      </c>
      <c r="C311" s="147" t="s">
        <v>51</v>
      </c>
      <c r="D311" s="148"/>
      <c r="E311" s="148"/>
      <c r="F311" s="148"/>
      <c r="G311" s="148"/>
      <c r="H311" s="10"/>
      <c r="I311" s="74">
        <v>516.77449999999999</v>
      </c>
      <c r="J311" s="67" t="s">
        <v>9</v>
      </c>
      <c r="K311" s="76"/>
      <c r="L311" s="60">
        <f>K311*I311</f>
        <v>0</v>
      </c>
      <c r="M311" s="61"/>
    </row>
    <row r="312" spans="2:13" ht="20.25" customHeight="1" x14ac:dyDescent="0.2">
      <c r="B312" s="77" t="s">
        <v>410</v>
      </c>
      <c r="C312" s="78" t="str">
        <f>C35</f>
        <v>Techos Lisos. Planchas Sheetrock en oficinas y pasillos.</v>
      </c>
      <c r="D312" s="62"/>
      <c r="E312" s="62"/>
      <c r="F312" s="62"/>
      <c r="G312" s="62"/>
      <c r="H312" s="10"/>
      <c r="I312" s="74">
        <v>784.32</v>
      </c>
      <c r="J312" s="67" t="s">
        <v>9</v>
      </c>
      <c r="K312" s="76"/>
      <c r="L312" s="60">
        <f>K312*I312</f>
        <v>0</v>
      </c>
      <c r="M312" s="61"/>
    </row>
    <row r="313" spans="2:13" ht="60.75" customHeight="1" x14ac:dyDescent="0.2">
      <c r="B313" s="77" t="s">
        <v>411</v>
      </c>
      <c r="C313" s="147" t="s">
        <v>55</v>
      </c>
      <c r="D313" s="148"/>
      <c r="E313" s="148"/>
      <c r="F313" s="148"/>
      <c r="G313" s="148"/>
      <c r="H313" s="10"/>
      <c r="I313" s="74">
        <v>277.12</v>
      </c>
      <c r="J313" s="67" t="s">
        <v>45</v>
      </c>
      <c r="K313" s="76"/>
      <c r="L313" s="60">
        <f>K313*I313</f>
        <v>0</v>
      </c>
      <c r="M313" s="61">
        <f>+SUM(L303:L313)</f>
        <v>0</v>
      </c>
    </row>
    <row r="314" spans="2:13" ht="7.9" customHeight="1" x14ac:dyDescent="0.2">
      <c r="B314" s="77"/>
      <c r="C314" s="78"/>
      <c r="D314" s="62"/>
      <c r="E314" s="62"/>
      <c r="F314" s="62"/>
      <c r="G314" s="62"/>
      <c r="H314" s="10"/>
      <c r="I314" s="74"/>
      <c r="J314" s="67"/>
      <c r="K314" s="76"/>
      <c r="L314" s="60"/>
      <c r="M314" s="61"/>
    </row>
    <row r="315" spans="2:13" ht="13.15" customHeight="1" x14ac:dyDescent="0.2">
      <c r="B315" s="79">
        <v>3.3</v>
      </c>
      <c r="C315" s="80" t="s">
        <v>56</v>
      </c>
      <c r="D315" s="62"/>
      <c r="E315" s="62"/>
      <c r="F315" s="62"/>
      <c r="G315" s="62"/>
      <c r="H315" s="10"/>
      <c r="I315" s="74"/>
      <c r="J315" s="67"/>
      <c r="K315" s="76"/>
      <c r="L315" s="60"/>
      <c r="M315" s="61"/>
    </row>
    <row r="316" spans="2:13" ht="43.5" customHeight="1" x14ac:dyDescent="0.2">
      <c r="B316" s="63"/>
      <c r="C316" s="147" t="s">
        <v>57</v>
      </c>
      <c r="D316" s="148"/>
      <c r="E316" s="148"/>
      <c r="F316" s="148"/>
      <c r="G316" s="148"/>
      <c r="H316" s="10"/>
      <c r="I316" s="74"/>
      <c r="J316" s="67"/>
      <c r="K316" s="76"/>
      <c r="L316" s="60"/>
      <c r="M316" s="61"/>
    </row>
    <row r="317" spans="2:13" ht="13.15" customHeight="1" x14ac:dyDescent="0.2">
      <c r="B317" s="55" t="s">
        <v>412</v>
      </c>
      <c r="C317" s="56" t="s">
        <v>59</v>
      </c>
      <c r="D317" s="65"/>
      <c r="E317" s="65"/>
      <c r="F317" s="65"/>
      <c r="G317" s="65"/>
      <c r="H317" s="10"/>
      <c r="I317" s="74"/>
      <c r="J317" s="67"/>
      <c r="K317" s="76"/>
      <c r="L317" s="60"/>
      <c r="M317" s="61"/>
    </row>
    <row r="318" spans="2:13" ht="13.15" customHeight="1" x14ac:dyDescent="0.2">
      <c r="B318" s="81" t="s">
        <v>413</v>
      </c>
      <c r="C318" s="82" t="s">
        <v>414</v>
      </c>
      <c r="D318" s="83"/>
      <c r="E318" s="83"/>
      <c r="F318" s="83"/>
      <c r="G318" s="83"/>
      <c r="H318" s="10"/>
      <c r="I318" s="84">
        <v>297.93291170999993</v>
      </c>
      <c r="J318" s="85" t="s">
        <v>62</v>
      </c>
      <c r="K318" s="86"/>
      <c r="L318" s="60">
        <f t="shared" ref="L318:L364" si="13">K318*I318</f>
        <v>0</v>
      </c>
      <c r="M318" s="61"/>
    </row>
    <row r="319" spans="2:13" ht="13.15" customHeight="1" x14ac:dyDescent="0.2">
      <c r="B319" s="81" t="s">
        <v>415</v>
      </c>
      <c r="C319" s="82" t="s">
        <v>416</v>
      </c>
      <c r="D319" s="83"/>
      <c r="E319" s="83"/>
      <c r="F319" s="83"/>
      <c r="G319" s="83"/>
      <c r="H319" s="10"/>
      <c r="I319" s="84">
        <v>214.94324270999996</v>
      </c>
      <c r="J319" s="85" t="s">
        <v>62</v>
      </c>
      <c r="K319" s="86"/>
      <c r="L319" s="60">
        <f t="shared" si="13"/>
        <v>0</v>
      </c>
      <c r="M319" s="61"/>
    </row>
    <row r="320" spans="2:13" ht="13.15" customHeight="1" x14ac:dyDescent="0.2">
      <c r="B320" s="81" t="s">
        <v>417</v>
      </c>
      <c r="C320" s="82" t="s">
        <v>418</v>
      </c>
      <c r="D320" s="83"/>
      <c r="E320" s="83"/>
      <c r="F320" s="83"/>
      <c r="G320" s="83"/>
      <c r="H320" s="10"/>
      <c r="I320" s="84">
        <v>89.628842520000006</v>
      </c>
      <c r="J320" s="85" t="s">
        <v>62</v>
      </c>
      <c r="K320" s="86"/>
      <c r="L320" s="60">
        <f t="shared" si="13"/>
        <v>0</v>
      </c>
      <c r="M320" s="61"/>
    </row>
    <row r="321" spans="2:13" ht="13.15" customHeight="1" x14ac:dyDescent="0.2">
      <c r="B321" s="81" t="s">
        <v>419</v>
      </c>
      <c r="C321" s="82" t="s">
        <v>420</v>
      </c>
      <c r="D321" s="83"/>
      <c r="E321" s="83"/>
      <c r="F321" s="83"/>
      <c r="G321" s="83"/>
      <c r="H321" s="10"/>
      <c r="I321" s="84">
        <v>24.620268469999999</v>
      </c>
      <c r="J321" s="85" t="s">
        <v>62</v>
      </c>
      <c r="K321" s="86"/>
      <c r="L321" s="60">
        <f t="shared" si="13"/>
        <v>0</v>
      </c>
      <c r="M321" s="61"/>
    </row>
    <row r="322" spans="2:13" ht="13.15" customHeight="1" x14ac:dyDescent="0.2">
      <c r="B322" s="81" t="s">
        <v>421</v>
      </c>
      <c r="C322" s="82" t="s">
        <v>279</v>
      </c>
      <c r="D322" s="83"/>
      <c r="E322" s="83"/>
      <c r="F322" s="83"/>
      <c r="G322" s="83"/>
      <c r="H322" s="10"/>
      <c r="I322" s="84">
        <v>42.601363419999998</v>
      </c>
      <c r="J322" s="85" t="s">
        <v>62</v>
      </c>
      <c r="K322" s="86"/>
      <c r="L322" s="60">
        <f t="shared" si="13"/>
        <v>0</v>
      </c>
      <c r="M322" s="61"/>
    </row>
    <row r="323" spans="2:13" ht="13.15" customHeight="1" x14ac:dyDescent="0.2">
      <c r="B323" s="81" t="s">
        <v>422</v>
      </c>
      <c r="C323" s="82" t="s">
        <v>423</v>
      </c>
      <c r="D323" s="83"/>
      <c r="E323" s="83"/>
      <c r="F323" s="83"/>
      <c r="G323" s="83"/>
      <c r="H323" s="10"/>
      <c r="I323" s="84">
        <v>74.414069869999992</v>
      </c>
      <c r="J323" s="85" t="s">
        <v>62</v>
      </c>
      <c r="K323" s="86"/>
      <c r="L323" s="60">
        <f t="shared" si="13"/>
        <v>0</v>
      </c>
      <c r="M323" s="61"/>
    </row>
    <row r="324" spans="2:13" ht="13.15" customHeight="1" x14ac:dyDescent="0.2">
      <c r="B324" s="81" t="s">
        <v>424</v>
      </c>
      <c r="C324" s="82" t="s">
        <v>425</v>
      </c>
      <c r="D324" s="83"/>
      <c r="E324" s="83"/>
      <c r="F324" s="83"/>
      <c r="G324" s="83"/>
      <c r="H324" s="10"/>
      <c r="I324" s="84">
        <v>79.393450009999995</v>
      </c>
      <c r="J324" s="85" t="s">
        <v>62</v>
      </c>
      <c r="K324" s="86"/>
      <c r="L324" s="60">
        <f t="shared" si="13"/>
        <v>0</v>
      </c>
      <c r="M324" s="61"/>
    </row>
    <row r="325" spans="2:13" ht="13.15" customHeight="1" x14ac:dyDescent="0.2">
      <c r="B325" s="81" t="s">
        <v>426</v>
      </c>
      <c r="C325" s="82" t="s">
        <v>307</v>
      </c>
      <c r="D325" s="83"/>
      <c r="E325" s="83"/>
      <c r="F325" s="83"/>
      <c r="G325" s="83"/>
      <c r="H325" s="10"/>
      <c r="I325" s="84">
        <v>18.25772718</v>
      </c>
      <c r="J325" s="85" t="s">
        <v>62</v>
      </c>
      <c r="K325" s="86"/>
      <c r="L325" s="60">
        <f t="shared" si="13"/>
        <v>0</v>
      </c>
      <c r="M325" s="61"/>
    </row>
    <row r="326" spans="2:13" ht="13.15" customHeight="1" x14ac:dyDescent="0.2">
      <c r="B326" s="81" t="s">
        <v>427</v>
      </c>
      <c r="C326" s="82" t="s">
        <v>428</v>
      </c>
      <c r="D326" s="83"/>
      <c r="E326" s="83"/>
      <c r="F326" s="83"/>
      <c r="G326" s="83"/>
      <c r="H326" s="10"/>
      <c r="I326" s="84">
        <v>40.941570039999995</v>
      </c>
      <c r="J326" s="85" t="s">
        <v>62</v>
      </c>
      <c r="K326" s="86"/>
      <c r="L326" s="60">
        <f t="shared" si="13"/>
        <v>0</v>
      </c>
      <c r="M326" s="61"/>
    </row>
    <row r="327" spans="2:13" ht="13.15" customHeight="1" x14ac:dyDescent="0.2">
      <c r="B327" s="81" t="s">
        <v>429</v>
      </c>
      <c r="C327" s="82" t="s">
        <v>430</v>
      </c>
      <c r="D327" s="83"/>
      <c r="E327" s="83"/>
      <c r="F327" s="83"/>
      <c r="G327" s="83"/>
      <c r="H327" s="10"/>
      <c r="I327" s="84">
        <v>135.54979269999998</v>
      </c>
      <c r="J327" s="85" t="s">
        <v>62</v>
      </c>
      <c r="K327" s="86"/>
      <c r="L327" s="60">
        <f t="shared" si="13"/>
        <v>0</v>
      </c>
      <c r="M327" s="61"/>
    </row>
    <row r="328" spans="2:13" ht="13.15" customHeight="1" x14ac:dyDescent="0.2">
      <c r="B328" s="81" t="s">
        <v>431</v>
      </c>
      <c r="C328" s="82" t="s">
        <v>277</v>
      </c>
      <c r="D328" s="83"/>
      <c r="E328" s="83"/>
      <c r="F328" s="83"/>
      <c r="G328" s="83"/>
      <c r="H328" s="10"/>
      <c r="I328" s="84">
        <v>110.92952422999997</v>
      </c>
      <c r="J328" s="85" t="s">
        <v>62</v>
      </c>
      <c r="K328" s="86"/>
      <c r="L328" s="60">
        <f t="shared" si="13"/>
        <v>0</v>
      </c>
      <c r="M328" s="61"/>
    </row>
    <row r="329" spans="2:13" ht="13.15" customHeight="1" x14ac:dyDescent="0.2">
      <c r="B329" s="81" t="s">
        <v>432</v>
      </c>
      <c r="C329" s="82" t="s">
        <v>433</v>
      </c>
      <c r="D329" s="83"/>
      <c r="E329" s="83"/>
      <c r="F329" s="83"/>
      <c r="G329" s="83"/>
      <c r="H329" s="10"/>
      <c r="I329" s="84">
        <v>44.814421260000003</v>
      </c>
      <c r="J329" s="85" t="s">
        <v>62</v>
      </c>
      <c r="K329" s="86"/>
      <c r="L329" s="60">
        <f t="shared" si="13"/>
        <v>0</v>
      </c>
      <c r="M329" s="61"/>
    </row>
    <row r="330" spans="2:13" ht="13.15" customHeight="1" x14ac:dyDescent="0.2">
      <c r="B330" s="81" t="s">
        <v>434</v>
      </c>
      <c r="C330" s="82" t="s">
        <v>435</v>
      </c>
      <c r="D330" s="83"/>
      <c r="E330" s="83"/>
      <c r="F330" s="83"/>
      <c r="G330" s="83"/>
      <c r="H330" s="10"/>
      <c r="I330" s="84">
        <v>57.539503840000002</v>
      </c>
      <c r="J330" s="85" t="s">
        <v>62</v>
      </c>
      <c r="K330" s="86"/>
      <c r="L330" s="60">
        <f t="shared" si="13"/>
        <v>0</v>
      </c>
      <c r="M330" s="61"/>
    </row>
    <row r="331" spans="2:13" ht="13.15" customHeight="1" x14ac:dyDescent="0.2">
      <c r="B331" s="81" t="s">
        <v>436</v>
      </c>
      <c r="C331" s="82" t="s">
        <v>437</v>
      </c>
      <c r="D331" s="83"/>
      <c r="E331" s="83"/>
      <c r="F331" s="83"/>
      <c r="G331" s="83"/>
      <c r="H331" s="10"/>
      <c r="I331" s="84">
        <v>60.029193909999989</v>
      </c>
      <c r="J331" s="85" t="s">
        <v>62</v>
      </c>
      <c r="K331" s="86"/>
      <c r="L331" s="60">
        <f t="shared" si="13"/>
        <v>0</v>
      </c>
      <c r="M331" s="61"/>
    </row>
    <row r="332" spans="2:13" ht="13.15" customHeight="1" x14ac:dyDescent="0.2">
      <c r="B332" s="81" t="s">
        <v>438</v>
      </c>
      <c r="C332" s="82" t="s">
        <v>439</v>
      </c>
      <c r="D332" s="83"/>
      <c r="E332" s="83"/>
      <c r="F332" s="83"/>
      <c r="G332" s="83"/>
      <c r="H332" s="10"/>
      <c r="I332" s="84">
        <v>88.522313600000004</v>
      </c>
      <c r="J332" s="85" t="s">
        <v>62</v>
      </c>
      <c r="K332" s="86"/>
      <c r="L332" s="60">
        <f t="shared" si="13"/>
        <v>0</v>
      </c>
      <c r="M332" s="61"/>
    </row>
    <row r="333" spans="2:13" ht="13.15" customHeight="1" x14ac:dyDescent="0.2">
      <c r="B333" s="81" t="s">
        <v>440</v>
      </c>
      <c r="C333" s="82" t="s">
        <v>441</v>
      </c>
      <c r="D333" s="83"/>
      <c r="E333" s="83"/>
      <c r="F333" s="83"/>
      <c r="G333" s="83"/>
      <c r="H333" s="10"/>
      <c r="I333" s="84">
        <v>41.494834499999996</v>
      </c>
      <c r="J333" s="85" t="s">
        <v>62</v>
      </c>
      <c r="K333" s="86"/>
      <c r="L333" s="60">
        <f t="shared" si="13"/>
        <v>0</v>
      </c>
      <c r="M333" s="61"/>
    </row>
    <row r="334" spans="2:13" ht="13.15" customHeight="1" x14ac:dyDescent="0.2">
      <c r="B334" s="81" t="s">
        <v>442</v>
      </c>
      <c r="C334" s="82" t="s">
        <v>307</v>
      </c>
      <c r="D334" s="83"/>
      <c r="E334" s="83"/>
      <c r="F334" s="83"/>
      <c r="G334" s="83"/>
      <c r="H334" s="10"/>
      <c r="I334" s="84">
        <v>17.704462719999999</v>
      </c>
      <c r="J334" s="85" t="s">
        <v>62</v>
      </c>
      <c r="K334" s="86"/>
      <c r="L334" s="60">
        <f t="shared" si="13"/>
        <v>0</v>
      </c>
      <c r="M334" s="61"/>
    </row>
    <row r="335" spans="2:13" ht="13.15" customHeight="1" x14ac:dyDescent="0.2">
      <c r="B335" s="81" t="s">
        <v>443</v>
      </c>
      <c r="C335" s="82" t="s">
        <v>105</v>
      </c>
      <c r="D335" s="83"/>
      <c r="E335" s="83"/>
      <c r="F335" s="83"/>
      <c r="G335" s="83"/>
      <c r="H335" s="10"/>
      <c r="I335" s="84">
        <v>54.496549309999999</v>
      </c>
      <c r="J335" s="85" t="s">
        <v>62</v>
      </c>
      <c r="K335" s="86"/>
      <c r="L335" s="60">
        <f t="shared" si="13"/>
        <v>0</v>
      </c>
      <c r="M335" s="61"/>
    </row>
    <row r="336" spans="2:13" ht="13.15" customHeight="1" x14ac:dyDescent="0.2">
      <c r="B336" s="81" t="s">
        <v>444</v>
      </c>
      <c r="C336" s="82" t="s">
        <v>445</v>
      </c>
      <c r="D336" s="83"/>
      <c r="E336" s="83"/>
      <c r="F336" s="83"/>
      <c r="G336" s="83"/>
      <c r="H336" s="10"/>
      <c r="I336" s="84">
        <v>245.09615577999995</v>
      </c>
      <c r="J336" s="85" t="s">
        <v>62</v>
      </c>
      <c r="K336" s="86"/>
      <c r="L336" s="60">
        <f t="shared" si="13"/>
        <v>0</v>
      </c>
      <c r="M336" s="61"/>
    </row>
    <row r="337" spans="2:13" ht="13.15" customHeight="1" x14ac:dyDescent="0.2">
      <c r="B337" s="81" t="s">
        <v>446</v>
      </c>
      <c r="C337" s="82" t="s">
        <v>447</v>
      </c>
      <c r="D337" s="83"/>
      <c r="E337" s="83"/>
      <c r="F337" s="83"/>
      <c r="G337" s="83"/>
      <c r="H337" s="10"/>
      <c r="I337" s="84">
        <v>116.18553660000001</v>
      </c>
      <c r="J337" s="85" t="s">
        <v>62</v>
      </c>
      <c r="K337" s="86"/>
      <c r="L337" s="60">
        <f t="shared" si="13"/>
        <v>0</v>
      </c>
      <c r="M337" s="61"/>
    </row>
    <row r="338" spans="2:13" ht="13.15" customHeight="1" x14ac:dyDescent="0.2">
      <c r="B338" s="81" t="s">
        <v>448</v>
      </c>
      <c r="C338" s="82" t="s">
        <v>449</v>
      </c>
      <c r="D338" s="83"/>
      <c r="E338" s="83"/>
      <c r="F338" s="83"/>
      <c r="G338" s="83"/>
      <c r="H338" s="10"/>
      <c r="I338" s="84">
        <v>135.82642492999997</v>
      </c>
      <c r="J338" s="85" t="s">
        <v>62</v>
      </c>
      <c r="K338" s="86"/>
      <c r="L338" s="60">
        <f t="shared" si="13"/>
        <v>0</v>
      </c>
      <c r="M338" s="61"/>
    </row>
    <row r="339" spans="2:13" ht="13.15" customHeight="1" x14ac:dyDescent="0.2">
      <c r="B339" s="81" t="s">
        <v>450</v>
      </c>
      <c r="C339" s="82" t="s">
        <v>82</v>
      </c>
      <c r="D339" s="83"/>
      <c r="E339" s="83"/>
      <c r="F339" s="83"/>
      <c r="G339" s="83"/>
      <c r="H339" s="10"/>
      <c r="I339" s="84">
        <v>43.984524569999991</v>
      </c>
      <c r="J339" s="85" t="s">
        <v>62</v>
      </c>
      <c r="K339" s="86"/>
      <c r="L339" s="60">
        <f t="shared" si="13"/>
        <v>0</v>
      </c>
      <c r="M339" s="61"/>
    </row>
    <row r="340" spans="2:13" ht="13.15" customHeight="1" x14ac:dyDescent="0.2">
      <c r="B340" s="81" t="s">
        <v>451</v>
      </c>
      <c r="C340" s="82" t="s">
        <v>445</v>
      </c>
      <c r="D340" s="83"/>
      <c r="E340" s="83"/>
      <c r="F340" s="83"/>
      <c r="G340" s="83"/>
      <c r="H340" s="10"/>
      <c r="I340" s="84">
        <v>122.82471011999999</v>
      </c>
      <c r="J340" s="85" t="s">
        <v>62</v>
      </c>
      <c r="K340" s="86"/>
      <c r="L340" s="60">
        <f t="shared" si="13"/>
        <v>0</v>
      </c>
      <c r="M340" s="61"/>
    </row>
    <row r="341" spans="2:13" ht="13.15" customHeight="1" x14ac:dyDescent="0.2">
      <c r="B341" s="81" t="s">
        <v>452</v>
      </c>
      <c r="C341" s="82" t="s">
        <v>311</v>
      </c>
      <c r="D341" s="83"/>
      <c r="E341" s="83"/>
      <c r="F341" s="83"/>
      <c r="G341" s="83"/>
      <c r="H341" s="10"/>
      <c r="I341" s="84">
        <v>54.773181539999996</v>
      </c>
      <c r="J341" s="85" t="s">
        <v>62</v>
      </c>
      <c r="K341" s="86"/>
      <c r="L341" s="60">
        <f t="shared" si="13"/>
        <v>0</v>
      </c>
      <c r="M341" s="61"/>
    </row>
    <row r="342" spans="2:13" ht="13.15" customHeight="1" x14ac:dyDescent="0.2">
      <c r="B342" s="81" t="s">
        <v>453</v>
      </c>
      <c r="C342" s="82" t="s">
        <v>454</v>
      </c>
      <c r="D342" s="83"/>
      <c r="E342" s="83"/>
      <c r="F342" s="83"/>
      <c r="G342" s="83"/>
      <c r="H342" s="10"/>
      <c r="I342" s="84">
        <v>38.175247739999989</v>
      </c>
      <c r="J342" s="85" t="s">
        <v>62</v>
      </c>
      <c r="K342" s="86"/>
      <c r="L342" s="60">
        <f t="shared" si="13"/>
        <v>0</v>
      </c>
      <c r="M342" s="61"/>
    </row>
    <row r="343" spans="2:13" ht="13.15" customHeight="1" x14ac:dyDescent="0.2">
      <c r="B343" s="81" t="s">
        <v>455</v>
      </c>
      <c r="C343" s="82" t="s">
        <v>456</v>
      </c>
      <c r="D343" s="83"/>
      <c r="E343" s="83"/>
      <c r="F343" s="83"/>
      <c r="G343" s="83"/>
      <c r="H343" s="10"/>
      <c r="I343" s="84">
        <v>125.03776795999998</v>
      </c>
      <c r="J343" s="85" t="s">
        <v>62</v>
      </c>
      <c r="K343" s="86"/>
      <c r="L343" s="60">
        <f t="shared" si="13"/>
        <v>0</v>
      </c>
      <c r="M343" s="61"/>
    </row>
    <row r="344" spans="2:13" ht="13.15" customHeight="1" x14ac:dyDescent="0.2">
      <c r="B344" s="81" t="s">
        <v>457</v>
      </c>
      <c r="C344" s="82" t="s">
        <v>458</v>
      </c>
      <c r="D344" s="83"/>
      <c r="E344" s="83"/>
      <c r="F344" s="83"/>
      <c r="G344" s="83"/>
      <c r="H344" s="10"/>
      <c r="I344" s="84">
        <v>126.14429687999998</v>
      </c>
      <c r="J344" s="85" t="s">
        <v>62</v>
      </c>
      <c r="K344" s="86"/>
      <c r="L344" s="60">
        <f t="shared" si="13"/>
        <v>0</v>
      </c>
      <c r="M344" s="61"/>
    </row>
    <row r="345" spans="2:13" ht="13.15" customHeight="1" x14ac:dyDescent="0.2">
      <c r="B345" s="81" t="s">
        <v>459</v>
      </c>
      <c r="C345" s="82" t="s">
        <v>460</v>
      </c>
      <c r="D345" s="83"/>
      <c r="E345" s="83"/>
      <c r="F345" s="83"/>
      <c r="G345" s="83"/>
      <c r="H345" s="10"/>
      <c r="I345" s="84">
        <v>93.778325969999983</v>
      </c>
      <c r="J345" s="85" t="s">
        <v>62</v>
      </c>
      <c r="K345" s="86"/>
      <c r="L345" s="60">
        <f t="shared" si="13"/>
        <v>0</v>
      </c>
      <c r="M345" s="61"/>
    </row>
    <row r="346" spans="2:13" ht="13.15" customHeight="1" x14ac:dyDescent="0.2">
      <c r="B346" s="81" t="s">
        <v>461</v>
      </c>
      <c r="C346" s="82" t="s">
        <v>416</v>
      </c>
      <c r="D346" s="83"/>
      <c r="E346" s="83"/>
      <c r="F346" s="83"/>
      <c r="G346" s="83"/>
      <c r="H346" s="10"/>
      <c r="I346" s="84">
        <v>49.517169169999995</v>
      </c>
      <c r="J346" s="85" t="s">
        <v>62</v>
      </c>
      <c r="K346" s="86"/>
      <c r="L346" s="60">
        <f t="shared" si="13"/>
        <v>0</v>
      </c>
      <c r="M346" s="61"/>
    </row>
    <row r="347" spans="2:13" ht="13.15" customHeight="1" x14ac:dyDescent="0.2">
      <c r="B347" s="81" t="s">
        <v>462</v>
      </c>
      <c r="C347" s="82" t="s">
        <v>416</v>
      </c>
      <c r="D347" s="83"/>
      <c r="E347" s="83"/>
      <c r="F347" s="83"/>
      <c r="G347" s="83"/>
      <c r="H347" s="10"/>
      <c r="I347" s="84">
        <v>107.60993746999999</v>
      </c>
      <c r="J347" s="85" t="s">
        <v>62</v>
      </c>
      <c r="K347" s="86"/>
      <c r="L347" s="60">
        <f t="shared" si="13"/>
        <v>0</v>
      </c>
      <c r="M347" s="61"/>
    </row>
    <row r="348" spans="2:13" ht="13.15" customHeight="1" x14ac:dyDescent="0.2">
      <c r="B348" s="81" t="s">
        <v>463</v>
      </c>
      <c r="C348" s="82" t="s">
        <v>416</v>
      </c>
      <c r="D348" s="83"/>
      <c r="E348" s="83"/>
      <c r="F348" s="83"/>
      <c r="G348" s="83"/>
      <c r="H348" s="10"/>
      <c r="I348" s="84">
        <v>71.924379799999997</v>
      </c>
      <c r="J348" s="85" t="s">
        <v>62</v>
      </c>
      <c r="K348" s="86"/>
      <c r="L348" s="60">
        <f t="shared" si="13"/>
        <v>0</v>
      </c>
      <c r="M348" s="61"/>
    </row>
    <row r="349" spans="2:13" ht="13.15" customHeight="1" x14ac:dyDescent="0.2">
      <c r="B349" s="81" t="s">
        <v>464</v>
      </c>
      <c r="C349" s="82" t="s">
        <v>416</v>
      </c>
      <c r="D349" s="83"/>
      <c r="E349" s="83"/>
      <c r="F349" s="83"/>
      <c r="G349" s="83"/>
      <c r="H349" s="10"/>
      <c r="I349" s="84">
        <v>53.113388159999992</v>
      </c>
      <c r="J349" s="85" t="s">
        <v>62</v>
      </c>
      <c r="K349" s="86"/>
      <c r="L349" s="60">
        <f t="shared" si="13"/>
        <v>0</v>
      </c>
      <c r="M349" s="61"/>
    </row>
    <row r="350" spans="2:13" ht="13.15" customHeight="1" x14ac:dyDescent="0.2">
      <c r="B350" s="81" t="s">
        <v>465</v>
      </c>
      <c r="C350" s="82" t="s">
        <v>416</v>
      </c>
      <c r="D350" s="83"/>
      <c r="E350" s="83"/>
      <c r="F350" s="83"/>
      <c r="G350" s="83"/>
      <c r="H350" s="10"/>
      <c r="I350" s="84">
        <v>64.731941819999989</v>
      </c>
      <c r="J350" s="85" t="s">
        <v>62</v>
      </c>
      <c r="K350" s="86"/>
      <c r="L350" s="60">
        <f t="shared" si="13"/>
        <v>0</v>
      </c>
      <c r="M350" s="61"/>
    </row>
    <row r="351" spans="2:13" ht="13.15" customHeight="1" x14ac:dyDescent="0.2">
      <c r="B351" s="81" t="s">
        <v>466</v>
      </c>
      <c r="C351" s="82" t="s">
        <v>416</v>
      </c>
      <c r="D351" s="83"/>
      <c r="E351" s="83"/>
      <c r="F351" s="83"/>
      <c r="G351" s="83"/>
      <c r="H351" s="10"/>
      <c r="I351" s="84">
        <v>69.987954189999982</v>
      </c>
      <c r="J351" s="85" t="s">
        <v>62</v>
      </c>
      <c r="K351" s="86"/>
      <c r="L351" s="60">
        <f t="shared" si="13"/>
        <v>0</v>
      </c>
      <c r="M351" s="61"/>
    </row>
    <row r="352" spans="2:13" ht="13.15" customHeight="1" x14ac:dyDescent="0.2">
      <c r="B352" s="81" t="s">
        <v>467</v>
      </c>
      <c r="C352" s="82" t="s">
        <v>416</v>
      </c>
      <c r="D352" s="83"/>
      <c r="E352" s="83"/>
      <c r="F352" s="83"/>
      <c r="G352" s="83"/>
      <c r="H352" s="10"/>
      <c r="I352" s="84">
        <v>54.219917079999995</v>
      </c>
      <c r="J352" s="85" t="s">
        <v>62</v>
      </c>
      <c r="K352" s="86"/>
      <c r="L352" s="60">
        <f t="shared" si="13"/>
        <v>0</v>
      </c>
      <c r="M352" s="61"/>
    </row>
    <row r="353" spans="2:13" ht="13.15" customHeight="1" x14ac:dyDescent="0.2">
      <c r="B353" s="81" t="s">
        <v>468</v>
      </c>
      <c r="C353" s="82" t="s">
        <v>416</v>
      </c>
      <c r="D353" s="83"/>
      <c r="E353" s="83"/>
      <c r="F353" s="83"/>
      <c r="G353" s="83"/>
      <c r="H353" s="10"/>
      <c r="I353" s="84">
        <v>28.49311969</v>
      </c>
      <c r="J353" s="85" t="s">
        <v>62</v>
      </c>
      <c r="K353" s="86"/>
      <c r="L353" s="60">
        <f t="shared" si="13"/>
        <v>0</v>
      </c>
      <c r="M353" s="61"/>
    </row>
    <row r="354" spans="2:13" ht="13.15" customHeight="1" x14ac:dyDescent="0.2">
      <c r="B354" s="81" t="s">
        <v>469</v>
      </c>
      <c r="C354" s="82" t="s">
        <v>416</v>
      </c>
      <c r="D354" s="83"/>
      <c r="E354" s="83"/>
      <c r="F354" s="83"/>
      <c r="G354" s="83"/>
      <c r="H354" s="10"/>
      <c r="I354" s="84">
        <v>9.6821280499999975</v>
      </c>
      <c r="J354" s="85" t="s">
        <v>62</v>
      </c>
      <c r="K354" s="86"/>
      <c r="L354" s="60">
        <f t="shared" si="13"/>
        <v>0</v>
      </c>
      <c r="M354" s="61"/>
    </row>
    <row r="355" spans="2:13" ht="13.15" customHeight="1" x14ac:dyDescent="0.2">
      <c r="B355" s="81" t="s">
        <v>470</v>
      </c>
      <c r="C355" s="82" t="s">
        <v>416</v>
      </c>
      <c r="D355" s="83"/>
      <c r="E355" s="83"/>
      <c r="F355" s="83"/>
      <c r="G355" s="83"/>
      <c r="H355" s="10"/>
      <c r="I355" s="84">
        <v>23.790371779999997</v>
      </c>
      <c r="J355" s="85" t="s">
        <v>62</v>
      </c>
      <c r="K355" s="86"/>
      <c r="L355" s="60">
        <f t="shared" si="13"/>
        <v>0</v>
      </c>
      <c r="M355" s="61"/>
    </row>
    <row r="356" spans="2:13" ht="13.15" customHeight="1" x14ac:dyDescent="0.2">
      <c r="B356" s="81" t="s">
        <v>471</v>
      </c>
      <c r="C356" s="82" t="s">
        <v>416</v>
      </c>
      <c r="D356" s="83"/>
      <c r="E356" s="83"/>
      <c r="F356" s="83"/>
      <c r="G356" s="83"/>
      <c r="H356" s="10"/>
      <c r="I356" s="84">
        <v>77.45702439999998</v>
      </c>
      <c r="J356" s="85" t="s">
        <v>62</v>
      </c>
      <c r="K356" s="86"/>
      <c r="L356" s="60">
        <f t="shared" si="13"/>
        <v>0</v>
      </c>
      <c r="M356" s="61"/>
    </row>
    <row r="357" spans="2:13" ht="13.15" customHeight="1" x14ac:dyDescent="0.2">
      <c r="B357" s="81" t="s">
        <v>472</v>
      </c>
      <c r="C357" s="82" t="s">
        <v>416</v>
      </c>
      <c r="D357" s="83"/>
      <c r="E357" s="83"/>
      <c r="F357" s="83"/>
      <c r="G357" s="83"/>
      <c r="H357" s="10"/>
      <c r="I357" s="84">
        <v>97.374544959999994</v>
      </c>
      <c r="J357" s="85" t="s">
        <v>62</v>
      </c>
      <c r="K357" s="86"/>
      <c r="L357" s="60">
        <f t="shared" si="13"/>
        <v>0</v>
      </c>
      <c r="M357" s="61"/>
    </row>
    <row r="358" spans="2:13" ht="13.15" customHeight="1" x14ac:dyDescent="0.2">
      <c r="B358" s="81" t="s">
        <v>473</v>
      </c>
      <c r="C358" s="82" t="s">
        <v>416</v>
      </c>
      <c r="D358" s="83"/>
      <c r="E358" s="83"/>
      <c r="F358" s="83"/>
      <c r="G358" s="83"/>
      <c r="H358" s="10"/>
      <c r="I358" s="84">
        <v>51.453594779999996</v>
      </c>
      <c r="J358" s="85" t="s">
        <v>62</v>
      </c>
      <c r="K358" s="86"/>
      <c r="L358" s="60">
        <f t="shared" si="13"/>
        <v>0</v>
      </c>
      <c r="M358" s="61"/>
    </row>
    <row r="359" spans="2:13" ht="13.15" customHeight="1" x14ac:dyDescent="0.2">
      <c r="B359" s="81" t="s">
        <v>474</v>
      </c>
      <c r="C359" s="82" t="s">
        <v>416</v>
      </c>
      <c r="D359" s="83"/>
      <c r="E359" s="83"/>
      <c r="F359" s="83"/>
      <c r="G359" s="83"/>
      <c r="H359" s="10"/>
      <c r="I359" s="84">
        <v>100.14086725999999</v>
      </c>
      <c r="J359" s="85" t="s">
        <v>62</v>
      </c>
      <c r="K359" s="86"/>
      <c r="L359" s="60">
        <f t="shared" si="13"/>
        <v>0</v>
      </c>
      <c r="M359" s="61"/>
    </row>
    <row r="360" spans="2:13" ht="13.15" customHeight="1" x14ac:dyDescent="0.2">
      <c r="B360" s="81" t="s">
        <v>475</v>
      </c>
      <c r="C360" s="82" t="s">
        <v>416</v>
      </c>
      <c r="D360" s="83"/>
      <c r="E360" s="83"/>
      <c r="F360" s="83"/>
      <c r="G360" s="83"/>
      <c r="H360" s="10"/>
      <c r="I360" s="84">
        <v>113.41921429999998</v>
      </c>
      <c r="J360" s="85" t="s">
        <v>62</v>
      </c>
      <c r="K360" s="86"/>
      <c r="L360" s="60">
        <f t="shared" si="13"/>
        <v>0</v>
      </c>
      <c r="M360" s="61"/>
    </row>
    <row r="361" spans="2:13" ht="13.15" customHeight="1" x14ac:dyDescent="0.2">
      <c r="B361" s="81" t="s">
        <v>476</v>
      </c>
      <c r="C361" s="82" t="s">
        <v>416</v>
      </c>
      <c r="D361" s="83"/>
      <c r="E361" s="83"/>
      <c r="F361" s="83"/>
      <c r="G361" s="83"/>
      <c r="H361" s="10"/>
      <c r="I361" s="84">
        <v>71.094483109999985</v>
      </c>
      <c r="J361" s="85" t="s">
        <v>62</v>
      </c>
      <c r="K361" s="86"/>
      <c r="L361" s="60">
        <f t="shared" si="13"/>
        <v>0</v>
      </c>
      <c r="M361" s="61"/>
    </row>
    <row r="362" spans="2:13" ht="13.15" customHeight="1" x14ac:dyDescent="0.2">
      <c r="B362" s="81" t="s">
        <v>477</v>
      </c>
      <c r="C362" s="82" t="s">
        <v>416</v>
      </c>
      <c r="D362" s="83"/>
      <c r="E362" s="83"/>
      <c r="F362" s="83"/>
      <c r="G362" s="83"/>
      <c r="H362" s="10"/>
      <c r="I362" s="84">
        <v>101.52402840999999</v>
      </c>
      <c r="J362" s="85" t="s">
        <v>62</v>
      </c>
      <c r="K362" s="86"/>
      <c r="L362" s="60">
        <f t="shared" si="13"/>
        <v>0</v>
      </c>
      <c r="M362" s="61"/>
    </row>
    <row r="363" spans="2:13" ht="13.15" customHeight="1" x14ac:dyDescent="0.2">
      <c r="B363" s="81" t="s">
        <v>478</v>
      </c>
      <c r="C363" s="82" t="s">
        <v>425</v>
      </c>
      <c r="D363" s="83"/>
      <c r="E363" s="83"/>
      <c r="F363" s="83"/>
      <c r="G363" s="83"/>
      <c r="H363" s="10"/>
      <c r="I363" s="84">
        <v>79.116817779999991</v>
      </c>
      <c r="J363" s="85" t="s">
        <v>62</v>
      </c>
      <c r="K363" s="86"/>
      <c r="L363" s="60">
        <f t="shared" si="13"/>
        <v>0</v>
      </c>
      <c r="M363" s="61"/>
    </row>
    <row r="364" spans="2:13" ht="13.15" customHeight="1" x14ac:dyDescent="0.2">
      <c r="B364" s="81" t="s">
        <v>479</v>
      </c>
      <c r="C364" s="82" t="s">
        <v>323</v>
      </c>
      <c r="D364" s="83"/>
      <c r="E364" s="83"/>
      <c r="F364" s="83"/>
      <c r="G364" s="83"/>
      <c r="H364" s="10"/>
      <c r="I364" s="84">
        <v>69.5</v>
      </c>
      <c r="J364" s="85" t="s">
        <v>62</v>
      </c>
      <c r="K364" s="86"/>
      <c r="L364" s="60">
        <f t="shared" si="13"/>
        <v>0</v>
      </c>
      <c r="M364" s="61"/>
    </row>
    <row r="365" spans="2:13" ht="13.15" customHeight="1" x14ac:dyDescent="0.2">
      <c r="B365" s="87" t="s">
        <v>480</v>
      </c>
      <c r="C365" s="88" t="s">
        <v>114</v>
      </c>
      <c r="D365" s="83"/>
      <c r="E365" s="83"/>
      <c r="F365" s="83"/>
      <c r="G365" s="83"/>
      <c r="H365" s="10"/>
      <c r="I365" s="84"/>
      <c r="J365" s="85"/>
      <c r="K365" s="86"/>
      <c r="L365" s="60"/>
      <c r="M365" s="61"/>
    </row>
    <row r="366" spans="2:13" ht="13.15" customHeight="1" x14ac:dyDescent="0.2">
      <c r="B366" s="81" t="s">
        <v>481</v>
      </c>
      <c r="C366" s="82" t="s">
        <v>116</v>
      </c>
      <c r="D366" s="83"/>
      <c r="E366" s="83"/>
      <c r="F366" s="83"/>
      <c r="G366" s="83"/>
      <c r="H366" s="10"/>
      <c r="I366" s="74">
        <v>126.58346400000001</v>
      </c>
      <c r="J366" s="85" t="s">
        <v>62</v>
      </c>
      <c r="K366" s="86"/>
      <c r="L366" s="60">
        <f t="shared" ref="L366:L371" si="14">K366*I366</f>
        <v>0</v>
      </c>
      <c r="M366" s="61"/>
    </row>
    <row r="367" spans="2:13" ht="13.15" customHeight="1" x14ac:dyDescent="0.2">
      <c r="B367" s="81" t="s">
        <v>482</v>
      </c>
      <c r="C367" s="82" t="s">
        <v>118</v>
      </c>
      <c r="D367" s="83"/>
      <c r="E367" s="83"/>
      <c r="F367" s="83"/>
      <c r="G367" s="83"/>
      <c r="H367" s="10"/>
      <c r="I367" s="74">
        <v>90.416759999999996</v>
      </c>
      <c r="J367" s="85" t="s">
        <v>62</v>
      </c>
      <c r="K367" s="86"/>
      <c r="L367" s="60">
        <f t="shared" si="14"/>
        <v>0</v>
      </c>
      <c r="M367" s="61"/>
    </row>
    <row r="368" spans="2:13" ht="13.15" customHeight="1" x14ac:dyDescent="0.2">
      <c r="B368" s="81" t="s">
        <v>483</v>
      </c>
      <c r="C368" s="82" t="s">
        <v>120</v>
      </c>
      <c r="D368" s="83"/>
      <c r="E368" s="83"/>
      <c r="F368" s="83"/>
      <c r="G368" s="83"/>
      <c r="H368" s="10"/>
      <c r="I368" s="74">
        <v>752.71952700000008</v>
      </c>
      <c r="J368" s="85" t="s">
        <v>62</v>
      </c>
      <c r="K368" s="86"/>
      <c r="L368" s="60">
        <f t="shared" si="14"/>
        <v>0</v>
      </c>
      <c r="M368" s="61"/>
    </row>
    <row r="369" spans="2:13" ht="13.15" customHeight="1" x14ac:dyDescent="0.2">
      <c r="B369" s="81" t="s">
        <v>484</v>
      </c>
      <c r="C369" s="82" t="s">
        <v>329</v>
      </c>
      <c r="D369" s="83"/>
      <c r="E369" s="83"/>
      <c r="F369" s="83"/>
      <c r="G369" s="83"/>
      <c r="H369" s="10"/>
      <c r="I369" s="66">
        <v>19.21</v>
      </c>
      <c r="J369" s="85" t="s">
        <v>62</v>
      </c>
      <c r="K369" s="86"/>
      <c r="L369" s="60">
        <f t="shared" si="14"/>
        <v>0</v>
      </c>
      <c r="M369" s="61"/>
    </row>
    <row r="370" spans="2:13" ht="28.5" customHeight="1" x14ac:dyDescent="0.2">
      <c r="B370" s="81" t="s">
        <v>485</v>
      </c>
      <c r="C370" s="147" t="s">
        <v>122</v>
      </c>
      <c r="D370" s="148"/>
      <c r="E370" s="148"/>
      <c r="F370" s="148"/>
      <c r="G370" s="148"/>
      <c r="H370" s="10"/>
      <c r="I370" s="66">
        <v>1</v>
      </c>
      <c r="J370" s="85" t="s">
        <v>0</v>
      </c>
      <c r="K370" s="86"/>
      <c r="L370" s="60">
        <f t="shared" si="14"/>
        <v>0</v>
      </c>
      <c r="M370" s="61"/>
    </row>
    <row r="371" spans="2:13" ht="13.15" customHeight="1" x14ac:dyDescent="0.2">
      <c r="B371" s="63" t="s">
        <v>486</v>
      </c>
      <c r="C371" s="147" t="s">
        <v>124</v>
      </c>
      <c r="D371" s="148"/>
      <c r="E371" s="148"/>
      <c r="F371" s="148"/>
      <c r="G371" s="148"/>
      <c r="H371" s="10"/>
      <c r="I371" s="74">
        <v>267.24</v>
      </c>
      <c r="J371" s="67" t="s">
        <v>125</v>
      </c>
      <c r="K371" s="76"/>
      <c r="L371" s="60">
        <f t="shared" si="14"/>
        <v>0</v>
      </c>
      <c r="M371" s="61">
        <f>+SUM(L318:L371)</f>
        <v>0</v>
      </c>
    </row>
    <row r="372" spans="2:13" ht="9.6" customHeight="1" x14ac:dyDescent="0.2">
      <c r="B372" s="63"/>
      <c r="C372" s="64"/>
      <c r="D372" s="65"/>
      <c r="E372" s="65"/>
      <c r="F372" s="65"/>
      <c r="G372" s="65"/>
      <c r="H372" s="10"/>
      <c r="I372" s="74"/>
      <c r="J372" s="67"/>
      <c r="K372" s="76"/>
      <c r="L372" s="60"/>
      <c r="M372" s="61"/>
    </row>
    <row r="373" spans="2:13" ht="13.15" customHeight="1" x14ac:dyDescent="0.2">
      <c r="B373" s="79">
        <v>3.4</v>
      </c>
      <c r="C373" s="80" t="s">
        <v>126</v>
      </c>
      <c r="D373" s="83"/>
      <c r="E373" s="83"/>
      <c r="F373" s="83"/>
      <c r="G373" s="83"/>
      <c r="H373" s="10"/>
      <c r="I373" s="74"/>
      <c r="J373" s="67"/>
      <c r="K373" s="76"/>
      <c r="L373" s="60"/>
      <c r="M373" s="61"/>
    </row>
    <row r="374" spans="2:13" ht="13.15" customHeight="1" x14ac:dyDescent="0.2">
      <c r="B374" s="79" t="s">
        <v>487</v>
      </c>
      <c r="C374" s="89" t="s">
        <v>845</v>
      </c>
      <c r="D374" s="83"/>
      <c r="E374" s="83"/>
      <c r="F374" s="83"/>
      <c r="G374" s="83"/>
      <c r="H374" s="10"/>
      <c r="I374" s="74"/>
      <c r="J374" s="67"/>
      <c r="K374" s="76"/>
      <c r="L374" s="60"/>
      <c r="M374" s="61"/>
    </row>
    <row r="375" spans="2:13" ht="13.15" customHeight="1" x14ac:dyDescent="0.2">
      <c r="B375" s="63" t="s">
        <v>488</v>
      </c>
      <c r="C375" s="147" t="s">
        <v>334</v>
      </c>
      <c r="D375" s="148"/>
      <c r="E375" s="148"/>
      <c r="F375" s="148"/>
      <c r="G375" s="148"/>
      <c r="H375" s="10"/>
      <c r="I375" s="74">
        <v>1022.73</v>
      </c>
      <c r="J375" s="67" t="s">
        <v>9</v>
      </c>
      <c r="K375" s="76"/>
      <c r="L375" s="60">
        <f>K375*I375</f>
        <v>0</v>
      </c>
      <c r="M375" s="61"/>
    </row>
    <row r="376" spans="2:13" ht="13.15" customHeight="1" x14ac:dyDescent="0.2">
      <c r="B376" s="63" t="s">
        <v>489</v>
      </c>
      <c r="C376" s="90" t="s">
        <v>336</v>
      </c>
      <c r="D376" s="83"/>
      <c r="E376" s="83"/>
      <c r="F376" s="83"/>
      <c r="G376" s="83"/>
      <c r="H376" s="10"/>
      <c r="I376" s="74">
        <v>508.8</v>
      </c>
      <c r="J376" s="67" t="s">
        <v>45</v>
      </c>
      <c r="K376" s="76"/>
      <c r="L376" s="60">
        <f>K376*I376</f>
        <v>0</v>
      </c>
      <c r="M376" s="61"/>
    </row>
    <row r="377" spans="2:13" ht="13.15" customHeight="1" x14ac:dyDescent="0.2">
      <c r="B377" s="79" t="s">
        <v>490</v>
      </c>
      <c r="C377" s="80" t="s">
        <v>846</v>
      </c>
      <c r="D377" s="65"/>
      <c r="E377" s="65"/>
      <c r="F377" s="65"/>
      <c r="G377" s="65"/>
      <c r="H377" s="10"/>
      <c r="I377" s="15"/>
      <c r="J377" s="67"/>
      <c r="K377" s="76"/>
      <c r="L377" s="60"/>
      <c r="M377" s="61"/>
    </row>
    <row r="378" spans="2:13" ht="13.15" customHeight="1" x14ac:dyDescent="0.2">
      <c r="B378" s="79" t="s">
        <v>491</v>
      </c>
      <c r="C378" s="80" t="s">
        <v>134</v>
      </c>
      <c r="D378" s="65"/>
      <c r="E378" s="65"/>
      <c r="F378" s="65"/>
      <c r="G378" s="65"/>
      <c r="H378" s="10"/>
      <c r="I378" s="74"/>
      <c r="J378" s="67"/>
      <c r="K378" s="76"/>
      <c r="L378" s="60"/>
      <c r="M378" s="61"/>
    </row>
    <row r="379" spans="2:13" ht="34.5" customHeight="1" x14ac:dyDescent="0.2">
      <c r="B379" s="63" t="s">
        <v>492</v>
      </c>
      <c r="C379" s="147" t="s">
        <v>136</v>
      </c>
      <c r="D379" s="148"/>
      <c r="E379" s="148"/>
      <c r="F379" s="148"/>
      <c r="G379" s="148"/>
      <c r="H379" s="10"/>
      <c r="I379" s="74">
        <v>88.192000000000007</v>
      </c>
      <c r="J379" s="67" t="s">
        <v>9</v>
      </c>
      <c r="K379" s="76"/>
      <c r="L379" s="60">
        <f>K379*I379</f>
        <v>0</v>
      </c>
      <c r="M379" s="61"/>
    </row>
    <row r="380" spans="2:13" x14ac:dyDescent="0.2">
      <c r="B380" s="79" t="s">
        <v>493</v>
      </c>
      <c r="C380" s="80" t="s">
        <v>138</v>
      </c>
      <c r="D380" s="65"/>
      <c r="E380" s="65"/>
      <c r="F380" s="65"/>
      <c r="G380" s="65"/>
      <c r="H380" s="10"/>
      <c r="I380" s="74"/>
      <c r="J380" s="67"/>
      <c r="K380" s="76"/>
      <c r="L380" s="60"/>
      <c r="M380" s="61"/>
    </row>
    <row r="381" spans="2:13" ht="13.15" customHeight="1" x14ac:dyDescent="0.2">
      <c r="B381" s="63" t="s">
        <v>494</v>
      </c>
      <c r="C381" s="147" t="s">
        <v>140</v>
      </c>
      <c r="D381" s="148"/>
      <c r="E381" s="148"/>
      <c r="F381" s="148"/>
      <c r="G381" s="148"/>
      <c r="H381" s="10"/>
      <c r="I381" s="74">
        <v>13.509</v>
      </c>
      <c r="J381" s="67" t="s">
        <v>9</v>
      </c>
      <c r="K381" s="76"/>
      <c r="L381" s="60">
        <f>K381*I381</f>
        <v>0</v>
      </c>
      <c r="M381" s="61">
        <f>+SUM(L375:L381)</f>
        <v>0</v>
      </c>
    </row>
    <row r="382" spans="2:13" ht="7.15" customHeight="1" x14ac:dyDescent="0.2">
      <c r="B382" s="63"/>
      <c r="C382" s="64"/>
      <c r="D382" s="65"/>
      <c r="E382" s="65"/>
      <c r="F382" s="65"/>
      <c r="G382" s="65"/>
      <c r="H382" s="10"/>
      <c r="I382" s="74"/>
      <c r="J382" s="67"/>
      <c r="K382" s="76"/>
      <c r="L382" s="60"/>
      <c r="M382" s="61"/>
    </row>
    <row r="383" spans="2:13" ht="13.15" customHeight="1" x14ac:dyDescent="0.2">
      <c r="B383" s="79">
        <v>3.5</v>
      </c>
      <c r="C383" s="89" t="s">
        <v>141</v>
      </c>
      <c r="D383" s="83"/>
      <c r="E383" s="83"/>
      <c r="F383" s="83"/>
      <c r="G383" s="83"/>
      <c r="H383" s="10"/>
      <c r="I383" s="74"/>
      <c r="J383" s="67"/>
      <c r="K383" s="76"/>
      <c r="L383" s="60"/>
      <c r="M383" s="61"/>
    </row>
    <row r="384" spans="2:13" ht="13.15" customHeight="1" x14ac:dyDescent="0.2">
      <c r="B384" s="79" t="s">
        <v>495</v>
      </c>
      <c r="C384" s="89" t="s">
        <v>496</v>
      </c>
      <c r="D384" s="83"/>
      <c r="E384" s="83"/>
      <c r="F384" s="83"/>
      <c r="G384" s="83"/>
      <c r="H384" s="10"/>
      <c r="I384" s="74"/>
      <c r="J384" s="67"/>
      <c r="K384" s="76"/>
      <c r="L384" s="60"/>
      <c r="M384" s="61"/>
    </row>
    <row r="385" spans="2:13" ht="27" customHeight="1" x14ac:dyDescent="0.2">
      <c r="B385" s="77" t="s">
        <v>497</v>
      </c>
      <c r="C385" s="147" t="s">
        <v>498</v>
      </c>
      <c r="D385" s="148"/>
      <c r="E385" s="148"/>
      <c r="F385" s="148"/>
      <c r="G385" s="148"/>
      <c r="H385" s="10"/>
      <c r="I385" s="74">
        <v>7.92</v>
      </c>
      <c r="J385" s="67" t="s">
        <v>9</v>
      </c>
      <c r="K385" s="76"/>
      <c r="L385" s="60">
        <f>K385*I385</f>
        <v>0</v>
      </c>
      <c r="M385" s="61"/>
    </row>
    <row r="386" spans="2:13" ht="31.5" customHeight="1" x14ac:dyDescent="0.2">
      <c r="B386" s="77" t="s">
        <v>499</v>
      </c>
      <c r="C386" s="147" t="s">
        <v>850</v>
      </c>
      <c r="D386" s="148"/>
      <c r="E386" s="148"/>
      <c r="F386" s="148"/>
      <c r="G386" s="148"/>
      <c r="H386" s="10"/>
      <c r="I386" s="74">
        <v>1502.58</v>
      </c>
      <c r="J386" s="67" t="s">
        <v>9</v>
      </c>
      <c r="K386" s="76"/>
      <c r="L386" s="60">
        <f>K386*I386</f>
        <v>0</v>
      </c>
      <c r="M386" s="61"/>
    </row>
    <row r="387" spans="2:13" ht="13.15" customHeight="1" x14ac:dyDescent="0.2">
      <c r="B387" s="79" t="s">
        <v>500</v>
      </c>
      <c r="C387" s="80" t="s">
        <v>501</v>
      </c>
      <c r="D387" s="65"/>
      <c r="E387" s="65"/>
      <c r="F387" s="65"/>
      <c r="G387" s="65"/>
      <c r="H387" s="10"/>
      <c r="I387" s="74"/>
      <c r="J387" s="67"/>
      <c r="K387" s="76"/>
      <c r="L387" s="60"/>
      <c r="M387" s="61"/>
    </row>
    <row r="388" spans="2:13" ht="32.25" customHeight="1" x14ac:dyDescent="0.2">
      <c r="B388" s="63" t="s">
        <v>502</v>
      </c>
      <c r="C388" s="147" t="s">
        <v>851</v>
      </c>
      <c r="D388" s="148"/>
      <c r="E388" s="148"/>
      <c r="F388" s="148"/>
      <c r="G388" s="148"/>
      <c r="H388" s="10"/>
      <c r="I388" s="74">
        <v>919.04</v>
      </c>
      <c r="J388" s="67" t="s">
        <v>9</v>
      </c>
      <c r="K388" s="76"/>
      <c r="L388" s="60">
        <f>K388*I388</f>
        <v>0</v>
      </c>
      <c r="M388" s="61">
        <f>+L385+L386+L388</f>
        <v>0</v>
      </c>
    </row>
    <row r="389" spans="2:13" ht="8.4499999999999993" customHeight="1" x14ac:dyDescent="0.2">
      <c r="B389" s="77"/>
      <c r="C389" s="90"/>
      <c r="D389" s="83"/>
      <c r="E389" s="83"/>
      <c r="F389" s="83"/>
      <c r="G389" s="83"/>
      <c r="H389" s="10"/>
      <c r="I389" s="74"/>
      <c r="J389" s="67"/>
      <c r="K389" s="76"/>
      <c r="L389" s="60"/>
      <c r="M389" s="61"/>
    </row>
    <row r="390" spans="2:13" ht="13.15" customHeight="1" x14ac:dyDescent="0.2">
      <c r="B390" s="79">
        <v>3.6</v>
      </c>
      <c r="C390" s="89" t="s">
        <v>150</v>
      </c>
      <c r="D390" s="83"/>
      <c r="E390" s="83"/>
      <c r="F390" s="83"/>
      <c r="G390" s="83"/>
      <c r="H390" s="10"/>
      <c r="I390" s="74"/>
      <c r="J390" s="67"/>
      <c r="K390" s="76"/>
      <c r="L390" s="60"/>
      <c r="M390" s="61"/>
    </row>
    <row r="391" spans="2:13" ht="13.15" customHeight="1" x14ac:dyDescent="0.2">
      <c r="B391" s="79" t="s">
        <v>503</v>
      </c>
      <c r="C391" s="89" t="s">
        <v>152</v>
      </c>
      <c r="D391" s="83"/>
      <c r="E391" s="83"/>
      <c r="F391" s="83"/>
      <c r="G391" s="83"/>
      <c r="H391" s="10"/>
      <c r="I391" s="74"/>
      <c r="J391" s="67"/>
      <c r="K391" s="76"/>
      <c r="L391" s="60"/>
      <c r="M391" s="61"/>
    </row>
    <row r="392" spans="2:13" ht="58.5" customHeight="1" x14ac:dyDescent="0.2">
      <c r="B392" s="63" t="s">
        <v>504</v>
      </c>
      <c r="C392" s="145" t="s">
        <v>154</v>
      </c>
      <c r="D392" s="146"/>
      <c r="E392" s="146"/>
      <c r="F392" s="146"/>
      <c r="G392" s="146"/>
      <c r="H392" s="10"/>
      <c r="I392" s="74">
        <v>1</v>
      </c>
      <c r="J392" s="67" t="s">
        <v>14</v>
      </c>
      <c r="K392" s="76"/>
      <c r="L392" s="60">
        <f>K392*I392</f>
        <v>0</v>
      </c>
      <c r="M392" s="61"/>
    </row>
    <row r="393" spans="2:13" ht="44.25" customHeight="1" x14ac:dyDescent="0.2">
      <c r="B393" s="63" t="s">
        <v>505</v>
      </c>
      <c r="C393" s="145" t="s">
        <v>156</v>
      </c>
      <c r="D393" s="146"/>
      <c r="E393" s="146"/>
      <c r="F393" s="146"/>
      <c r="G393" s="146"/>
      <c r="H393" s="10"/>
      <c r="I393" s="74">
        <v>1</v>
      </c>
      <c r="J393" s="67" t="s">
        <v>14</v>
      </c>
      <c r="K393" s="76"/>
      <c r="L393" s="60">
        <f>K393*I393</f>
        <v>0</v>
      </c>
      <c r="M393" s="61"/>
    </row>
    <row r="394" spans="2:13" ht="13.15" customHeight="1" x14ac:dyDescent="0.2">
      <c r="B394" s="94" t="s">
        <v>506</v>
      </c>
      <c r="C394" s="95" t="s">
        <v>158</v>
      </c>
      <c r="D394" s="83"/>
      <c r="E394" s="83"/>
      <c r="F394" s="83"/>
      <c r="G394" s="83"/>
      <c r="H394" s="10"/>
      <c r="I394" s="74"/>
      <c r="J394" s="67"/>
      <c r="K394" s="76"/>
      <c r="L394" s="60"/>
      <c r="M394" s="61"/>
    </row>
    <row r="395" spans="2:13" ht="30.75" customHeight="1" x14ac:dyDescent="0.2">
      <c r="B395" s="96" t="s">
        <v>507</v>
      </c>
      <c r="C395" s="145" t="s">
        <v>160</v>
      </c>
      <c r="D395" s="146"/>
      <c r="E395" s="146"/>
      <c r="F395" s="146"/>
      <c r="G395" s="146"/>
      <c r="H395" s="10"/>
      <c r="I395" s="74">
        <v>4</v>
      </c>
      <c r="J395" s="67" t="s">
        <v>0</v>
      </c>
      <c r="K395" s="76"/>
      <c r="L395" s="60">
        <f>K395*I395</f>
        <v>0</v>
      </c>
      <c r="M395" s="61"/>
    </row>
    <row r="396" spans="2:13" ht="35.25" customHeight="1" x14ac:dyDescent="0.2">
      <c r="B396" s="96" t="s">
        <v>508</v>
      </c>
      <c r="C396" s="145" t="s">
        <v>163</v>
      </c>
      <c r="D396" s="146"/>
      <c r="E396" s="146"/>
      <c r="F396" s="146"/>
      <c r="G396" s="146"/>
      <c r="H396" s="10"/>
      <c r="I396" s="74">
        <v>4</v>
      </c>
      <c r="J396" s="67" t="s">
        <v>0</v>
      </c>
      <c r="K396" s="76"/>
      <c r="L396" s="60">
        <f>K396*I396</f>
        <v>0</v>
      </c>
      <c r="M396" s="61"/>
    </row>
    <row r="397" spans="2:13" ht="32.25" customHeight="1" x14ac:dyDescent="0.2">
      <c r="B397" s="96" t="s">
        <v>509</v>
      </c>
      <c r="C397" s="145" t="s">
        <v>165</v>
      </c>
      <c r="D397" s="146"/>
      <c r="E397" s="146"/>
      <c r="F397" s="146"/>
      <c r="G397" s="146"/>
      <c r="H397" s="10"/>
      <c r="I397" s="74">
        <v>4</v>
      </c>
      <c r="J397" s="67" t="s">
        <v>0</v>
      </c>
      <c r="K397" s="76"/>
      <c r="L397" s="60">
        <f>K397*I397</f>
        <v>0</v>
      </c>
      <c r="M397" s="61"/>
    </row>
    <row r="398" spans="2:13" ht="50.25" customHeight="1" x14ac:dyDescent="0.2">
      <c r="B398" s="96" t="s">
        <v>510</v>
      </c>
      <c r="C398" s="145" t="s">
        <v>167</v>
      </c>
      <c r="D398" s="146"/>
      <c r="E398" s="146"/>
      <c r="F398" s="146"/>
      <c r="G398" s="146"/>
      <c r="H398" s="10"/>
      <c r="I398" s="74">
        <v>4</v>
      </c>
      <c r="J398" s="67" t="s">
        <v>0</v>
      </c>
      <c r="K398" s="76"/>
      <c r="L398" s="60">
        <f>K398*I398</f>
        <v>0</v>
      </c>
      <c r="M398" s="61"/>
    </row>
    <row r="399" spans="2:13" ht="13.15" customHeight="1" x14ac:dyDescent="0.2">
      <c r="B399" s="96" t="s">
        <v>511</v>
      </c>
      <c r="C399" s="97" t="s">
        <v>168</v>
      </c>
      <c r="D399" s="83"/>
      <c r="E399" s="83"/>
      <c r="F399" s="83"/>
      <c r="G399" s="83"/>
      <c r="H399" s="10"/>
      <c r="I399" s="93">
        <v>4</v>
      </c>
      <c r="J399" s="67" t="s">
        <v>0</v>
      </c>
      <c r="K399" s="76"/>
      <c r="L399" s="60">
        <f>K399*I399</f>
        <v>0</v>
      </c>
      <c r="M399" s="61">
        <f>+SUM(L392:L399)</f>
        <v>0</v>
      </c>
    </row>
    <row r="400" spans="2:13" ht="6.6" customHeight="1" x14ac:dyDescent="0.2">
      <c r="B400" s="77"/>
      <c r="C400" s="90"/>
      <c r="D400" s="83"/>
      <c r="E400" s="83"/>
      <c r="F400" s="83"/>
      <c r="G400" s="83"/>
      <c r="H400" s="10"/>
      <c r="I400" s="93"/>
      <c r="J400" s="67"/>
      <c r="K400" s="76"/>
      <c r="L400" s="60"/>
      <c r="M400" s="61"/>
    </row>
    <row r="401" spans="2:13" ht="13.15" customHeight="1" x14ac:dyDescent="0.2">
      <c r="B401" s="79">
        <v>3.7</v>
      </c>
      <c r="C401" s="89" t="s">
        <v>169</v>
      </c>
      <c r="D401" s="83"/>
      <c r="E401" s="83"/>
      <c r="F401" s="83"/>
      <c r="G401" s="83"/>
      <c r="H401" s="15"/>
      <c r="I401" s="74"/>
      <c r="J401" s="67"/>
      <c r="K401" s="76"/>
      <c r="L401" s="60"/>
      <c r="M401" s="61"/>
    </row>
    <row r="402" spans="2:13" ht="13.15" customHeight="1" x14ac:dyDescent="0.2">
      <c r="B402" s="79" t="s">
        <v>512</v>
      </c>
      <c r="C402" s="89" t="s">
        <v>171</v>
      </c>
      <c r="D402" s="83"/>
      <c r="E402" s="83"/>
      <c r="F402" s="83"/>
      <c r="G402" s="83"/>
      <c r="H402" s="10"/>
      <c r="I402" s="74"/>
      <c r="J402" s="67"/>
      <c r="K402" s="76"/>
      <c r="L402" s="60"/>
      <c r="M402" s="61"/>
    </row>
    <row r="403" spans="2:13" ht="13.15" customHeight="1" x14ac:dyDescent="0.2">
      <c r="B403" s="77" t="s">
        <v>513</v>
      </c>
      <c r="C403" s="90" t="s">
        <v>173</v>
      </c>
      <c r="D403" s="83"/>
      <c r="E403" s="83"/>
      <c r="F403" s="83"/>
      <c r="G403" s="83"/>
      <c r="H403" s="10"/>
      <c r="I403" s="93">
        <v>352</v>
      </c>
      <c r="J403" s="67" t="s">
        <v>0</v>
      </c>
      <c r="K403" s="76"/>
      <c r="L403" s="60">
        <f t="shared" ref="L403:L415" si="15">K403*I403</f>
        <v>0</v>
      </c>
      <c r="M403" s="61"/>
    </row>
    <row r="404" spans="2:13" ht="13.15" customHeight="1" x14ac:dyDescent="0.2">
      <c r="B404" s="77" t="s">
        <v>514</v>
      </c>
      <c r="C404" s="97" t="s">
        <v>175</v>
      </c>
      <c r="D404" s="83"/>
      <c r="E404" s="83"/>
      <c r="F404" s="83"/>
      <c r="G404" s="83"/>
      <c r="H404" s="10"/>
      <c r="I404" s="93">
        <v>352</v>
      </c>
      <c r="J404" s="67" t="s">
        <v>0</v>
      </c>
      <c r="K404" s="76"/>
      <c r="L404" s="60">
        <f t="shared" si="15"/>
        <v>0</v>
      </c>
      <c r="M404" s="61"/>
    </row>
    <row r="405" spans="2:13" ht="30.75" customHeight="1" x14ac:dyDescent="0.2">
      <c r="B405" s="77" t="s">
        <v>515</v>
      </c>
      <c r="C405" s="147" t="s">
        <v>177</v>
      </c>
      <c r="D405" s="148"/>
      <c r="E405" s="148"/>
      <c r="F405" s="148"/>
      <c r="G405" s="148"/>
      <c r="H405" s="10"/>
      <c r="I405" s="93">
        <v>45</v>
      </c>
      <c r="J405" s="67" t="s">
        <v>0</v>
      </c>
      <c r="K405" s="76"/>
      <c r="L405" s="60">
        <f t="shared" si="15"/>
        <v>0</v>
      </c>
      <c r="M405" s="61"/>
    </row>
    <row r="406" spans="2:13" ht="24.6" customHeight="1" x14ac:dyDescent="0.2">
      <c r="B406" s="77" t="s">
        <v>516</v>
      </c>
      <c r="C406" s="147" t="s">
        <v>187</v>
      </c>
      <c r="D406" s="148"/>
      <c r="E406" s="148"/>
      <c r="F406" s="148"/>
      <c r="G406" s="148"/>
      <c r="H406" s="10"/>
      <c r="I406" s="93">
        <v>197</v>
      </c>
      <c r="J406" s="67" t="s">
        <v>0</v>
      </c>
      <c r="K406" s="76"/>
      <c r="L406" s="60">
        <f t="shared" si="15"/>
        <v>0</v>
      </c>
      <c r="M406" s="61"/>
    </row>
    <row r="407" spans="2:13" ht="33" customHeight="1" x14ac:dyDescent="0.2">
      <c r="B407" s="77" t="s">
        <v>517</v>
      </c>
      <c r="C407" s="147" t="s">
        <v>189</v>
      </c>
      <c r="D407" s="148"/>
      <c r="E407" s="148"/>
      <c r="F407" s="148"/>
      <c r="G407" s="148"/>
      <c r="H407" s="10"/>
      <c r="I407" s="93">
        <v>32</v>
      </c>
      <c r="J407" s="67" t="s">
        <v>0</v>
      </c>
      <c r="K407" s="76"/>
      <c r="L407" s="60">
        <f t="shared" si="15"/>
        <v>0</v>
      </c>
      <c r="M407" s="61"/>
    </row>
    <row r="408" spans="2:13" ht="32.25" customHeight="1" x14ac:dyDescent="0.2">
      <c r="B408" s="77" t="s">
        <v>518</v>
      </c>
      <c r="C408" s="147" t="s">
        <v>191</v>
      </c>
      <c r="D408" s="148"/>
      <c r="E408" s="148"/>
      <c r="F408" s="148"/>
      <c r="G408" s="148"/>
      <c r="H408" s="157"/>
      <c r="I408" s="93">
        <v>197</v>
      </c>
      <c r="J408" s="67" t="s">
        <v>0</v>
      </c>
      <c r="K408" s="76"/>
      <c r="L408" s="60">
        <f t="shared" si="15"/>
        <v>0</v>
      </c>
      <c r="M408" s="61"/>
    </row>
    <row r="409" spans="2:13" ht="31.5" customHeight="1" x14ac:dyDescent="0.2">
      <c r="B409" s="77" t="s">
        <v>519</v>
      </c>
      <c r="C409" s="147" t="s">
        <v>193</v>
      </c>
      <c r="D409" s="148"/>
      <c r="E409" s="148"/>
      <c r="F409" s="148"/>
      <c r="G409" s="148"/>
      <c r="H409" s="10"/>
      <c r="I409" s="93">
        <v>32</v>
      </c>
      <c r="J409" s="67" t="s">
        <v>0</v>
      </c>
      <c r="K409" s="76"/>
      <c r="L409" s="60">
        <f t="shared" si="15"/>
        <v>0</v>
      </c>
      <c r="M409" s="61"/>
    </row>
    <row r="410" spans="2:13" ht="29.25" customHeight="1" x14ac:dyDescent="0.2">
      <c r="B410" s="77" t="s">
        <v>520</v>
      </c>
      <c r="C410" s="147" t="s">
        <v>195</v>
      </c>
      <c r="D410" s="148"/>
      <c r="E410" s="148"/>
      <c r="F410" s="148"/>
      <c r="G410" s="148"/>
      <c r="H410" s="10"/>
      <c r="I410" s="93">
        <v>197</v>
      </c>
      <c r="J410" s="67" t="s">
        <v>0</v>
      </c>
      <c r="K410" s="76"/>
      <c r="L410" s="60">
        <f t="shared" si="15"/>
        <v>0</v>
      </c>
      <c r="M410" s="61"/>
    </row>
    <row r="411" spans="2:13" ht="30.75" customHeight="1" x14ac:dyDescent="0.2">
      <c r="B411" s="77" t="s">
        <v>521</v>
      </c>
      <c r="C411" s="147" t="s">
        <v>197</v>
      </c>
      <c r="D411" s="148"/>
      <c r="E411" s="148"/>
      <c r="F411" s="148"/>
      <c r="G411" s="148"/>
      <c r="H411" s="10"/>
      <c r="I411" s="93">
        <v>19</v>
      </c>
      <c r="J411" s="67" t="s">
        <v>0</v>
      </c>
      <c r="K411" s="76"/>
      <c r="L411" s="60">
        <f t="shared" si="15"/>
        <v>0</v>
      </c>
      <c r="M411" s="61"/>
    </row>
    <row r="412" spans="2:13" ht="13.15" customHeight="1" x14ac:dyDescent="0.2">
      <c r="B412" s="77" t="s">
        <v>522</v>
      </c>
      <c r="C412" s="104" t="s">
        <v>523</v>
      </c>
      <c r="D412" s="105"/>
      <c r="E412" s="105"/>
      <c r="F412" s="105"/>
      <c r="G412" s="105"/>
      <c r="H412" s="11"/>
      <c r="I412" s="106">
        <v>12</v>
      </c>
      <c r="J412" s="70" t="s">
        <v>0</v>
      </c>
      <c r="K412" s="68"/>
      <c r="L412" s="72">
        <f t="shared" si="15"/>
        <v>0</v>
      </c>
      <c r="M412" s="73"/>
    </row>
    <row r="413" spans="2:13" ht="13.9" customHeight="1" x14ac:dyDescent="0.2">
      <c r="B413" s="77" t="s">
        <v>524</v>
      </c>
      <c r="C413" s="90" t="s">
        <v>201</v>
      </c>
      <c r="D413" s="83"/>
      <c r="E413" s="83"/>
      <c r="F413" s="83"/>
      <c r="G413" s="83"/>
      <c r="H413" s="10"/>
      <c r="I413" s="93">
        <v>1</v>
      </c>
      <c r="J413" s="67" t="s">
        <v>14</v>
      </c>
      <c r="K413" s="76"/>
      <c r="L413" s="60">
        <f t="shared" si="15"/>
        <v>0</v>
      </c>
      <c r="M413" s="61"/>
    </row>
    <row r="414" spans="2:13" ht="33.75" customHeight="1" x14ac:dyDescent="0.2">
      <c r="B414" s="77" t="s">
        <v>525</v>
      </c>
      <c r="C414" s="147" t="s">
        <v>526</v>
      </c>
      <c r="D414" s="148"/>
      <c r="E414" s="148"/>
      <c r="F414" s="148"/>
      <c r="G414" s="148"/>
      <c r="H414" s="10"/>
      <c r="I414" s="93">
        <v>24</v>
      </c>
      <c r="J414" s="67" t="s">
        <v>0</v>
      </c>
      <c r="K414" s="76"/>
      <c r="L414" s="60">
        <f t="shared" si="15"/>
        <v>0</v>
      </c>
      <c r="M414" s="61"/>
    </row>
    <row r="415" spans="2:13" ht="33" customHeight="1" x14ac:dyDescent="0.2">
      <c r="B415" s="77" t="s">
        <v>527</v>
      </c>
      <c r="C415" s="147" t="s">
        <v>205</v>
      </c>
      <c r="D415" s="148"/>
      <c r="E415" s="148"/>
      <c r="F415" s="148"/>
      <c r="G415" s="148"/>
      <c r="H415" s="10"/>
      <c r="I415" s="93">
        <v>5</v>
      </c>
      <c r="J415" s="67" t="s">
        <v>0</v>
      </c>
      <c r="K415" s="86"/>
      <c r="L415" s="102">
        <f t="shared" si="15"/>
        <v>0</v>
      </c>
      <c r="M415" s="103">
        <f>+SUM(L403:L415)</f>
        <v>0</v>
      </c>
    </row>
    <row r="416" spans="2:13" ht="3" customHeight="1" x14ac:dyDescent="0.2">
      <c r="B416" s="77"/>
      <c r="C416" s="13"/>
      <c r="D416" s="14"/>
      <c r="E416" s="14"/>
      <c r="F416" s="14"/>
      <c r="G416" s="14"/>
      <c r="H416" s="15"/>
      <c r="I416" s="15"/>
      <c r="J416" s="16"/>
      <c r="K416" s="16"/>
      <c r="L416" s="16"/>
      <c r="M416" s="17"/>
    </row>
    <row r="417" spans="2:13" ht="13.15" customHeight="1" x14ac:dyDescent="0.2">
      <c r="B417" s="79" t="s">
        <v>528</v>
      </c>
      <c r="C417" s="89" t="s">
        <v>207</v>
      </c>
      <c r="D417" s="83"/>
      <c r="E417" s="83"/>
      <c r="F417" s="83"/>
      <c r="G417" s="83"/>
      <c r="H417" s="10"/>
      <c r="I417" s="93"/>
      <c r="J417" s="67"/>
      <c r="K417" s="76"/>
      <c r="L417" s="60"/>
      <c r="M417" s="61"/>
    </row>
    <row r="418" spans="2:13" ht="49.5" customHeight="1" x14ac:dyDescent="0.2">
      <c r="B418" s="63" t="s">
        <v>529</v>
      </c>
      <c r="C418" s="147" t="s">
        <v>849</v>
      </c>
      <c r="D418" s="148"/>
      <c r="E418" s="148"/>
      <c r="F418" s="148"/>
      <c r="G418" s="148"/>
      <c r="H418" s="10"/>
      <c r="I418" s="93">
        <v>204</v>
      </c>
      <c r="J418" s="67" t="s">
        <v>0</v>
      </c>
      <c r="K418" s="76"/>
      <c r="L418" s="60">
        <f>K418*I418</f>
        <v>0</v>
      </c>
      <c r="M418" s="61"/>
    </row>
    <row r="419" spans="2:13" ht="38.25" customHeight="1" x14ac:dyDescent="0.2">
      <c r="B419" s="63" t="s">
        <v>530</v>
      </c>
      <c r="C419" s="147" t="s">
        <v>853</v>
      </c>
      <c r="D419" s="148"/>
      <c r="E419" s="148"/>
      <c r="F419" s="148"/>
      <c r="G419" s="148"/>
      <c r="H419" s="10"/>
      <c r="I419" s="93">
        <v>149</v>
      </c>
      <c r="J419" s="67" t="s">
        <v>0</v>
      </c>
      <c r="K419" s="76"/>
      <c r="L419" s="60">
        <f>K419*I419</f>
        <v>0</v>
      </c>
      <c r="M419" s="61"/>
    </row>
    <row r="420" spans="2:13" ht="13.15" customHeight="1" x14ac:dyDescent="0.2">
      <c r="B420" s="63" t="s">
        <v>531</v>
      </c>
      <c r="C420" s="90" t="s">
        <v>211</v>
      </c>
      <c r="D420" s="83"/>
      <c r="E420" s="83"/>
      <c r="F420" s="83"/>
      <c r="G420" s="83"/>
      <c r="H420" s="10"/>
      <c r="I420" s="93">
        <v>1</v>
      </c>
      <c r="J420" s="67" t="s">
        <v>14</v>
      </c>
      <c r="K420" s="76"/>
      <c r="L420" s="60">
        <f>K420*I420</f>
        <v>0</v>
      </c>
      <c r="M420" s="61">
        <f>+SUM(L418:L420)</f>
        <v>0</v>
      </c>
    </row>
    <row r="421" spans="2:13" ht="13.15" customHeight="1" x14ac:dyDescent="0.2">
      <c r="B421" s="77"/>
      <c r="C421" s="90"/>
      <c r="D421" s="83"/>
      <c r="E421" s="83"/>
      <c r="F421" s="83"/>
      <c r="G421" s="83"/>
      <c r="H421" s="10"/>
      <c r="I421" s="93"/>
      <c r="J421" s="67"/>
      <c r="K421" s="76"/>
      <c r="L421" s="60"/>
      <c r="M421" s="61"/>
    </row>
    <row r="422" spans="2:13" ht="13.15" customHeight="1" x14ac:dyDescent="0.2">
      <c r="B422" s="79">
        <v>3.8</v>
      </c>
      <c r="C422" s="89" t="s">
        <v>212</v>
      </c>
      <c r="D422" s="83"/>
      <c r="E422" s="83"/>
      <c r="F422" s="83"/>
      <c r="G422" s="83"/>
      <c r="H422" s="10"/>
      <c r="I422" s="74"/>
      <c r="J422" s="67"/>
      <c r="K422" s="76"/>
      <c r="L422" s="60"/>
      <c r="M422" s="61"/>
    </row>
    <row r="423" spans="2:13" ht="13.15" customHeight="1" x14ac:dyDescent="0.2">
      <c r="B423" s="79" t="s">
        <v>532</v>
      </c>
      <c r="C423" s="89" t="s">
        <v>214</v>
      </c>
      <c r="D423" s="83"/>
      <c r="E423" s="83"/>
      <c r="F423" s="83"/>
      <c r="G423" s="83"/>
      <c r="H423" s="10"/>
      <c r="I423" s="74"/>
      <c r="J423" s="67"/>
      <c r="K423" s="76"/>
      <c r="L423" s="60"/>
      <c r="M423" s="61"/>
    </row>
    <row r="424" spans="2:13" ht="30" customHeight="1" x14ac:dyDescent="0.2">
      <c r="B424" s="77" t="s">
        <v>533</v>
      </c>
      <c r="C424" s="147" t="str">
        <f>C130</f>
        <v>Cortina enrrollable sistema manual. Roller Screen shade  Gris claro ó blanco</v>
      </c>
      <c r="D424" s="148"/>
      <c r="E424" s="148"/>
      <c r="F424" s="148"/>
      <c r="G424" s="148"/>
      <c r="H424" s="10"/>
      <c r="I424" s="74">
        <v>1286.8125</v>
      </c>
      <c r="J424" s="85" t="s">
        <v>62</v>
      </c>
      <c r="K424" s="76"/>
      <c r="L424" s="60">
        <f>K424*I424</f>
        <v>0</v>
      </c>
      <c r="M424" s="61">
        <f>+L424</f>
        <v>0</v>
      </c>
    </row>
    <row r="425" spans="2:13" ht="10.15" customHeight="1" x14ac:dyDescent="0.2">
      <c r="B425" s="77"/>
      <c r="C425" s="90"/>
      <c r="D425" s="83"/>
      <c r="E425" s="83"/>
      <c r="F425" s="83"/>
      <c r="G425" s="83"/>
      <c r="H425" s="10"/>
      <c r="I425" s="74"/>
      <c r="J425" s="67"/>
      <c r="K425" s="76"/>
      <c r="L425" s="60"/>
      <c r="M425" s="61"/>
    </row>
    <row r="426" spans="2:13" ht="13.15" customHeight="1" x14ac:dyDescent="0.2">
      <c r="B426" s="79">
        <v>3.9</v>
      </c>
      <c r="C426" s="89" t="s">
        <v>534</v>
      </c>
      <c r="D426" s="83"/>
      <c r="E426" s="83"/>
      <c r="F426" s="83"/>
      <c r="G426" s="83"/>
      <c r="H426" s="10"/>
      <c r="I426" s="74"/>
      <c r="J426" s="67"/>
      <c r="K426" s="76"/>
      <c r="L426" s="60"/>
      <c r="M426" s="61"/>
    </row>
    <row r="427" spans="2:13" ht="13.15" customHeight="1" x14ac:dyDescent="0.2">
      <c r="B427" s="79" t="s">
        <v>535</v>
      </c>
      <c r="C427" s="89" t="s">
        <v>219</v>
      </c>
      <c r="D427" s="83"/>
      <c r="E427" s="83"/>
      <c r="F427" s="83"/>
      <c r="G427" s="83"/>
      <c r="H427" s="10"/>
      <c r="I427" s="74"/>
      <c r="J427" s="67"/>
      <c r="K427" s="76"/>
      <c r="L427" s="60"/>
      <c r="M427" s="61"/>
    </row>
    <row r="428" spans="2:13" ht="118.5" customHeight="1" x14ac:dyDescent="0.2">
      <c r="B428" s="63" t="s">
        <v>536</v>
      </c>
      <c r="C428" s="147" t="s">
        <v>537</v>
      </c>
      <c r="D428" s="148"/>
      <c r="E428" s="148"/>
      <c r="F428" s="148"/>
      <c r="G428" s="148"/>
      <c r="H428" s="19"/>
      <c r="I428" s="98">
        <v>12.41</v>
      </c>
      <c r="J428" s="67" t="s">
        <v>9</v>
      </c>
      <c r="K428" s="99"/>
      <c r="L428" s="60">
        <f>K428*I428</f>
        <v>0</v>
      </c>
      <c r="M428" s="61"/>
    </row>
    <row r="429" spans="2:13" ht="30.75" customHeight="1" x14ac:dyDescent="0.2">
      <c r="B429" s="63" t="s">
        <v>538</v>
      </c>
      <c r="C429" s="147" t="s">
        <v>223</v>
      </c>
      <c r="D429" s="148"/>
      <c r="E429" s="148"/>
      <c r="F429" s="148"/>
      <c r="G429" s="148"/>
      <c r="H429" s="10"/>
      <c r="I429" s="74">
        <v>17.98</v>
      </c>
      <c r="J429" s="67" t="s">
        <v>9</v>
      </c>
      <c r="K429" s="76"/>
      <c r="L429" s="60">
        <f>K429*I429</f>
        <v>0</v>
      </c>
      <c r="M429" s="61">
        <f>+L428+L429</f>
        <v>0</v>
      </c>
    </row>
    <row r="430" spans="2:13" ht="9.6" customHeight="1" x14ac:dyDescent="0.2">
      <c r="B430" s="12"/>
      <c r="C430" s="13"/>
      <c r="D430" s="83"/>
      <c r="E430" s="83"/>
      <c r="F430" s="83"/>
      <c r="G430" s="83"/>
      <c r="H430" s="10"/>
      <c r="I430" s="74"/>
      <c r="J430" s="67"/>
      <c r="K430" s="76"/>
      <c r="L430" s="60"/>
      <c r="M430" s="61"/>
    </row>
    <row r="431" spans="2:13" ht="13.15" customHeight="1" x14ac:dyDescent="0.2">
      <c r="B431" s="79" t="s">
        <v>539</v>
      </c>
      <c r="C431" s="89" t="s">
        <v>225</v>
      </c>
      <c r="D431" s="83"/>
      <c r="E431" s="83"/>
      <c r="F431" s="83"/>
      <c r="G431" s="83"/>
      <c r="H431" s="10"/>
      <c r="I431" s="74"/>
      <c r="J431" s="67"/>
      <c r="K431" s="76"/>
      <c r="L431" s="60"/>
      <c r="M431" s="61"/>
    </row>
    <row r="432" spans="2:13" ht="13.15" customHeight="1" x14ac:dyDescent="0.2">
      <c r="B432" s="79" t="s">
        <v>540</v>
      </c>
      <c r="C432" s="89" t="s">
        <v>227</v>
      </c>
      <c r="D432" s="83"/>
      <c r="E432" s="83"/>
      <c r="F432" s="83"/>
      <c r="G432" s="83"/>
      <c r="H432" s="10"/>
      <c r="I432" s="74"/>
      <c r="J432" s="67"/>
      <c r="K432" s="76"/>
      <c r="L432" s="60"/>
      <c r="M432" s="61"/>
    </row>
    <row r="433" spans="2:13" ht="31.5" customHeight="1" x14ac:dyDescent="0.2">
      <c r="B433" s="63" t="s">
        <v>541</v>
      </c>
      <c r="C433" s="147" t="s">
        <v>229</v>
      </c>
      <c r="D433" s="148"/>
      <c r="E433" s="148"/>
      <c r="F433" s="148"/>
      <c r="G433" s="148"/>
      <c r="H433" s="10"/>
      <c r="I433" s="74">
        <v>1</v>
      </c>
      <c r="J433" s="67" t="s">
        <v>0</v>
      </c>
      <c r="K433" s="76"/>
      <c r="L433" s="60">
        <f>K433*I433</f>
        <v>0</v>
      </c>
      <c r="M433" s="61"/>
    </row>
    <row r="434" spans="2:13" ht="59.25" customHeight="1" x14ac:dyDescent="0.2">
      <c r="B434" s="63" t="s">
        <v>542</v>
      </c>
      <c r="C434" s="145" t="s">
        <v>154</v>
      </c>
      <c r="D434" s="146"/>
      <c r="E434" s="146"/>
      <c r="F434" s="146"/>
      <c r="G434" s="146"/>
      <c r="H434" s="10"/>
      <c r="I434" s="74">
        <v>7</v>
      </c>
      <c r="J434" s="67" t="s">
        <v>0</v>
      </c>
      <c r="K434" s="76"/>
      <c r="L434" s="60">
        <f>K434*I434</f>
        <v>0</v>
      </c>
      <c r="M434" s="61"/>
    </row>
    <row r="435" spans="2:13" ht="45.75" customHeight="1" x14ac:dyDescent="0.2">
      <c r="B435" s="63" t="s">
        <v>543</v>
      </c>
      <c r="C435" s="145" t="s">
        <v>156</v>
      </c>
      <c r="D435" s="146"/>
      <c r="E435" s="146"/>
      <c r="F435" s="146"/>
      <c r="G435" s="146"/>
      <c r="H435" s="10"/>
      <c r="I435" s="74">
        <v>7</v>
      </c>
      <c r="J435" s="67" t="s">
        <v>0</v>
      </c>
      <c r="K435" s="76"/>
      <c r="L435" s="60">
        <f>K435*I435</f>
        <v>0</v>
      </c>
      <c r="M435" s="61"/>
    </row>
    <row r="436" spans="2:13" ht="13.15" customHeight="1" x14ac:dyDescent="0.2">
      <c r="B436" s="79" t="s">
        <v>544</v>
      </c>
      <c r="C436" s="89" t="s">
        <v>233</v>
      </c>
      <c r="D436" s="83"/>
      <c r="E436" s="83"/>
      <c r="F436" s="83"/>
      <c r="G436" s="83"/>
      <c r="H436" s="10"/>
      <c r="I436" s="74"/>
      <c r="J436" s="67"/>
      <c r="K436" s="76"/>
      <c r="L436" s="60"/>
      <c r="M436" s="61"/>
    </row>
    <row r="437" spans="2:13" ht="32.25" customHeight="1" x14ac:dyDescent="0.2">
      <c r="B437" s="63" t="s">
        <v>545</v>
      </c>
      <c r="C437" s="145" t="s">
        <v>235</v>
      </c>
      <c r="D437" s="146"/>
      <c r="E437" s="146"/>
      <c r="F437" s="146"/>
      <c r="G437" s="146"/>
      <c r="H437" s="10"/>
      <c r="I437" s="74">
        <v>8</v>
      </c>
      <c r="J437" s="67" t="s">
        <v>0</v>
      </c>
      <c r="K437" s="76"/>
      <c r="L437" s="60">
        <f>K437*I437</f>
        <v>0</v>
      </c>
      <c r="M437" s="61">
        <f>+SUM(L433:L437)</f>
        <v>0</v>
      </c>
    </row>
    <row r="438" spans="2:13" ht="13.15" customHeight="1" x14ac:dyDescent="0.2">
      <c r="B438" s="77"/>
      <c r="C438" s="90"/>
      <c r="D438" s="83"/>
      <c r="E438" s="83"/>
      <c r="F438" s="83"/>
      <c r="G438" s="83"/>
      <c r="H438" s="10"/>
      <c r="I438" s="74"/>
      <c r="J438" s="67"/>
      <c r="K438" s="76"/>
      <c r="L438" s="60"/>
      <c r="M438" s="61"/>
    </row>
    <row r="439" spans="2:13" ht="13.15" customHeight="1" x14ac:dyDescent="0.2">
      <c r="B439" s="107">
        <v>4</v>
      </c>
      <c r="C439" s="108" t="s">
        <v>546</v>
      </c>
      <c r="D439" s="109"/>
      <c r="E439" s="109"/>
      <c r="F439" s="109"/>
      <c r="G439" s="109"/>
      <c r="H439" s="20"/>
      <c r="I439" s="110"/>
      <c r="J439" s="51"/>
      <c r="K439" s="111"/>
      <c r="L439" s="53"/>
      <c r="M439" s="54"/>
    </row>
    <row r="440" spans="2:13" ht="13.15" customHeight="1" x14ac:dyDescent="0.2">
      <c r="B440" s="63">
        <v>4.0999999999999996</v>
      </c>
      <c r="C440" s="151" t="s">
        <v>547</v>
      </c>
      <c r="D440" s="152"/>
      <c r="E440" s="152"/>
      <c r="F440" s="152"/>
      <c r="G440" s="152"/>
      <c r="H440" s="156"/>
      <c r="I440" s="74"/>
      <c r="J440" s="67"/>
      <c r="K440" s="76"/>
      <c r="L440" s="60"/>
      <c r="M440" s="61"/>
    </row>
    <row r="441" spans="2:13" ht="13.15" customHeight="1" x14ac:dyDescent="0.2">
      <c r="B441" s="79" t="s">
        <v>548</v>
      </c>
      <c r="C441" s="89" t="s">
        <v>4</v>
      </c>
      <c r="D441" s="83"/>
      <c r="E441" s="83"/>
      <c r="F441" s="83"/>
      <c r="G441" s="83"/>
      <c r="H441" s="10"/>
      <c r="I441" s="74"/>
      <c r="J441" s="67"/>
      <c r="K441" s="76"/>
      <c r="L441" s="60"/>
      <c r="M441" s="61"/>
    </row>
    <row r="442" spans="2:13" ht="13.15" customHeight="1" x14ac:dyDescent="0.2">
      <c r="B442" s="55" t="s">
        <v>549</v>
      </c>
      <c r="C442" s="149" t="s">
        <v>6</v>
      </c>
      <c r="D442" s="150"/>
      <c r="E442" s="150"/>
      <c r="F442" s="150"/>
      <c r="G442" s="150"/>
      <c r="H442" s="10"/>
      <c r="I442" s="57"/>
      <c r="J442" s="58"/>
      <c r="K442" s="59"/>
      <c r="L442" s="60"/>
      <c r="M442" s="61"/>
    </row>
    <row r="443" spans="2:13" ht="13.15" customHeight="1" x14ac:dyDescent="0.2">
      <c r="B443" s="63" t="s">
        <v>550</v>
      </c>
      <c r="C443" s="147" t="s">
        <v>551</v>
      </c>
      <c r="D443" s="148"/>
      <c r="E443" s="148"/>
      <c r="F443" s="148"/>
      <c r="G443" s="148"/>
      <c r="H443" s="10"/>
      <c r="I443" s="66">
        <v>2</v>
      </c>
      <c r="J443" s="67" t="s">
        <v>0</v>
      </c>
      <c r="K443" s="68"/>
      <c r="L443" s="60">
        <f>K443*I443</f>
        <v>0</v>
      </c>
      <c r="M443" s="61"/>
    </row>
    <row r="444" spans="2:13" ht="13.15" customHeight="1" x14ac:dyDescent="0.2">
      <c r="B444" s="63" t="s">
        <v>552</v>
      </c>
      <c r="C444" s="78" t="s">
        <v>553</v>
      </c>
      <c r="D444" s="62"/>
      <c r="E444" s="62"/>
      <c r="F444" s="62"/>
      <c r="G444" s="62"/>
      <c r="H444" s="10"/>
      <c r="I444" s="74">
        <v>1.9580000000000002</v>
      </c>
      <c r="J444" s="67" t="s">
        <v>554</v>
      </c>
      <c r="K444" s="68"/>
      <c r="L444" s="60">
        <f>K444*I444</f>
        <v>0</v>
      </c>
      <c r="M444" s="61"/>
    </row>
    <row r="445" spans="2:13" ht="13.15" customHeight="1" x14ac:dyDescent="0.2">
      <c r="B445" s="55" t="s">
        <v>555</v>
      </c>
      <c r="C445" s="80" t="s">
        <v>22</v>
      </c>
      <c r="D445" s="65"/>
      <c r="E445" s="65"/>
      <c r="F445" s="65"/>
      <c r="G445" s="65"/>
      <c r="H445" s="10"/>
      <c r="I445" s="66"/>
      <c r="J445" s="67"/>
      <c r="K445" s="68"/>
      <c r="L445" s="60"/>
      <c r="M445" s="61"/>
    </row>
    <row r="446" spans="2:13" ht="13.15" customHeight="1" x14ac:dyDescent="0.2">
      <c r="B446" s="63" t="s">
        <v>556</v>
      </c>
      <c r="C446" s="147" t="s">
        <v>557</v>
      </c>
      <c r="D446" s="148"/>
      <c r="E446" s="148"/>
      <c r="F446" s="148"/>
      <c r="G446" s="148"/>
      <c r="H446" s="10"/>
      <c r="I446" s="69">
        <v>348.16</v>
      </c>
      <c r="J446" s="70" t="s">
        <v>9</v>
      </c>
      <c r="K446" s="68"/>
      <c r="L446" s="60">
        <f>K446*I446</f>
        <v>0</v>
      </c>
      <c r="M446" s="61"/>
    </row>
    <row r="447" spans="2:13" ht="13.15" customHeight="1" x14ac:dyDescent="0.2">
      <c r="B447" s="63" t="s">
        <v>558</v>
      </c>
      <c r="C447" s="147" t="s">
        <v>559</v>
      </c>
      <c r="D447" s="148"/>
      <c r="E447" s="148"/>
      <c r="F447" s="148"/>
      <c r="G447" s="148"/>
      <c r="H447" s="10"/>
      <c r="I447" s="66">
        <v>38.670499999999997</v>
      </c>
      <c r="J447" s="70" t="s">
        <v>9</v>
      </c>
      <c r="K447" s="68"/>
      <c r="L447" s="60">
        <f>K447*I447</f>
        <v>0</v>
      </c>
      <c r="M447" s="61"/>
    </row>
    <row r="448" spans="2:13" ht="13.15" customHeight="1" x14ac:dyDescent="0.2">
      <c r="B448" s="79" t="s">
        <v>560</v>
      </c>
      <c r="C448" s="80" t="s">
        <v>561</v>
      </c>
      <c r="D448" s="83"/>
      <c r="E448" s="83"/>
      <c r="F448" s="83"/>
      <c r="G448" s="83"/>
      <c r="H448" s="10"/>
      <c r="I448" s="74"/>
      <c r="J448" s="67"/>
      <c r="K448" s="76"/>
      <c r="L448" s="60"/>
      <c r="M448" s="61"/>
    </row>
    <row r="449" spans="2:13" ht="13.15" customHeight="1" x14ac:dyDescent="0.2">
      <c r="B449" s="96" t="s">
        <v>562</v>
      </c>
      <c r="C449" s="97" t="s">
        <v>563</v>
      </c>
      <c r="D449" s="14"/>
      <c r="E449" s="14"/>
      <c r="F449" s="14"/>
      <c r="G449" s="14"/>
      <c r="H449" s="15"/>
      <c r="I449" s="74">
        <v>2.403</v>
      </c>
      <c r="J449" s="67" t="s">
        <v>554</v>
      </c>
      <c r="K449" s="76"/>
      <c r="L449" s="60">
        <f>K449*I449</f>
        <v>0</v>
      </c>
      <c r="M449" s="61"/>
    </row>
    <row r="450" spans="2:13" ht="13.15" customHeight="1" x14ac:dyDescent="0.2">
      <c r="B450" s="77" t="s">
        <v>564</v>
      </c>
      <c r="C450" s="78" t="s">
        <v>565</v>
      </c>
      <c r="D450" s="62"/>
      <c r="E450" s="62"/>
      <c r="F450" s="62"/>
      <c r="G450" s="62"/>
      <c r="H450" s="10"/>
      <c r="I450" s="74">
        <v>1.782</v>
      </c>
      <c r="J450" s="67" t="s">
        <v>554</v>
      </c>
      <c r="K450" s="76"/>
      <c r="L450" s="60">
        <f>K450*I450</f>
        <v>0</v>
      </c>
      <c r="M450" s="61"/>
    </row>
    <row r="451" spans="2:13" ht="13.15" customHeight="1" x14ac:dyDescent="0.2">
      <c r="B451" s="77" t="s">
        <v>566</v>
      </c>
      <c r="C451" s="78" t="s">
        <v>567</v>
      </c>
      <c r="D451" s="62"/>
      <c r="E451" s="62"/>
      <c r="F451" s="62"/>
      <c r="G451" s="62"/>
      <c r="H451" s="10"/>
      <c r="I451" s="74">
        <v>1</v>
      </c>
      <c r="J451" s="67" t="s">
        <v>14</v>
      </c>
      <c r="K451" s="76"/>
      <c r="L451" s="60">
        <f>K451*I451</f>
        <v>0</v>
      </c>
      <c r="M451" s="61"/>
    </row>
    <row r="452" spans="2:13" ht="13.15" customHeight="1" x14ac:dyDescent="0.2">
      <c r="B452" s="77" t="s">
        <v>568</v>
      </c>
      <c r="C452" s="78" t="s">
        <v>569</v>
      </c>
      <c r="D452" s="62"/>
      <c r="E452" s="62"/>
      <c r="F452" s="62"/>
      <c r="G452" s="62"/>
      <c r="H452" s="10"/>
      <c r="I452" s="74">
        <v>14</v>
      </c>
      <c r="J452" s="67" t="s">
        <v>31</v>
      </c>
      <c r="K452" s="76"/>
      <c r="L452" s="60">
        <f>K452*I452</f>
        <v>0</v>
      </c>
      <c r="M452" s="61">
        <f>+SUM(L443:L452)</f>
        <v>0</v>
      </c>
    </row>
    <row r="453" spans="2:13" ht="13.15" customHeight="1" x14ac:dyDescent="0.2">
      <c r="B453" s="12"/>
      <c r="C453" s="13"/>
      <c r="D453" s="14"/>
      <c r="E453" s="14"/>
      <c r="F453" s="14"/>
      <c r="G453" s="14"/>
      <c r="H453" s="15"/>
      <c r="I453" s="15"/>
      <c r="J453" s="16"/>
      <c r="K453" s="16"/>
      <c r="L453" s="16"/>
      <c r="M453" s="17"/>
    </row>
    <row r="454" spans="2:13" ht="13.15" customHeight="1" x14ac:dyDescent="0.2">
      <c r="B454" s="79" t="s">
        <v>570</v>
      </c>
      <c r="C454" s="80" t="s">
        <v>571</v>
      </c>
      <c r="D454" s="14"/>
      <c r="E454" s="14"/>
      <c r="F454" s="14"/>
      <c r="G454" s="14"/>
      <c r="H454" s="15"/>
      <c r="I454" s="15"/>
      <c r="J454" s="16"/>
      <c r="K454" s="16"/>
      <c r="L454" s="16"/>
      <c r="M454" s="17"/>
    </row>
    <row r="455" spans="2:13" ht="13.15" customHeight="1" x14ac:dyDescent="0.2">
      <c r="B455" s="77" t="s">
        <v>572</v>
      </c>
      <c r="C455" s="90" t="s">
        <v>573</v>
      </c>
      <c r="D455" s="83"/>
      <c r="E455" s="83"/>
      <c r="F455" s="83"/>
      <c r="G455" s="83"/>
      <c r="H455" s="10"/>
      <c r="I455" s="74">
        <v>1.6019999999999999</v>
      </c>
      <c r="J455" s="67" t="s">
        <v>554</v>
      </c>
      <c r="K455" s="76"/>
      <c r="L455" s="60">
        <f>K455*I455</f>
        <v>0</v>
      </c>
      <c r="M455" s="61"/>
    </row>
    <row r="456" spans="2:13" ht="13.15" customHeight="1" x14ac:dyDescent="0.2">
      <c r="B456" s="77" t="s">
        <v>574</v>
      </c>
      <c r="C456" s="78" t="s">
        <v>575</v>
      </c>
      <c r="D456" s="62"/>
      <c r="E456" s="62"/>
      <c r="F456" s="62"/>
      <c r="G456" s="62"/>
      <c r="H456" s="10"/>
      <c r="I456" s="74">
        <v>2.6580400000000006</v>
      </c>
      <c r="J456" s="67" t="s">
        <v>554</v>
      </c>
      <c r="K456" s="76"/>
      <c r="L456" s="60">
        <f>K456*I456</f>
        <v>0</v>
      </c>
      <c r="M456" s="61">
        <f>+L455+L456</f>
        <v>0</v>
      </c>
    </row>
    <row r="457" spans="2:13" ht="13.15" customHeight="1" x14ac:dyDescent="0.2">
      <c r="B457" s="12"/>
      <c r="C457" s="13"/>
      <c r="D457" s="14"/>
      <c r="E457" s="14"/>
      <c r="F457" s="14"/>
      <c r="G457" s="14"/>
      <c r="H457" s="15"/>
      <c r="I457" s="15"/>
      <c r="J457" s="16"/>
      <c r="K457" s="16"/>
      <c r="L457" s="16"/>
      <c r="M457" s="17"/>
    </row>
    <row r="458" spans="2:13" ht="13.15" customHeight="1" x14ac:dyDescent="0.2">
      <c r="B458" s="79" t="s">
        <v>576</v>
      </c>
      <c r="C458" s="80" t="s">
        <v>577</v>
      </c>
      <c r="D458" s="83"/>
      <c r="E458" s="83"/>
      <c r="F458" s="83"/>
      <c r="G458" s="83"/>
      <c r="H458" s="10"/>
      <c r="I458" s="74"/>
      <c r="J458" s="67"/>
      <c r="K458" s="76"/>
      <c r="L458" s="60"/>
      <c r="M458" s="61"/>
    </row>
    <row r="459" spans="2:13" ht="13.15" customHeight="1" x14ac:dyDescent="0.2">
      <c r="B459" s="77" t="s">
        <v>578</v>
      </c>
      <c r="C459" s="90" t="s">
        <v>579</v>
      </c>
      <c r="D459" s="83"/>
      <c r="E459" s="83"/>
      <c r="F459" s="83"/>
      <c r="G459" s="83"/>
      <c r="H459" s="10"/>
      <c r="I459" s="74">
        <v>41.82</v>
      </c>
      <c r="J459" s="70" t="s">
        <v>9</v>
      </c>
      <c r="K459" s="76"/>
      <c r="L459" s="60">
        <f>+I459*K459</f>
        <v>0</v>
      </c>
      <c r="M459" s="61">
        <f>+L459</f>
        <v>0</v>
      </c>
    </row>
    <row r="460" spans="2:13" ht="13.15" customHeight="1" x14ac:dyDescent="0.2">
      <c r="B460" s="77"/>
      <c r="C460" s="90"/>
      <c r="D460" s="83"/>
      <c r="E460" s="83"/>
      <c r="F460" s="83"/>
      <c r="G460" s="83"/>
      <c r="H460" s="10"/>
      <c r="I460" s="74"/>
      <c r="J460" s="67"/>
      <c r="K460" s="76"/>
      <c r="L460" s="60"/>
      <c r="M460" s="61"/>
    </row>
    <row r="461" spans="2:13" ht="13.15" customHeight="1" x14ac:dyDescent="0.2">
      <c r="B461" s="79" t="s">
        <v>580</v>
      </c>
      <c r="C461" s="89" t="s">
        <v>581</v>
      </c>
      <c r="D461" s="83"/>
      <c r="E461" s="83"/>
      <c r="F461" s="83"/>
      <c r="G461" s="83"/>
      <c r="H461" s="10"/>
      <c r="I461" s="74"/>
      <c r="J461" s="67"/>
      <c r="K461" s="76"/>
      <c r="L461" s="60"/>
      <c r="M461" s="61"/>
    </row>
    <row r="462" spans="2:13" ht="13.15" customHeight="1" x14ac:dyDescent="0.2">
      <c r="B462" s="77" t="s">
        <v>582</v>
      </c>
      <c r="C462" s="90" t="s">
        <v>583</v>
      </c>
      <c r="D462" s="83"/>
      <c r="E462" s="83"/>
      <c r="F462" s="83"/>
      <c r="G462" s="83"/>
      <c r="H462" s="10"/>
      <c r="I462" s="74">
        <v>41.82</v>
      </c>
      <c r="J462" s="70" t="s">
        <v>9</v>
      </c>
      <c r="K462" s="76"/>
      <c r="L462" s="60">
        <f>+I462*K462</f>
        <v>0</v>
      </c>
      <c r="M462" s="61"/>
    </row>
    <row r="463" spans="2:13" ht="13.15" customHeight="1" x14ac:dyDescent="0.2">
      <c r="B463" s="77" t="s">
        <v>584</v>
      </c>
      <c r="C463" s="90" t="s">
        <v>585</v>
      </c>
      <c r="D463" s="83"/>
      <c r="E463" s="83"/>
      <c r="F463" s="83"/>
      <c r="G463" s="83"/>
      <c r="H463" s="10"/>
      <c r="I463" s="74">
        <v>41.82</v>
      </c>
      <c r="J463" s="70" t="s">
        <v>9</v>
      </c>
      <c r="K463" s="76"/>
      <c r="L463" s="60">
        <f>+I463*K463</f>
        <v>0</v>
      </c>
      <c r="M463" s="61"/>
    </row>
    <row r="464" spans="2:13" ht="13.15" customHeight="1" x14ac:dyDescent="0.2">
      <c r="B464" s="77" t="s">
        <v>586</v>
      </c>
      <c r="C464" s="90" t="s">
        <v>587</v>
      </c>
      <c r="D464" s="83"/>
      <c r="E464" s="83"/>
      <c r="F464" s="83"/>
      <c r="G464" s="83"/>
      <c r="H464" s="10"/>
      <c r="I464" s="74">
        <v>154.79999999999998</v>
      </c>
      <c r="J464" s="70" t="s">
        <v>9</v>
      </c>
      <c r="K464" s="76"/>
      <c r="L464" s="60">
        <f>+I464*K464</f>
        <v>0</v>
      </c>
      <c r="M464" s="61"/>
    </row>
    <row r="465" spans="2:13" ht="13.15" customHeight="1" x14ac:dyDescent="0.2">
      <c r="B465" s="77" t="s">
        <v>588</v>
      </c>
      <c r="C465" s="90" t="s">
        <v>589</v>
      </c>
      <c r="D465" s="83"/>
      <c r="E465" s="83"/>
      <c r="F465" s="83"/>
      <c r="G465" s="83"/>
      <c r="H465" s="10"/>
      <c r="I465" s="74">
        <v>154.79999999999998</v>
      </c>
      <c r="J465" s="70" t="s">
        <v>9</v>
      </c>
      <c r="K465" s="76"/>
      <c r="L465" s="60">
        <f>+I465*K465</f>
        <v>0</v>
      </c>
      <c r="M465" s="61"/>
    </row>
    <row r="466" spans="2:13" ht="13.15" customHeight="1" x14ac:dyDescent="0.2">
      <c r="B466" s="77" t="s">
        <v>590</v>
      </c>
      <c r="C466" s="90" t="s">
        <v>591</v>
      </c>
      <c r="D466" s="83"/>
      <c r="E466" s="83"/>
      <c r="F466" s="83"/>
      <c r="G466" s="83"/>
      <c r="H466" s="10"/>
      <c r="I466" s="74">
        <v>67.800000000000011</v>
      </c>
      <c r="J466" s="67" t="s">
        <v>45</v>
      </c>
      <c r="K466" s="76"/>
      <c r="L466" s="60">
        <f>+I466*K466</f>
        <v>0</v>
      </c>
      <c r="M466" s="61">
        <f>+SUM(L462:L466)</f>
        <v>0</v>
      </c>
    </row>
    <row r="467" spans="2:13" ht="13.15" customHeight="1" x14ac:dyDescent="0.2">
      <c r="B467" s="77"/>
      <c r="C467" s="90"/>
      <c r="D467" s="83"/>
      <c r="E467" s="83"/>
      <c r="F467" s="83"/>
      <c r="G467" s="83"/>
      <c r="H467" s="10"/>
      <c r="I467" s="74"/>
      <c r="J467" s="67"/>
      <c r="K467" s="76"/>
      <c r="L467" s="60"/>
      <c r="M467" s="61"/>
    </row>
    <row r="468" spans="2:13" ht="13.15" customHeight="1" x14ac:dyDescent="0.2">
      <c r="B468" s="79" t="s">
        <v>592</v>
      </c>
      <c r="C468" s="89" t="s">
        <v>593</v>
      </c>
      <c r="D468" s="83"/>
      <c r="E468" s="83"/>
      <c r="F468" s="83"/>
      <c r="G468" s="83"/>
      <c r="H468" s="10"/>
      <c r="I468" s="74"/>
      <c r="J468" s="67"/>
      <c r="K468" s="76"/>
      <c r="L468" s="60"/>
      <c r="M468" s="61"/>
    </row>
    <row r="469" spans="2:13" ht="39.75" customHeight="1" x14ac:dyDescent="0.2">
      <c r="B469" s="77" t="s">
        <v>594</v>
      </c>
      <c r="C469" s="147" t="s">
        <v>595</v>
      </c>
      <c r="D469" s="148"/>
      <c r="E469" s="148"/>
      <c r="F469" s="148"/>
      <c r="G469" s="148"/>
      <c r="H469" s="10"/>
      <c r="I469" s="74">
        <v>3</v>
      </c>
      <c r="J469" s="67" t="s">
        <v>596</v>
      </c>
      <c r="K469" s="76"/>
      <c r="L469" s="60">
        <f>+I469*K469</f>
        <v>0</v>
      </c>
      <c r="M469" s="61"/>
    </row>
    <row r="470" spans="2:13" ht="27" customHeight="1" x14ac:dyDescent="0.2">
      <c r="B470" s="77" t="s">
        <v>597</v>
      </c>
      <c r="C470" s="147" t="s">
        <v>598</v>
      </c>
      <c r="D470" s="148"/>
      <c r="E470" s="148"/>
      <c r="F470" s="148"/>
      <c r="G470" s="148"/>
      <c r="H470" s="10"/>
      <c r="I470" s="74">
        <v>3</v>
      </c>
      <c r="J470" s="67" t="s">
        <v>596</v>
      </c>
      <c r="K470" s="76"/>
      <c r="L470" s="60">
        <f>+I470*K470</f>
        <v>0</v>
      </c>
      <c r="M470" s="61"/>
    </row>
    <row r="471" spans="2:13" ht="30" customHeight="1" x14ac:dyDescent="0.2">
      <c r="B471" s="77" t="s">
        <v>599</v>
      </c>
      <c r="C471" s="147" t="s">
        <v>600</v>
      </c>
      <c r="D471" s="148"/>
      <c r="E471" s="148"/>
      <c r="F471" s="148"/>
      <c r="G471" s="148"/>
      <c r="H471" s="10"/>
      <c r="I471" s="74">
        <v>8.1270000000000007</v>
      </c>
      <c r="J471" s="67" t="s">
        <v>601</v>
      </c>
      <c r="K471" s="76"/>
      <c r="L471" s="60">
        <f>+I471*K471</f>
        <v>0</v>
      </c>
      <c r="M471" s="61"/>
    </row>
    <row r="472" spans="2:13" ht="13.15" customHeight="1" x14ac:dyDescent="0.2">
      <c r="B472" s="77" t="s">
        <v>602</v>
      </c>
      <c r="C472" s="90" t="s">
        <v>603</v>
      </c>
      <c r="D472" s="83"/>
      <c r="E472" s="83"/>
      <c r="F472" s="83"/>
      <c r="G472" s="83"/>
      <c r="H472" s="10"/>
      <c r="I472" s="74">
        <v>1</v>
      </c>
      <c r="J472" s="67" t="s">
        <v>604</v>
      </c>
      <c r="K472" s="76"/>
      <c r="L472" s="60">
        <f>+I472*K472</f>
        <v>0</v>
      </c>
      <c r="M472" s="61">
        <f>+SUM(L469:L472)</f>
        <v>0</v>
      </c>
    </row>
    <row r="473" spans="2:13" ht="13.15" customHeight="1" x14ac:dyDescent="0.2">
      <c r="B473" s="77"/>
      <c r="C473" s="90"/>
      <c r="D473" s="83"/>
      <c r="E473" s="83"/>
      <c r="F473" s="83"/>
      <c r="G473" s="83"/>
      <c r="H473" s="10"/>
      <c r="I473" s="74"/>
      <c r="J473" s="67"/>
      <c r="K473" s="76"/>
      <c r="L473" s="60"/>
      <c r="M473" s="61"/>
    </row>
    <row r="474" spans="2:13" ht="13.15" customHeight="1" x14ac:dyDescent="0.2">
      <c r="B474" s="79" t="s">
        <v>605</v>
      </c>
      <c r="C474" s="89" t="s">
        <v>606</v>
      </c>
      <c r="D474" s="83"/>
      <c r="E474" s="83"/>
      <c r="F474" s="83"/>
      <c r="G474" s="83"/>
      <c r="H474" s="10"/>
      <c r="I474" s="74"/>
      <c r="J474" s="67"/>
      <c r="K474" s="76"/>
      <c r="L474" s="60"/>
      <c r="M474" s="61"/>
    </row>
    <row r="475" spans="2:13" ht="13.15" customHeight="1" x14ac:dyDescent="0.2">
      <c r="B475" s="77" t="s">
        <v>607</v>
      </c>
      <c r="C475" s="90" t="s">
        <v>608</v>
      </c>
      <c r="D475" s="83"/>
      <c r="E475" s="83"/>
      <c r="F475" s="83"/>
      <c r="G475" s="83"/>
      <c r="H475" s="10"/>
      <c r="I475" s="74">
        <v>2010.9</v>
      </c>
      <c r="J475" s="70" t="s">
        <v>9</v>
      </c>
      <c r="K475" s="76"/>
      <c r="L475" s="60">
        <f>+I475*K475</f>
        <v>0</v>
      </c>
      <c r="M475" s="61">
        <f>+L475</f>
        <v>0</v>
      </c>
    </row>
    <row r="476" spans="2:13" ht="10.9" customHeight="1" x14ac:dyDescent="0.2">
      <c r="B476" s="12"/>
      <c r="C476" s="13"/>
      <c r="D476" s="14"/>
      <c r="E476" s="14"/>
      <c r="F476" s="14"/>
      <c r="G476" s="14"/>
      <c r="H476" s="15"/>
      <c r="I476" s="15"/>
      <c r="J476" s="16"/>
      <c r="K476" s="16"/>
      <c r="L476" s="16"/>
      <c r="M476" s="17"/>
    </row>
    <row r="477" spans="2:13" ht="13.15" customHeight="1" x14ac:dyDescent="0.2">
      <c r="B477" s="49">
        <v>5</v>
      </c>
      <c r="C477" s="153" t="s">
        <v>609</v>
      </c>
      <c r="D477" s="154"/>
      <c r="E477" s="154"/>
      <c r="F477" s="154"/>
      <c r="G477" s="154"/>
      <c r="H477" s="155"/>
      <c r="I477" s="21"/>
      <c r="J477" s="22"/>
      <c r="K477" s="22"/>
      <c r="L477" s="22"/>
      <c r="M477" s="23"/>
    </row>
    <row r="478" spans="2:13" ht="13.15" customHeight="1" x14ac:dyDescent="0.2">
      <c r="B478" s="79">
        <v>5.0999999999999996</v>
      </c>
      <c r="C478" s="89" t="s">
        <v>4</v>
      </c>
      <c r="D478" s="112"/>
      <c r="E478" s="112"/>
      <c r="F478" s="112"/>
      <c r="G478" s="112"/>
      <c r="H478" s="113"/>
      <c r="I478" s="15"/>
      <c r="J478" s="16"/>
      <c r="K478" s="16"/>
      <c r="L478" s="16"/>
      <c r="M478" s="17"/>
    </row>
    <row r="479" spans="2:13" ht="13.15" customHeight="1" x14ac:dyDescent="0.2">
      <c r="B479" s="77" t="s">
        <v>610</v>
      </c>
      <c r="C479" s="90" t="s">
        <v>611</v>
      </c>
      <c r="D479" s="112"/>
      <c r="E479" s="112"/>
      <c r="F479" s="112"/>
      <c r="G479" s="112"/>
      <c r="H479" s="113"/>
      <c r="I479" s="74">
        <v>1</v>
      </c>
      <c r="J479" s="67" t="s">
        <v>604</v>
      </c>
      <c r="K479" s="76"/>
      <c r="L479" s="60">
        <f>+I479*K479</f>
        <v>0</v>
      </c>
      <c r="M479" s="61">
        <f>+L479</f>
        <v>0</v>
      </c>
    </row>
    <row r="480" spans="2:13" ht="10.15" customHeight="1" x14ac:dyDescent="0.2">
      <c r="B480" s="55"/>
      <c r="C480" s="56"/>
      <c r="D480" s="112"/>
      <c r="E480" s="112"/>
      <c r="F480" s="112"/>
      <c r="G480" s="112"/>
      <c r="H480" s="113"/>
      <c r="I480" s="15"/>
      <c r="J480" s="16"/>
      <c r="K480" s="16"/>
      <c r="L480" s="16"/>
      <c r="M480" s="17"/>
    </row>
    <row r="481" spans="2:13" ht="13.15" customHeight="1" x14ac:dyDescent="0.2">
      <c r="B481" s="79">
        <v>5.2</v>
      </c>
      <c r="C481" s="89" t="s">
        <v>612</v>
      </c>
      <c r="D481" s="14"/>
      <c r="E481" s="14"/>
      <c r="F481" s="14"/>
      <c r="G481" s="14"/>
      <c r="H481" s="15"/>
      <c r="I481" s="15"/>
      <c r="J481" s="16"/>
      <c r="K481" s="16"/>
      <c r="L481" s="16"/>
      <c r="M481" s="17"/>
    </row>
    <row r="482" spans="2:13" ht="13.15" customHeight="1" x14ac:dyDescent="0.2">
      <c r="B482" s="96" t="s">
        <v>613</v>
      </c>
      <c r="C482" s="97" t="s">
        <v>614</v>
      </c>
      <c r="D482" s="14"/>
      <c r="E482" s="14"/>
      <c r="F482" s="14"/>
      <c r="G482" s="14"/>
      <c r="H482" s="15"/>
      <c r="I482" s="74">
        <v>23.574600000000004</v>
      </c>
      <c r="J482" s="67" t="s">
        <v>554</v>
      </c>
      <c r="K482" s="76"/>
      <c r="L482" s="60">
        <f>K482*I482</f>
        <v>0</v>
      </c>
      <c r="M482" s="61"/>
    </row>
    <row r="483" spans="2:13" ht="13.15" customHeight="1" x14ac:dyDescent="0.2">
      <c r="B483" s="77" t="s">
        <v>615</v>
      </c>
      <c r="C483" s="78" t="s">
        <v>616</v>
      </c>
      <c r="D483" s="62"/>
      <c r="E483" s="62"/>
      <c r="F483" s="62"/>
      <c r="G483" s="62"/>
      <c r="H483" s="10"/>
      <c r="I483" s="74">
        <v>3.9291</v>
      </c>
      <c r="J483" s="67" t="s">
        <v>554</v>
      </c>
      <c r="K483" s="76"/>
      <c r="L483" s="60">
        <f>K483*I483</f>
        <v>0</v>
      </c>
      <c r="M483" s="61"/>
    </row>
    <row r="484" spans="2:13" ht="13.15" customHeight="1" x14ac:dyDescent="0.2">
      <c r="B484" s="77" t="s">
        <v>617</v>
      </c>
      <c r="C484" s="78" t="s">
        <v>30</v>
      </c>
      <c r="D484" s="62"/>
      <c r="E484" s="62"/>
      <c r="F484" s="62"/>
      <c r="G484" s="62"/>
      <c r="H484" s="10"/>
      <c r="I484" s="74">
        <v>4</v>
      </c>
      <c r="J484" s="67" t="s">
        <v>31</v>
      </c>
      <c r="K484" s="76"/>
      <c r="L484" s="60">
        <f>K484*I484</f>
        <v>0</v>
      </c>
      <c r="M484" s="61"/>
    </row>
    <row r="485" spans="2:13" ht="13.15" customHeight="1" x14ac:dyDescent="0.2">
      <c r="B485" s="77" t="s">
        <v>618</v>
      </c>
      <c r="C485" s="90" t="s">
        <v>619</v>
      </c>
      <c r="D485" s="83"/>
      <c r="E485" s="83"/>
      <c r="F485" s="83"/>
      <c r="G485" s="83"/>
      <c r="H485" s="10"/>
      <c r="I485" s="74">
        <v>23.574600000000004</v>
      </c>
      <c r="J485" s="67" t="s">
        <v>601</v>
      </c>
      <c r="K485" s="76"/>
      <c r="L485" s="60">
        <f>+I485*K485</f>
        <v>0</v>
      </c>
      <c r="M485" s="61">
        <f>+SUM(L482:L485)</f>
        <v>0</v>
      </c>
    </row>
    <row r="486" spans="2:13" ht="10.15" customHeight="1" x14ac:dyDescent="0.2">
      <c r="B486" s="79"/>
      <c r="C486" s="89"/>
      <c r="D486" s="14"/>
      <c r="E486" s="14"/>
      <c r="F486" s="14"/>
      <c r="G486" s="14"/>
      <c r="H486" s="15"/>
      <c r="I486" s="15"/>
      <c r="J486" s="16"/>
      <c r="K486" s="16"/>
      <c r="L486" s="16"/>
      <c r="M486" s="17"/>
    </row>
    <row r="487" spans="2:13" ht="13.15" customHeight="1" x14ac:dyDescent="0.2">
      <c r="B487" s="79">
        <v>5.3</v>
      </c>
      <c r="C487" s="89" t="s">
        <v>620</v>
      </c>
      <c r="D487" s="14"/>
      <c r="E487" s="14"/>
      <c r="F487" s="14"/>
      <c r="G487" s="14"/>
      <c r="H487" s="15"/>
      <c r="I487" s="15"/>
      <c r="J487" s="16"/>
      <c r="K487" s="16"/>
      <c r="L487" s="16"/>
      <c r="M487" s="17"/>
    </row>
    <row r="488" spans="2:13" ht="32.25" customHeight="1" x14ac:dyDescent="0.2">
      <c r="B488" s="77" t="s">
        <v>621</v>
      </c>
      <c r="C488" s="147" t="s">
        <v>826</v>
      </c>
      <c r="D488" s="148"/>
      <c r="E488" s="148"/>
      <c r="F488" s="148"/>
      <c r="G488" s="148"/>
      <c r="H488" s="10"/>
      <c r="I488" s="74">
        <v>1</v>
      </c>
      <c r="J488" s="67" t="s">
        <v>604</v>
      </c>
      <c r="K488" s="76"/>
      <c r="L488" s="60">
        <f t="shared" ref="L488:L495" si="16">+I488*K488</f>
        <v>0</v>
      </c>
      <c r="M488" s="61"/>
    </row>
    <row r="489" spans="2:13" ht="39.75" customHeight="1" x14ac:dyDescent="0.2">
      <c r="B489" s="77" t="s">
        <v>828</v>
      </c>
      <c r="C489" s="147" t="s">
        <v>830</v>
      </c>
      <c r="D489" s="148"/>
      <c r="E489" s="148"/>
      <c r="F489" s="148"/>
      <c r="G489" s="148"/>
      <c r="H489" s="10"/>
      <c r="I489" s="74">
        <v>116.47350000000002</v>
      </c>
      <c r="J489" s="67" t="s">
        <v>125</v>
      </c>
      <c r="K489" s="76"/>
      <c r="L489" s="60">
        <f t="shared" si="16"/>
        <v>0</v>
      </c>
      <c r="M489" s="61"/>
    </row>
    <row r="490" spans="2:13" ht="34.5" customHeight="1" x14ac:dyDescent="0.2">
      <c r="B490" s="77" t="s">
        <v>622</v>
      </c>
      <c r="C490" s="147" t="s">
        <v>827</v>
      </c>
      <c r="D490" s="148"/>
      <c r="E490" s="148"/>
      <c r="F490" s="148"/>
      <c r="G490" s="148"/>
      <c r="H490" s="10"/>
      <c r="I490" s="74">
        <v>1</v>
      </c>
      <c r="J490" s="67" t="s">
        <v>604</v>
      </c>
      <c r="K490" s="76"/>
      <c r="L490" s="60">
        <f t="shared" si="16"/>
        <v>0</v>
      </c>
      <c r="M490" s="61"/>
    </row>
    <row r="491" spans="2:13" ht="42" customHeight="1" x14ac:dyDescent="0.2">
      <c r="B491" s="77" t="s">
        <v>829</v>
      </c>
      <c r="C491" s="147" t="s">
        <v>831</v>
      </c>
      <c r="D491" s="148"/>
      <c r="E491" s="148"/>
      <c r="F491" s="148"/>
      <c r="G491" s="148"/>
      <c r="H491" s="10"/>
      <c r="I491" s="74">
        <v>100.62000000000002</v>
      </c>
      <c r="J491" s="67" t="s">
        <v>125</v>
      </c>
      <c r="K491" s="76"/>
      <c r="L491" s="60">
        <f t="shared" si="16"/>
        <v>0</v>
      </c>
      <c r="M491" s="61"/>
    </row>
    <row r="492" spans="2:13" ht="30.75" customHeight="1" x14ac:dyDescent="0.2">
      <c r="B492" s="77" t="s">
        <v>623</v>
      </c>
      <c r="C492" s="147" t="s">
        <v>624</v>
      </c>
      <c r="D492" s="148"/>
      <c r="E492" s="148"/>
      <c r="F492" s="148"/>
      <c r="G492" s="148"/>
      <c r="H492" s="10"/>
      <c r="I492" s="74">
        <v>2</v>
      </c>
      <c r="J492" s="67" t="s">
        <v>596</v>
      </c>
      <c r="K492" s="76"/>
      <c r="L492" s="60">
        <f t="shared" si="16"/>
        <v>0</v>
      </c>
      <c r="M492" s="61"/>
    </row>
    <row r="493" spans="2:13" ht="27.75" customHeight="1" x14ac:dyDescent="0.2">
      <c r="B493" s="77" t="s">
        <v>625</v>
      </c>
      <c r="C493" s="147" t="s">
        <v>626</v>
      </c>
      <c r="D493" s="148"/>
      <c r="E493" s="148"/>
      <c r="F493" s="148"/>
      <c r="G493" s="148"/>
      <c r="H493" s="10"/>
      <c r="I493" s="74">
        <v>3</v>
      </c>
      <c r="J493" s="67" t="s">
        <v>596</v>
      </c>
      <c r="K493" s="76"/>
      <c r="L493" s="60">
        <f t="shared" si="16"/>
        <v>0</v>
      </c>
      <c r="M493" s="61"/>
    </row>
    <row r="494" spans="2:13" ht="42.75" customHeight="1" x14ac:dyDescent="0.2">
      <c r="B494" s="63" t="s">
        <v>627</v>
      </c>
      <c r="C494" s="147" t="s">
        <v>854</v>
      </c>
      <c r="D494" s="148"/>
      <c r="E494" s="148"/>
      <c r="F494" s="148"/>
      <c r="G494" s="148"/>
      <c r="H494" s="10"/>
      <c r="I494" s="74">
        <v>1</v>
      </c>
      <c r="J494" s="67" t="s">
        <v>0</v>
      </c>
      <c r="K494" s="76"/>
      <c r="L494" s="60">
        <f t="shared" si="16"/>
        <v>0</v>
      </c>
      <c r="M494" s="61"/>
    </row>
    <row r="495" spans="2:13" ht="42.75" customHeight="1" x14ac:dyDescent="0.2">
      <c r="B495" s="63" t="s">
        <v>628</v>
      </c>
      <c r="C495" s="147" t="s">
        <v>855</v>
      </c>
      <c r="D495" s="148"/>
      <c r="E495" s="148"/>
      <c r="F495" s="148"/>
      <c r="G495" s="148"/>
      <c r="H495" s="10"/>
      <c r="I495" s="74">
        <v>1</v>
      </c>
      <c r="J495" s="67" t="s">
        <v>629</v>
      </c>
      <c r="K495" s="76"/>
      <c r="L495" s="60">
        <f t="shared" si="16"/>
        <v>0</v>
      </c>
      <c r="M495" s="61">
        <f>+SUM(L488:L495)</f>
        <v>0</v>
      </c>
    </row>
    <row r="496" spans="2:13" ht="8.4499999999999993" customHeight="1" x14ac:dyDescent="0.2">
      <c r="B496" s="77"/>
      <c r="C496" s="90"/>
      <c r="D496" s="83"/>
      <c r="E496" s="83"/>
      <c r="F496" s="83"/>
      <c r="G496" s="83"/>
      <c r="H496" s="10"/>
      <c r="I496" s="74"/>
      <c r="J496" s="67"/>
      <c r="K496" s="76"/>
      <c r="L496" s="60"/>
      <c r="M496" s="61"/>
    </row>
    <row r="497" spans="2:13" ht="13.15" customHeight="1" x14ac:dyDescent="0.2">
      <c r="B497" s="79">
        <v>6</v>
      </c>
      <c r="C497" s="89" t="s">
        <v>630</v>
      </c>
      <c r="D497" s="83"/>
      <c r="E497" s="83"/>
      <c r="F497" s="83"/>
      <c r="G497" s="83"/>
      <c r="H497" s="10"/>
      <c r="I497" s="74"/>
      <c r="J497" s="67"/>
      <c r="K497" s="76"/>
      <c r="L497" s="60"/>
      <c r="M497" s="61"/>
    </row>
    <row r="498" spans="2:13" ht="13.15" customHeight="1" x14ac:dyDescent="0.2">
      <c r="B498" s="79">
        <v>6.1</v>
      </c>
      <c r="C498" s="89" t="s">
        <v>631</v>
      </c>
      <c r="D498" s="83"/>
      <c r="E498" s="83"/>
      <c r="F498" s="83"/>
      <c r="G498" s="83"/>
      <c r="H498" s="10"/>
      <c r="I498" s="74"/>
      <c r="J498" s="67"/>
      <c r="K498" s="76"/>
      <c r="L498" s="60"/>
      <c r="M498" s="61"/>
    </row>
    <row r="499" spans="2:13" ht="13.15" customHeight="1" x14ac:dyDescent="0.2">
      <c r="B499" s="79" t="s">
        <v>632</v>
      </c>
      <c r="C499" s="89" t="s">
        <v>633</v>
      </c>
      <c r="D499" s="114"/>
      <c r="E499" s="114"/>
      <c r="F499" s="114"/>
      <c r="G499" s="114"/>
      <c r="H499" s="10"/>
      <c r="I499" s="15"/>
      <c r="J499" s="67"/>
      <c r="K499" s="76"/>
      <c r="L499" s="60"/>
      <c r="M499" s="61"/>
    </row>
    <row r="500" spans="2:13" ht="46.5" customHeight="1" x14ac:dyDescent="0.2">
      <c r="B500" s="63" t="s">
        <v>634</v>
      </c>
      <c r="C500" s="147" t="s">
        <v>856</v>
      </c>
      <c r="D500" s="148"/>
      <c r="E500" s="148"/>
      <c r="F500" s="148"/>
      <c r="G500" s="148"/>
      <c r="H500" s="10"/>
      <c r="I500" s="74">
        <v>1</v>
      </c>
      <c r="J500" s="67" t="s">
        <v>0</v>
      </c>
      <c r="K500" s="76"/>
      <c r="L500" s="60">
        <f>+I500*K500</f>
        <v>0</v>
      </c>
      <c r="M500" s="61"/>
    </row>
    <row r="501" spans="2:13" ht="43.5" customHeight="1" x14ac:dyDescent="0.2">
      <c r="B501" s="63" t="s">
        <v>635</v>
      </c>
      <c r="C501" s="147" t="s">
        <v>857</v>
      </c>
      <c r="D501" s="148"/>
      <c r="E501" s="148"/>
      <c r="F501" s="148"/>
      <c r="G501" s="148"/>
      <c r="H501" s="10"/>
      <c r="I501" s="74">
        <v>1</v>
      </c>
      <c r="J501" s="67" t="s">
        <v>0</v>
      </c>
      <c r="K501" s="76"/>
      <c r="L501" s="60">
        <f>+I501*K501</f>
        <v>0</v>
      </c>
      <c r="M501" s="61"/>
    </row>
    <row r="502" spans="2:13" ht="40.5" customHeight="1" x14ac:dyDescent="0.2">
      <c r="B502" s="63" t="s">
        <v>636</v>
      </c>
      <c r="C502" s="147" t="s">
        <v>858</v>
      </c>
      <c r="D502" s="148"/>
      <c r="E502" s="148"/>
      <c r="F502" s="148"/>
      <c r="G502" s="148"/>
      <c r="H502" s="10"/>
      <c r="I502" s="74">
        <v>1</v>
      </c>
      <c r="J502" s="67" t="s">
        <v>0</v>
      </c>
      <c r="K502" s="76"/>
      <c r="L502" s="60">
        <f>+I502*K502</f>
        <v>0</v>
      </c>
      <c r="M502" s="61">
        <f>+SUM(L500:L502)</f>
        <v>0</v>
      </c>
    </row>
    <row r="503" spans="2:13" ht="13.15" customHeight="1" x14ac:dyDescent="0.2">
      <c r="B503" s="77"/>
      <c r="C503" s="90"/>
      <c r="D503" s="83"/>
      <c r="E503" s="83"/>
      <c r="F503" s="83"/>
      <c r="G503" s="83"/>
      <c r="H503" s="10"/>
      <c r="I503" s="74"/>
      <c r="J503" s="67"/>
      <c r="K503" s="76"/>
      <c r="L503" s="60"/>
      <c r="M503" s="61"/>
    </row>
    <row r="504" spans="2:13" ht="13.15" customHeight="1" x14ac:dyDescent="0.2">
      <c r="B504" s="79" t="s">
        <v>637</v>
      </c>
      <c r="C504" s="89" t="s">
        <v>638</v>
      </c>
      <c r="D504" s="114"/>
      <c r="E504" s="114"/>
      <c r="F504" s="114"/>
      <c r="G504" s="83"/>
      <c r="H504" s="10"/>
      <c r="I504" s="15"/>
      <c r="J504" s="67"/>
      <c r="K504" s="76"/>
      <c r="L504" s="60"/>
      <c r="M504" s="61"/>
    </row>
    <row r="505" spans="2:13" ht="51.75" customHeight="1" x14ac:dyDescent="0.2">
      <c r="B505" s="63" t="s">
        <v>639</v>
      </c>
      <c r="C505" s="147" t="s">
        <v>640</v>
      </c>
      <c r="D505" s="148"/>
      <c r="E505" s="148"/>
      <c r="F505" s="148"/>
      <c r="G505" s="148"/>
      <c r="H505" s="10"/>
      <c r="I505" s="74">
        <v>200</v>
      </c>
      <c r="J505" s="67" t="s">
        <v>641</v>
      </c>
      <c r="K505" s="76"/>
      <c r="L505" s="60">
        <f>+I505*K505</f>
        <v>0</v>
      </c>
      <c r="M505" s="61"/>
    </row>
    <row r="506" spans="2:13" ht="57.75" customHeight="1" x14ac:dyDescent="0.2">
      <c r="B506" s="63" t="s">
        <v>642</v>
      </c>
      <c r="C506" s="147" t="s">
        <v>643</v>
      </c>
      <c r="D506" s="148"/>
      <c r="E506" s="148"/>
      <c r="F506" s="148"/>
      <c r="G506" s="148"/>
      <c r="H506" s="10"/>
      <c r="I506" s="74">
        <v>80</v>
      </c>
      <c r="J506" s="67" t="s">
        <v>641</v>
      </c>
      <c r="K506" s="76"/>
      <c r="L506" s="60">
        <f>+I506*K506</f>
        <v>0</v>
      </c>
      <c r="M506" s="61">
        <f>+L505+L506</f>
        <v>0</v>
      </c>
    </row>
    <row r="507" spans="2:13" ht="7.15" customHeight="1" x14ac:dyDescent="0.2">
      <c r="B507" s="63"/>
      <c r="C507" s="64"/>
      <c r="D507" s="65"/>
      <c r="E507" s="65"/>
      <c r="F507" s="65"/>
      <c r="G507" s="65"/>
      <c r="H507" s="10"/>
      <c r="I507" s="74"/>
      <c r="J507" s="67"/>
      <c r="K507" s="76"/>
      <c r="L507" s="60"/>
      <c r="M507" s="61"/>
    </row>
    <row r="508" spans="2:13" ht="12" customHeight="1" x14ac:dyDescent="0.2">
      <c r="B508" s="79">
        <v>6.2</v>
      </c>
      <c r="C508" s="89" t="s">
        <v>644</v>
      </c>
      <c r="D508" s="65"/>
      <c r="E508" s="65"/>
      <c r="F508" s="65"/>
      <c r="G508" s="65"/>
      <c r="H508" s="10"/>
      <c r="I508" s="74"/>
      <c r="J508" s="67"/>
      <c r="K508" s="76"/>
      <c r="L508" s="60"/>
      <c r="M508" s="61"/>
    </row>
    <row r="509" spans="2:13" x14ac:dyDescent="0.2">
      <c r="B509" s="79" t="s">
        <v>645</v>
      </c>
      <c r="C509" s="80" t="s">
        <v>633</v>
      </c>
      <c r="D509" s="62"/>
      <c r="E509" s="62"/>
      <c r="F509" s="62"/>
      <c r="G509" s="62"/>
      <c r="H509" s="10"/>
      <c r="I509" s="74"/>
      <c r="J509" s="67"/>
      <c r="K509" s="76"/>
      <c r="L509" s="60"/>
      <c r="M509" s="61"/>
    </row>
    <row r="510" spans="2:13" ht="46.5" customHeight="1" x14ac:dyDescent="0.2">
      <c r="B510" s="63" t="s">
        <v>646</v>
      </c>
      <c r="C510" s="147" t="s">
        <v>859</v>
      </c>
      <c r="D510" s="148"/>
      <c r="E510" s="148"/>
      <c r="F510" s="148"/>
      <c r="G510" s="148"/>
      <c r="H510" s="10"/>
      <c r="I510" s="74">
        <v>1</v>
      </c>
      <c r="J510" s="67" t="s">
        <v>0</v>
      </c>
      <c r="K510" s="76"/>
      <c r="L510" s="60">
        <f>+I510*K510</f>
        <v>0</v>
      </c>
      <c r="M510" s="61"/>
    </row>
    <row r="511" spans="2:13" ht="46.5" customHeight="1" x14ac:dyDescent="0.2">
      <c r="B511" s="63" t="s">
        <v>647</v>
      </c>
      <c r="C511" s="147" t="s">
        <v>860</v>
      </c>
      <c r="D511" s="148"/>
      <c r="E511" s="148"/>
      <c r="F511" s="148"/>
      <c r="G511" s="148"/>
      <c r="H511" s="10"/>
      <c r="I511" s="74">
        <v>1</v>
      </c>
      <c r="J511" s="67" t="s">
        <v>0</v>
      </c>
      <c r="K511" s="76"/>
      <c r="L511" s="60">
        <f>+I511*K511</f>
        <v>0</v>
      </c>
      <c r="M511" s="61"/>
    </row>
    <row r="512" spans="2:13" ht="50.25" customHeight="1" x14ac:dyDescent="0.2">
      <c r="B512" s="63" t="s">
        <v>648</v>
      </c>
      <c r="C512" s="147" t="s">
        <v>861</v>
      </c>
      <c r="D512" s="148"/>
      <c r="E512" s="148"/>
      <c r="F512" s="148"/>
      <c r="G512" s="148"/>
      <c r="H512" s="10"/>
      <c r="I512" s="74">
        <v>2</v>
      </c>
      <c r="J512" s="67" t="s">
        <v>0</v>
      </c>
      <c r="K512" s="76"/>
      <c r="L512" s="60">
        <f>+I512*K512</f>
        <v>0</v>
      </c>
      <c r="M512" s="61"/>
    </row>
    <row r="513" spans="2:13" ht="49.5" customHeight="1" x14ac:dyDescent="0.2">
      <c r="B513" s="63" t="s">
        <v>649</v>
      </c>
      <c r="C513" s="147" t="s">
        <v>862</v>
      </c>
      <c r="D513" s="148"/>
      <c r="E513" s="148"/>
      <c r="F513" s="148"/>
      <c r="G513" s="148"/>
      <c r="H513" s="10"/>
      <c r="I513" s="74">
        <v>2</v>
      </c>
      <c r="J513" s="67" t="s">
        <v>0</v>
      </c>
      <c r="K513" s="76"/>
      <c r="L513" s="60">
        <f>+I513*K513</f>
        <v>0</v>
      </c>
      <c r="M513" s="61">
        <f>+SUM(L510:L513)</f>
        <v>0</v>
      </c>
    </row>
    <row r="514" spans="2:13" ht="12" customHeight="1" x14ac:dyDescent="0.2">
      <c r="B514" s="63"/>
      <c r="C514" s="64"/>
      <c r="D514" s="65"/>
      <c r="E514" s="65"/>
      <c r="F514" s="65"/>
      <c r="G514" s="65"/>
      <c r="H514" s="10"/>
      <c r="I514" s="74"/>
      <c r="J514" s="67"/>
      <c r="K514" s="76"/>
      <c r="L514" s="60"/>
      <c r="M514" s="61"/>
    </row>
    <row r="515" spans="2:13" ht="12" customHeight="1" x14ac:dyDescent="0.2">
      <c r="B515" s="55" t="s">
        <v>650</v>
      </c>
      <c r="C515" s="80" t="s">
        <v>638</v>
      </c>
      <c r="D515" s="62"/>
      <c r="E515" s="62"/>
      <c r="F515" s="65"/>
      <c r="G515" s="65"/>
      <c r="H515" s="10"/>
      <c r="I515" s="74"/>
      <c r="J515" s="67"/>
      <c r="K515" s="76"/>
      <c r="L515" s="60"/>
      <c r="M515" s="61"/>
    </row>
    <row r="516" spans="2:13" ht="54.75" customHeight="1" x14ac:dyDescent="0.2">
      <c r="B516" s="63" t="s">
        <v>651</v>
      </c>
      <c r="C516" s="147" t="s">
        <v>652</v>
      </c>
      <c r="D516" s="148"/>
      <c r="E516" s="148"/>
      <c r="F516" s="148"/>
      <c r="G516" s="148"/>
      <c r="H516" s="10"/>
      <c r="I516" s="74">
        <v>450</v>
      </c>
      <c r="J516" s="67" t="s">
        <v>641</v>
      </c>
      <c r="K516" s="76"/>
      <c r="L516" s="60">
        <f>+I516*K516</f>
        <v>0</v>
      </c>
      <c r="M516" s="61"/>
    </row>
    <row r="517" spans="2:13" ht="59.25" customHeight="1" x14ac:dyDescent="0.2">
      <c r="B517" s="63" t="s">
        <v>653</v>
      </c>
      <c r="C517" s="147" t="s">
        <v>654</v>
      </c>
      <c r="D517" s="148"/>
      <c r="E517" s="148"/>
      <c r="F517" s="148"/>
      <c r="G517" s="148"/>
      <c r="H517" s="10"/>
      <c r="I517" s="74">
        <v>450</v>
      </c>
      <c r="J517" s="67" t="s">
        <v>641</v>
      </c>
      <c r="K517" s="76"/>
      <c r="L517" s="60">
        <f>+I517*K517</f>
        <v>0</v>
      </c>
      <c r="M517" s="61">
        <f>+L516+L517</f>
        <v>0</v>
      </c>
    </row>
    <row r="518" spans="2:13" x14ac:dyDescent="0.2">
      <c r="B518" s="63"/>
      <c r="C518" s="64"/>
      <c r="D518" s="65"/>
      <c r="E518" s="65"/>
      <c r="F518" s="65"/>
      <c r="G518" s="65"/>
      <c r="H518" s="10"/>
      <c r="I518" s="74"/>
      <c r="J518" s="67"/>
      <c r="K518" s="76"/>
      <c r="L518" s="60"/>
      <c r="M518" s="61"/>
    </row>
    <row r="519" spans="2:13" x14ac:dyDescent="0.2">
      <c r="B519" s="79">
        <v>6.3</v>
      </c>
      <c r="C519" s="89" t="s">
        <v>655</v>
      </c>
      <c r="D519" s="65"/>
      <c r="E519" s="65"/>
      <c r="F519" s="65"/>
      <c r="G519" s="65"/>
      <c r="H519" s="10"/>
      <c r="I519" s="74"/>
      <c r="J519" s="67"/>
      <c r="K519" s="76"/>
      <c r="L519" s="60"/>
      <c r="M519" s="61"/>
    </row>
    <row r="520" spans="2:13" x14ac:dyDescent="0.2">
      <c r="B520" s="55" t="s">
        <v>656</v>
      </c>
      <c r="C520" s="151" t="s">
        <v>633</v>
      </c>
      <c r="D520" s="152"/>
      <c r="E520" s="152"/>
      <c r="F520" s="152"/>
      <c r="G520" s="152"/>
      <c r="H520" s="10"/>
      <c r="I520" s="74"/>
      <c r="J520" s="67"/>
      <c r="K520" s="76"/>
      <c r="L520" s="60"/>
      <c r="M520" s="61"/>
    </row>
    <row r="521" spans="2:13" ht="47.25" customHeight="1" x14ac:dyDescent="0.2">
      <c r="B521" s="63" t="s">
        <v>657</v>
      </c>
      <c r="C521" s="147" t="s">
        <v>863</v>
      </c>
      <c r="D521" s="148"/>
      <c r="E521" s="148"/>
      <c r="F521" s="148"/>
      <c r="G521" s="148"/>
      <c r="H521" s="10"/>
      <c r="I521" s="74">
        <v>1</v>
      </c>
      <c r="J521" s="67" t="s">
        <v>0</v>
      </c>
      <c r="K521" s="76"/>
      <c r="L521" s="60">
        <f>+I521*K521</f>
        <v>0</v>
      </c>
      <c r="M521" s="61"/>
    </row>
    <row r="522" spans="2:13" ht="51" customHeight="1" x14ac:dyDescent="0.2">
      <c r="B522" s="63" t="s">
        <v>658</v>
      </c>
      <c r="C522" s="147" t="s">
        <v>864</v>
      </c>
      <c r="D522" s="148"/>
      <c r="E522" s="148"/>
      <c r="F522" s="148"/>
      <c r="G522" s="148"/>
      <c r="H522" s="10"/>
      <c r="I522" s="74">
        <v>1</v>
      </c>
      <c r="J522" s="67" t="s">
        <v>0</v>
      </c>
      <c r="K522" s="76"/>
      <c r="L522" s="60">
        <f>+I522*K522</f>
        <v>0</v>
      </c>
      <c r="M522" s="61"/>
    </row>
    <row r="523" spans="2:13" ht="45.75" customHeight="1" x14ac:dyDescent="0.2">
      <c r="B523" s="63" t="s">
        <v>659</v>
      </c>
      <c r="C523" s="147" t="s">
        <v>865</v>
      </c>
      <c r="D523" s="148"/>
      <c r="E523" s="148"/>
      <c r="F523" s="148"/>
      <c r="G523" s="148"/>
      <c r="H523" s="10"/>
      <c r="I523" s="74">
        <v>2</v>
      </c>
      <c r="J523" s="67" t="s">
        <v>0</v>
      </c>
      <c r="K523" s="76"/>
      <c r="L523" s="60">
        <f>+I523*K523</f>
        <v>0</v>
      </c>
      <c r="M523" s="61"/>
    </row>
    <row r="524" spans="2:13" ht="42" customHeight="1" x14ac:dyDescent="0.2">
      <c r="B524" s="63" t="s">
        <v>660</v>
      </c>
      <c r="C524" s="147" t="s">
        <v>866</v>
      </c>
      <c r="D524" s="148"/>
      <c r="E524" s="148"/>
      <c r="F524" s="148"/>
      <c r="G524" s="148"/>
      <c r="H524" s="10"/>
      <c r="I524" s="74">
        <v>2</v>
      </c>
      <c r="J524" s="67" t="s">
        <v>0</v>
      </c>
      <c r="K524" s="76"/>
      <c r="L524" s="60">
        <f>+I524*K524</f>
        <v>0</v>
      </c>
      <c r="M524" s="61">
        <f>+SUM(L521:L524)</f>
        <v>0</v>
      </c>
    </row>
    <row r="525" spans="2:13" ht="14.45" customHeight="1" x14ac:dyDescent="0.2">
      <c r="B525" s="63"/>
      <c r="C525" s="64"/>
      <c r="D525" s="65"/>
      <c r="E525" s="65"/>
      <c r="F525" s="65"/>
      <c r="G525" s="65"/>
      <c r="H525" s="10"/>
      <c r="I525" s="74"/>
      <c r="J525" s="67"/>
      <c r="K525" s="76"/>
      <c r="L525" s="60"/>
      <c r="M525" s="61"/>
    </row>
    <row r="526" spans="2:13" ht="13.15" customHeight="1" x14ac:dyDescent="0.2">
      <c r="B526" s="55" t="s">
        <v>661</v>
      </c>
      <c r="C526" s="149" t="s">
        <v>638</v>
      </c>
      <c r="D526" s="150"/>
      <c r="E526" s="150"/>
      <c r="F526" s="150"/>
      <c r="G526" s="150"/>
      <c r="H526" s="10"/>
      <c r="I526" s="74"/>
      <c r="J526" s="67"/>
      <c r="K526" s="76"/>
      <c r="L526" s="60"/>
      <c r="M526" s="61"/>
    </row>
    <row r="527" spans="2:13" ht="59.25" customHeight="1" x14ac:dyDescent="0.2">
      <c r="B527" s="63" t="s">
        <v>662</v>
      </c>
      <c r="C527" s="147" t="s">
        <v>663</v>
      </c>
      <c r="D527" s="148"/>
      <c r="E527" s="148"/>
      <c r="F527" s="148"/>
      <c r="G527" s="148"/>
      <c r="H527" s="10"/>
      <c r="I527" s="74">
        <v>450</v>
      </c>
      <c r="J527" s="67" t="s">
        <v>641</v>
      </c>
      <c r="K527" s="76"/>
      <c r="L527" s="60">
        <f>+I527*K527</f>
        <v>0</v>
      </c>
      <c r="M527" s="61"/>
    </row>
    <row r="528" spans="2:13" ht="57" customHeight="1" x14ac:dyDescent="0.2">
      <c r="B528" s="63" t="s">
        <v>664</v>
      </c>
      <c r="C528" s="147" t="s">
        <v>665</v>
      </c>
      <c r="D528" s="148"/>
      <c r="E528" s="148"/>
      <c r="F528" s="148"/>
      <c r="G528" s="148"/>
      <c r="H528" s="10"/>
      <c r="I528" s="74">
        <v>450</v>
      </c>
      <c r="J528" s="67" t="s">
        <v>641</v>
      </c>
      <c r="K528" s="76"/>
      <c r="L528" s="60">
        <f>+I528*K528</f>
        <v>0</v>
      </c>
      <c r="M528" s="61">
        <f>+L527+L528</f>
        <v>0</v>
      </c>
    </row>
    <row r="529" spans="2:13" x14ac:dyDescent="0.2">
      <c r="B529" s="63"/>
      <c r="C529" s="64"/>
      <c r="D529" s="65"/>
      <c r="E529" s="65"/>
      <c r="F529" s="65"/>
      <c r="G529" s="65"/>
      <c r="H529" s="10"/>
      <c r="I529" s="74"/>
      <c r="J529" s="67"/>
      <c r="K529" s="76"/>
      <c r="L529" s="60"/>
      <c r="M529" s="61"/>
    </row>
    <row r="530" spans="2:13" x14ac:dyDescent="0.2">
      <c r="B530" s="79">
        <v>6.4</v>
      </c>
      <c r="C530" s="80" t="s">
        <v>666</v>
      </c>
      <c r="D530" s="65"/>
      <c r="E530" s="65"/>
      <c r="F530" s="65"/>
      <c r="G530" s="65"/>
      <c r="H530" s="10"/>
      <c r="I530" s="74"/>
      <c r="J530" s="67"/>
      <c r="K530" s="76"/>
      <c r="L530" s="60"/>
      <c r="M530" s="61"/>
    </row>
    <row r="531" spans="2:13" x14ac:dyDescent="0.2">
      <c r="B531" s="77" t="s">
        <v>667</v>
      </c>
      <c r="C531" s="78" t="s">
        <v>668</v>
      </c>
      <c r="D531" s="65"/>
      <c r="E531" s="65"/>
      <c r="F531" s="65"/>
      <c r="G531" s="65"/>
      <c r="H531" s="10"/>
      <c r="I531" s="74">
        <v>100</v>
      </c>
      <c r="J531" s="67" t="s">
        <v>641</v>
      </c>
      <c r="K531" s="76"/>
      <c r="L531" s="60">
        <f>+I531*K531</f>
        <v>0</v>
      </c>
      <c r="M531" s="61"/>
    </row>
    <row r="532" spans="2:13" x14ac:dyDescent="0.2">
      <c r="B532" s="77"/>
      <c r="C532" s="78" t="s">
        <v>669</v>
      </c>
      <c r="D532" s="65"/>
      <c r="E532" s="65"/>
      <c r="F532" s="65"/>
      <c r="G532" s="65"/>
      <c r="H532" s="10"/>
      <c r="I532" s="74"/>
      <c r="J532" s="67"/>
      <c r="K532" s="76"/>
      <c r="L532" s="60"/>
      <c r="M532" s="61"/>
    </row>
    <row r="533" spans="2:13" x14ac:dyDescent="0.2">
      <c r="B533" s="77"/>
      <c r="C533" s="78" t="s">
        <v>670</v>
      </c>
      <c r="D533" s="65"/>
      <c r="E533" s="65"/>
      <c r="F533" s="65"/>
      <c r="G533" s="65"/>
      <c r="H533" s="10"/>
      <c r="I533" s="74"/>
      <c r="J533" s="67"/>
      <c r="K533" s="76"/>
      <c r="L533" s="60"/>
      <c r="M533" s="61"/>
    </row>
    <row r="534" spans="2:13" x14ac:dyDescent="0.2">
      <c r="B534" s="77"/>
      <c r="C534" s="78" t="s">
        <v>671</v>
      </c>
      <c r="D534" s="65"/>
      <c r="E534" s="65"/>
      <c r="F534" s="65"/>
      <c r="G534" s="65"/>
      <c r="H534" s="10"/>
      <c r="I534" s="74"/>
      <c r="J534" s="67"/>
      <c r="K534" s="76"/>
      <c r="L534" s="60"/>
      <c r="M534" s="61"/>
    </row>
    <row r="535" spans="2:13" x14ac:dyDescent="0.2">
      <c r="B535" s="77" t="s">
        <v>672</v>
      </c>
      <c r="C535" s="78" t="s">
        <v>673</v>
      </c>
      <c r="D535" s="65"/>
      <c r="E535" s="65"/>
      <c r="F535" s="65"/>
      <c r="G535" s="65"/>
      <c r="H535" s="10"/>
      <c r="I535" s="74">
        <v>50</v>
      </c>
      <c r="J535" s="67" t="s">
        <v>641</v>
      </c>
      <c r="K535" s="76"/>
      <c r="L535" s="60">
        <f>+I535*K535</f>
        <v>0</v>
      </c>
      <c r="M535" s="61"/>
    </row>
    <row r="536" spans="2:13" x14ac:dyDescent="0.2">
      <c r="B536" s="77"/>
      <c r="C536" s="78" t="s">
        <v>674</v>
      </c>
      <c r="D536" s="65"/>
      <c r="E536" s="65"/>
      <c r="F536" s="65"/>
      <c r="G536" s="65"/>
      <c r="H536" s="10"/>
      <c r="I536" s="74"/>
      <c r="J536" s="67"/>
      <c r="K536" s="76"/>
      <c r="L536" s="60"/>
      <c r="M536" s="61"/>
    </row>
    <row r="537" spans="2:13" x14ac:dyDescent="0.2">
      <c r="B537" s="77"/>
      <c r="C537" s="78" t="s">
        <v>675</v>
      </c>
      <c r="D537" s="65"/>
      <c r="E537" s="65"/>
      <c r="F537" s="65"/>
      <c r="G537" s="65"/>
      <c r="H537" s="10"/>
      <c r="I537" s="74"/>
      <c r="J537" s="67"/>
      <c r="K537" s="76"/>
      <c r="L537" s="60"/>
      <c r="M537" s="61"/>
    </row>
    <row r="538" spans="2:13" x14ac:dyDescent="0.2">
      <c r="B538" s="77"/>
      <c r="C538" s="78" t="s">
        <v>676</v>
      </c>
      <c r="D538" s="65"/>
      <c r="E538" s="65"/>
      <c r="F538" s="65"/>
      <c r="G538" s="65"/>
      <c r="H538" s="10"/>
      <c r="I538" s="74"/>
      <c r="J538" s="67"/>
      <c r="K538" s="76"/>
      <c r="L538" s="60"/>
      <c r="M538" s="61"/>
    </row>
    <row r="539" spans="2:13" x14ac:dyDescent="0.2">
      <c r="B539" s="77" t="s">
        <v>677</v>
      </c>
      <c r="C539" s="78" t="s">
        <v>678</v>
      </c>
      <c r="D539" s="65"/>
      <c r="E539" s="65"/>
      <c r="F539" s="65"/>
      <c r="G539" s="65"/>
      <c r="H539" s="10"/>
      <c r="I539" s="74">
        <v>35</v>
      </c>
      <c r="J539" s="67" t="s">
        <v>641</v>
      </c>
      <c r="K539" s="76"/>
      <c r="L539" s="60">
        <f>+I539*K539</f>
        <v>0</v>
      </c>
      <c r="M539" s="61"/>
    </row>
    <row r="540" spans="2:13" x14ac:dyDescent="0.2">
      <c r="B540" s="77"/>
      <c r="C540" s="78" t="s">
        <v>674</v>
      </c>
      <c r="D540" s="65"/>
      <c r="E540" s="65"/>
      <c r="F540" s="65"/>
      <c r="G540" s="65"/>
      <c r="H540" s="10"/>
      <c r="I540" s="74"/>
      <c r="J540" s="67"/>
      <c r="K540" s="76"/>
      <c r="L540" s="60"/>
      <c r="M540" s="61"/>
    </row>
    <row r="541" spans="2:13" x14ac:dyDescent="0.2">
      <c r="B541" s="77"/>
      <c r="C541" s="78" t="s">
        <v>679</v>
      </c>
      <c r="D541" s="65"/>
      <c r="E541" s="65"/>
      <c r="F541" s="65"/>
      <c r="G541" s="65"/>
      <c r="H541" s="10"/>
      <c r="I541" s="74"/>
      <c r="J541" s="67"/>
      <c r="K541" s="76"/>
      <c r="L541" s="60"/>
      <c r="M541" s="61"/>
    </row>
    <row r="542" spans="2:13" x14ac:dyDescent="0.2">
      <c r="B542" s="77"/>
      <c r="C542" s="78" t="s">
        <v>680</v>
      </c>
      <c r="D542" s="65"/>
      <c r="E542" s="65"/>
      <c r="F542" s="65"/>
      <c r="G542" s="65"/>
      <c r="H542" s="10"/>
      <c r="I542" s="74"/>
      <c r="J542" s="67"/>
      <c r="K542" s="76"/>
      <c r="L542" s="60"/>
      <c r="M542" s="61"/>
    </row>
    <row r="543" spans="2:13" x14ac:dyDescent="0.2">
      <c r="B543" s="77" t="s">
        <v>681</v>
      </c>
      <c r="C543" s="78" t="s">
        <v>682</v>
      </c>
      <c r="D543" s="65"/>
      <c r="E543" s="65"/>
      <c r="F543" s="65"/>
      <c r="G543" s="65"/>
      <c r="H543" s="10"/>
      <c r="I543" s="74">
        <v>25</v>
      </c>
      <c r="J543" s="67" t="s">
        <v>641</v>
      </c>
      <c r="K543" s="76"/>
      <c r="L543" s="60">
        <f>+I543*K543</f>
        <v>0</v>
      </c>
      <c r="M543" s="61"/>
    </row>
    <row r="544" spans="2:13" x14ac:dyDescent="0.2">
      <c r="B544" s="77"/>
      <c r="C544" s="78" t="s">
        <v>683</v>
      </c>
      <c r="D544" s="65"/>
      <c r="E544" s="65"/>
      <c r="F544" s="65"/>
      <c r="G544" s="65"/>
      <c r="H544" s="10"/>
      <c r="I544" s="74"/>
      <c r="J544" s="67"/>
      <c r="K544" s="76"/>
      <c r="L544" s="60"/>
      <c r="M544" s="61"/>
    </row>
    <row r="545" spans="2:13" x14ac:dyDescent="0.2">
      <c r="B545" s="77"/>
      <c r="C545" s="78" t="s">
        <v>679</v>
      </c>
      <c r="D545" s="65"/>
      <c r="E545" s="65"/>
      <c r="F545" s="65"/>
      <c r="G545" s="65"/>
      <c r="H545" s="10"/>
      <c r="I545" s="74"/>
      <c r="J545" s="67"/>
      <c r="K545" s="76"/>
      <c r="L545" s="60"/>
      <c r="M545" s="61"/>
    </row>
    <row r="546" spans="2:13" x14ac:dyDescent="0.2">
      <c r="B546" s="77"/>
      <c r="C546" s="78" t="s">
        <v>676</v>
      </c>
      <c r="D546" s="65"/>
      <c r="E546" s="65"/>
      <c r="F546" s="65"/>
      <c r="G546" s="65"/>
      <c r="H546" s="10"/>
      <c r="I546" s="74"/>
      <c r="J546" s="67"/>
      <c r="K546" s="76"/>
      <c r="L546" s="60"/>
      <c r="M546" s="61"/>
    </row>
    <row r="547" spans="2:13" x14ac:dyDescent="0.2">
      <c r="B547" s="77" t="s">
        <v>684</v>
      </c>
      <c r="C547" s="78" t="s">
        <v>685</v>
      </c>
      <c r="D547" s="65"/>
      <c r="E547" s="65"/>
      <c r="F547" s="65"/>
      <c r="G547" s="65"/>
      <c r="H547" s="10"/>
      <c r="I547" s="74">
        <v>150</v>
      </c>
      <c r="J547" s="67" t="s">
        <v>641</v>
      </c>
      <c r="K547" s="76"/>
      <c r="L547" s="60">
        <f>+I547*K547</f>
        <v>0</v>
      </c>
      <c r="M547" s="61"/>
    </row>
    <row r="548" spans="2:13" x14ac:dyDescent="0.2">
      <c r="B548" s="77"/>
      <c r="C548" s="78" t="s">
        <v>686</v>
      </c>
      <c r="D548" s="65"/>
      <c r="E548" s="65"/>
      <c r="F548" s="65"/>
      <c r="G548" s="65"/>
      <c r="H548" s="10"/>
      <c r="I548" s="74"/>
      <c r="J548" s="67"/>
      <c r="K548" s="76"/>
      <c r="L548" s="60"/>
      <c r="M548" s="61"/>
    </row>
    <row r="549" spans="2:13" x14ac:dyDescent="0.2">
      <c r="B549" s="77"/>
      <c r="C549" s="78" t="s">
        <v>687</v>
      </c>
      <c r="D549" s="65"/>
      <c r="E549" s="65"/>
      <c r="F549" s="65"/>
      <c r="G549" s="65"/>
      <c r="H549" s="10"/>
      <c r="I549" s="74"/>
      <c r="J549" s="67"/>
      <c r="K549" s="76"/>
      <c r="L549" s="60"/>
      <c r="M549" s="61"/>
    </row>
    <row r="550" spans="2:13" x14ac:dyDescent="0.2">
      <c r="B550" s="77"/>
      <c r="C550" s="78" t="s">
        <v>688</v>
      </c>
      <c r="D550" s="65"/>
      <c r="E550" s="65"/>
      <c r="F550" s="65"/>
      <c r="G550" s="65"/>
      <c r="H550" s="10"/>
      <c r="I550" s="74"/>
      <c r="J550" s="67"/>
      <c r="K550" s="76"/>
      <c r="L550" s="60"/>
      <c r="M550" s="61"/>
    </row>
    <row r="551" spans="2:13" x14ac:dyDescent="0.2">
      <c r="B551" s="77" t="s">
        <v>689</v>
      </c>
      <c r="C551" s="78" t="s">
        <v>690</v>
      </c>
      <c r="D551" s="65"/>
      <c r="E551" s="65"/>
      <c r="F551" s="65"/>
      <c r="G551" s="65"/>
      <c r="H551" s="10"/>
      <c r="I551" s="74">
        <v>240</v>
      </c>
      <c r="J551" s="67" t="s">
        <v>641</v>
      </c>
      <c r="K551" s="76"/>
      <c r="L551" s="60">
        <f>+I551*K551</f>
        <v>0</v>
      </c>
      <c r="M551" s="61"/>
    </row>
    <row r="552" spans="2:13" x14ac:dyDescent="0.2">
      <c r="B552" s="77"/>
      <c r="C552" s="78" t="s">
        <v>691</v>
      </c>
      <c r="D552" s="65"/>
      <c r="E552" s="65"/>
      <c r="F552" s="65"/>
      <c r="G552" s="65"/>
      <c r="H552" s="10"/>
      <c r="I552" s="74"/>
      <c r="J552" s="67"/>
      <c r="K552" s="76"/>
      <c r="L552" s="60"/>
      <c r="M552" s="61"/>
    </row>
    <row r="553" spans="2:13" x14ac:dyDescent="0.2">
      <c r="B553" s="77"/>
      <c r="C553" s="78" t="s">
        <v>692</v>
      </c>
      <c r="D553" s="65"/>
      <c r="E553" s="65"/>
      <c r="F553" s="65"/>
      <c r="G553" s="65"/>
      <c r="H553" s="10"/>
      <c r="I553" s="74"/>
      <c r="J553" s="67"/>
      <c r="K553" s="76"/>
      <c r="L553" s="60"/>
      <c r="M553" s="61"/>
    </row>
    <row r="554" spans="2:13" x14ac:dyDescent="0.2">
      <c r="B554" s="77" t="s">
        <v>693</v>
      </c>
      <c r="C554" s="78" t="s">
        <v>694</v>
      </c>
      <c r="D554" s="65"/>
      <c r="E554" s="65"/>
      <c r="F554" s="65"/>
      <c r="G554" s="65"/>
      <c r="H554" s="10"/>
      <c r="I554" s="74">
        <v>150</v>
      </c>
      <c r="J554" s="67" t="s">
        <v>641</v>
      </c>
      <c r="K554" s="76"/>
      <c r="L554" s="60">
        <f>+I554*K554</f>
        <v>0</v>
      </c>
      <c r="M554" s="61"/>
    </row>
    <row r="555" spans="2:13" x14ac:dyDescent="0.2">
      <c r="B555" s="77"/>
      <c r="C555" s="78" t="s">
        <v>695</v>
      </c>
      <c r="D555" s="65"/>
      <c r="E555" s="65"/>
      <c r="F555" s="65"/>
      <c r="G555" s="65"/>
      <c r="H555" s="10"/>
      <c r="I555" s="74"/>
      <c r="J555" s="67"/>
      <c r="K555" s="76"/>
      <c r="L555" s="60"/>
      <c r="M555" s="61"/>
    </row>
    <row r="556" spans="2:13" x14ac:dyDescent="0.2">
      <c r="B556" s="77"/>
      <c r="C556" s="78" t="s">
        <v>696</v>
      </c>
      <c r="D556" s="65"/>
      <c r="E556" s="65"/>
      <c r="F556" s="65"/>
      <c r="G556" s="65"/>
      <c r="H556" s="10"/>
      <c r="I556" s="74"/>
      <c r="J556" s="67"/>
      <c r="K556" s="76"/>
      <c r="L556" s="60"/>
      <c r="M556" s="61"/>
    </row>
    <row r="557" spans="2:13" ht="13.15" customHeight="1" x14ac:dyDescent="0.2">
      <c r="B557" s="77" t="s">
        <v>697</v>
      </c>
      <c r="C557" s="90" t="s">
        <v>698</v>
      </c>
      <c r="D557" s="83"/>
      <c r="E557" s="14"/>
      <c r="F557" s="83"/>
      <c r="G557" s="83"/>
      <c r="H557" s="10"/>
      <c r="I557" s="74">
        <v>160</v>
      </c>
      <c r="J557" s="67" t="s">
        <v>641</v>
      </c>
      <c r="K557" s="76"/>
      <c r="L557" s="60">
        <f>+I557*K557</f>
        <v>0</v>
      </c>
      <c r="M557" s="61">
        <f>+SUM(L531:L557)</f>
        <v>0</v>
      </c>
    </row>
    <row r="558" spans="2:13" ht="13.15" customHeight="1" x14ac:dyDescent="0.2">
      <c r="B558" s="77"/>
      <c r="C558" s="78" t="s">
        <v>695</v>
      </c>
      <c r="D558" s="83"/>
      <c r="E558" s="14"/>
      <c r="F558" s="83"/>
      <c r="G558" s="83"/>
      <c r="H558" s="10"/>
      <c r="I558" s="74"/>
      <c r="J558" s="115"/>
      <c r="K558" s="76"/>
      <c r="L558" s="60"/>
      <c r="M558" s="61"/>
    </row>
    <row r="559" spans="2:13" ht="13.15" customHeight="1" x14ac:dyDescent="0.2">
      <c r="B559" s="77"/>
      <c r="C559" s="90" t="s">
        <v>699</v>
      </c>
      <c r="D559" s="83"/>
      <c r="E559" s="83"/>
      <c r="F559" s="83"/>
      <c r="G559" s="83"/>
      <c r="H559" s="10"/>
      <c r="I559" s="116"/>
      <c r="J559" s="115"/>
      <c r="K559" s="76"/>
      <c r="L559" s="60"/>
      <c r="M559" s="61"/>
    </row>
    <row r="560" spans="2:13" ht="13.15" customHeight="1" x14ac:dyDescent="0.2">
      <c r="B560" s="77"/>
      <c r="C560" s="90"/>
      <c r="D560" s="83"/>
      <c r="E560" s="83"/>
      <c r="F560" s="83"/>
      <c r="G560" s="83"/>
      <c r="H560" s="10"/>
      <c r="I560" s="74"/>
      <c r="J560" s="67"/>
      <c r="K560" s="76"/>
      <c r="L560" s="60"/>
      <c r="M560" s="61"/>
    </row>
    <row r="561" spans="2:13" ht="13.15" customHeight="1" x14ac:dyDescent="0.2">
      <c r="B561" s="79">
        <v>6.5</v>
      </c>
      <c r="C561" s="89" t="s">
        <v>700</v>
      </c>
      <c r="D561" s="114"/>
      <c r="E561" s="83"/>
      <c r="F561" s="83"/>
      <c r="G561" s="83"/>
      <c r="H561" s="10"/>
      <c r="I561" s="74"/>
      <c r="J561" s="67"/>
      <c r="K561" s="76"/>
      <c r="L561" s="60"/>
      <c r="M561" s="61"/>
    </row>
    <row r="562" spans="2:13" ht="13.15" customHeight="1" x14ac:dyDescent="0.2">
      <c r="B562" s="77" t="s">
        <v>701</v>
      </c>
      <c r="C562" s="90" t="s">
        <v>702</v>
      </c>
      <c r="D562" s="83"/>
      <c r="E562" s="83"/>
      <c r="F562" s="83"/>
      <c r="G562" s="83"/>
      <c r="H562" s="10"/>
      <c r="I562" s="74">
        <v>1</v>
      </c>
      <c r="J562" s="67" t="s">
        <v>0</v>
      </c>
      <c r="K562" s="76"/>
      <c r="L562" s="60">
        <f>+I562*K562</f>
        <v>0</v>
      </c>
      <c r="M562" s="61"/>
    </row>
    <row r="563" spans="2:13" ht="13.15" customHeight="1" x14ac:dyDescent="0.2">
      <c r="B563" s="77"/>
      <c r="C563" s="90" t="s">
        <v>703</v>
      </c>
      <c r="D563" s="83"/>
      <c r="E563" s="83"/>
      <c r="F563" s="83"/>
      <c r="G563" s="83"/>
      <c r="H563" s="10"/>
      <c r="I563" s="74"/>
      <c r="J563" s="67"/>
      <c r="K563" s="76"/>
      <c r="L563" s="60"/>
      <c r="M563" s="61"/>
    </row>
    <row r="564" spans="2:13" ht="13.15" customHeight="1" x14ac:dyDescent="0.2">
      <c r="B564" s="77"/>
      <c r="C564" s="90" t="s">
        <v>704</v>
      </c>
      <c r="D564" s="83"/>
      <c r="E564" s="83"/>
      <c r="F564" s="83"/>
      <c r="G564" s="83"/>
      <c r="H564" s="10"/>
      <c r="I564" s="74"/>
      <c r="J564" s="67"/>
      <c r="K564" s="76"/>
      <c r="L564" s="60"/>
      <c r="M564" s="61"/>
    </row>
    <row r="565" spans="2:13" ht="13.15" customHeight="1" x14ac:dyDescent="0.2">
      <c r="B565" s="77" t="s">
        <v>705</v>
      </c>
      <c r="C565" s="90" t="s">
        <v>706</v>
      </c>
      <c r="D565" s="83"/>
      <c r="E565" s="83"/>
      <c r="F565" s="83"/>
      <c r="G565" s="83"/>
      <c r="H565" s="10"/>
      <c r="I565" s="74">
        <v>1</v>
      </c>
      <c r="J565" s="67" t="s">
        <v>0</v>
      </c>
      <c r="K565" s="76"/>
      <c r="L565" s="60">
        <f>+I565*K565</f>
        <v>0</v>
      </c>
      <c r="M565" s="61"/>
    </row>
    <row r="566" spans="2:13" ht="13.15" customHeight="1" x14ac:dyDescent="0.2">
      <c r="B566" s="77"/>
      <c r="C566" s="90" t="s">
        <v>707</v>
      </c>
      <c r="D566" s="83"/>
      <c r="E566" s="83"/>
      <c r="F566" s="83"/>
      <c r="G566" s="83"/>
      <c r="H566" s="10"/>
      <c r="I566" s="74"/>
      <c r="J566" s="67"/>
      <c r="K566" s="76"/>
      <c r="L566" s="60"/>
      <c r="M566" s="61"/>
    </row>
    <row r="567" spans="2:13" ht="13.15" customHeight="1" x14ac:dyDescent="0.2">
      <c r="B567" s="77"/>
      <c r="C567" s="90" t="s">
        <v>708</v>
      </c>
      <c r="D567" s="83"/>
      <c r="E567" s="83"/>
      <c r="F567" s="83"/>
      <c r="G567" s="83"/>
      <c r="H567" s="10"/>
      <c r="I567" s="74"/>
      <c r="J567" s="67"/>
      <c r="K567" s="76"/>
      <c r="L567" s="60"/>
      <c r="M567" s="61"/>
    </row>
    <row r="568" spans="2:13" ht="13.15" customHeight="1" x14ac:dyDescent="0.2">
      <c r="B568" s="77" t="s">
        <v>709</v>
      </c>
      <c r="C568" s="90" t="s">
        <v>710</v>
      </c>
      <c r="D568" s="83"/>
      <c r="E568" s="83"/>
      <c r="F568" s="83"/>
      <c r="G568" s="83"/>
      <c r="H568" s="10"/>
      <c r="I568" s="74">
        <v>1</v>
      </c>
      <c r="J568" s="67" t="s">
        <v>0</v>
      </c>
      <c r="K568" s="76"/>
      <c r="L568" s="60">
        <f>+I568*K568</f>
        <v>0</v>
      </c>
      <c r="M568" s="61"/>
    </row>
    <row r="569" spans="2:13" ht="13.15" customHeight="1" x14ac:dyDescent="0.2">
      <c r="B569" s="77"/>
      <c r="C569" s="90" t="s">
        <v>711</v>
      </c>
      <c r="D569" s="83"/>
      <c r="E569" s="83"/>
      <c r="F569" s="83"/>
      <c r="G569" s="83"/>
      <c r="H569" s="10"/>
      <c r="I569" s="74"/>
      <c r="J569" s="67"/>
      <c r="K569" s="76"/>
      <c r="L569" s="60"/>
      <c r="M569" s="61"/>
    </row>
    <row r="570" spans="2:13" ht="13.15" customHeight="1" x14ac:dyDescent="0.2">
      <c r="B570" s="77"/>
      <c r="C570" s="90" t="s">
        <v>712</v>
      </c>
      <c r="D570" s="83"/>
      <c r="E570" s="83"/>
      <c r="F570" s="83"/>
      <c r="G570" s="83"/>
      <c r="H570" s="10"/>
      <c r="I570" s="74"/>
      <c r="J570" s="67"/>
      <c r="K570" s="76"/>
      <c r="L570" s="60"/>
      <c r="M570" s="61"/>
    </row>
    <row r="571" spans="2:13" ht="13.15" customHeight="1" x14ac:dyDescent="0.2">
      <c r="B571" s="77" t="s">
        <v>713</v>
      </c>
      <c r="C571" s="90" t="s">
        <v>714</v>
      </c>
      <c r="D571" s="83"/>
      <c r="E571" s="83"/>
      <c r="F571" s="83"/>
      <c r="G571" s="83"/>
      <c r="H571" s="10"/>
      <c r="I571" s="74">
        <v>1</v>
      </c>
      <c r="J571" s="67" t="s">
        <v>0</v>
      </c>
      <c r="K571" s="76"/>
      <c r="L571" s="60">
        <f>+I571*K571</f>
        <v>0</v>
      </c>
      <c r="M571" s="61"/>
    </row>
    <row r="572" spans="2:13" ht="13.15" customHeight="1" x14ac:dyDescent="0.2">
      <c r="B572" s="77"/>
      <c r="C572" s="90" t="s">
        <v>715</v>
      </c>
      <c r="D572" s="83"/>
      <c r="E572" s="83"/>
      <c r="F572" s="83"/>
      <c r="G572" s="83"/>
      <c r="H572" s="10"/>
      <c r="I572" s="74"/>
      <c r="J572" s="67"/>
      <c r="K572" s="76"/>
      <c r="L572" s="60"/>
      <c r="M572" s="61"/>
    </row>
    <row r="573" spans="2:13" ht="13.15" customHeight="1" x14ac:dyDescent="0.2">
      <c r="B573" s="77"/>
      <c r="C573" s="90" t="s">
        <v>716</v>
      </c>
      <c r="D573" s="83"/>
      <c r="E573" s="83"/>
      <c r="F573" s="83"/>
      <c r="G573" s="83"/>
      <c r="H573" s="10"/>
      <c r="I573" s="74"/>
      <c r="J573" s="67"/>
      <c r="K573" s="76"/>
      <c r="L573" s="60"/>
      <c r="M573" s="61"/>
    </row>
    <row r="574" spans="2:13" ht="13.15" customHeight="1" x14ac:dyDescent="0.2">
      <c r="B574" s="77" t="s">
        <v>717</v>
      </c>
      <c r="C574" s="90" t="s">
        <v>718</v>
      </c>
      <c r="D574" s="83"/>
      <c r="E574" s="83"/>
      <c r="F574" s="83"/>
      <c r="G574" s="83"/>
      <c r="H574" s="10"/>
      <c r="I574" s="74">
        <v>1</v>
      </c>
      <c r="J574" s="67" t="s">
        <v>0</v>
      </c>
      <c r="K574" s="76"/>
      <c r="L574" s="60">
        <f>+I574*K574</f>
        <v>0</v>
      </c>
      <c r="M574" s="61"/>
    </row>
    <row r="575" spans="2:13" ht="13.15" customHeight="1" x14ac:dyDescent="0.2">
      <c r="B575" s="77"/>
      <c r="C575" s="90" t="s">
        <v>719</v>
      </c>
      <c r="D575" s="83"/>
      <c r="E575" s="83"/>
      <c r="F575" s="83"/>
      <c r="G575" s="83"/>
      <c r="H575" s="10"/>
      <c r="I575" s="74"/>
      <c r="J575" s="67"/>
      <c r="K575" s="76"/>
      <c r="L575" s="60"/>
      <c r="M575" s="61"/>
    </row>
    <row r="576" spans="2:13" ht="13.15" customHeight="1" x14ac:dyDescent="0.2">
      <c r="B576" s="77"/>
      <c r="C576" s="90" t="s">
        <v>720</v>
      </c>
      <c r="D576" s="83"/>
      <c r="E576" s="83"/>
      <c r="F576" s="83"/>
      <c r="G576" s="83"/>
      <c r="H576" s="10"/>
      <c r="I576" s="74"/>
      <c r="J576" s="67"/>
      <c r="K576" s="76"/>
      <c r="L576" s="60"/>
      <c r="M576" s="61"/>
    </row>
    <row r="577" spans="2:13" ht="13.15" customHeight="1" x14ac:dyDescent="0.2">
      <c r="B577" s="77" t="s">
        <v>721</v>
      </c>
      <c r="C577" s="90" t="s">
        <v>722</v>
      </c>
      <c r="D577" s="83"/>
      <c r="E577" s="83"/>
      <c r="F577" s="83"/>
      <c r="G577" s="83"/>
      <c r="H577" s="10"/>
      <c r="I577" s="74">
        <v>1</v>
      </c>
      <c r="J577" s="67" t="s">
        <v>0</v>
      </c>
      <c r="K577" s="76"/>
      <c r="L577" s="60">
        <f>+I577*K577</f>
        <v>0</v>
      </c>
      <c r="M577" s="61"/>
    </row>
    <row r="578" spans="2:13" ht="13.15" customHeight="1" x14ac:dyDescent="0.2">
      <c r="B578" s="77"/>
      <c r="C578" s="90" t="s">
        <v>723</v>
      </c>
      <c r="D578" s="83"/>
      <c r="E578" s="83"/>
      <c r="F578" s="83"/>
      <c r="G578" s="83"/>
      <c r="H578" s="10"/>
      <c r="I578" s="74"/>
      <c r="J578" s="67"/>
      <c r="K578" s="76"/>
      <c r="L578" s="60"/>
      <c r="M578" s="61"/>
    </row>
    <row r="579" spans="2:13" ht="13.15" customHeight="1" x14ac:dyDescent="0.2">
      <c r="B579" s="77"/>
      <c r="C579" s="90" t="s">
        <v>724</v>
      </c>
      <c r="D579" s="83"/>
      <c r="E579" s="83"/>
      <c r="F579" s="83"/>
      <c r="G579" s="83"/>
      <c r="H579" s="10"/>
      <c r="I579" s="74"/>
      <c r="J579" s="67"/>
      <c r="K579" s="76"/>
      <c r="L579" s="60"/>
      <c r="M579" s="61"/>
    </row>
    <row r="580" spans="2:13" ht="13.15" customHeight="1" x14ac:dyDescent="0.2">
      <c r="B580" s="77" t="s">
        <v>725</v>
      </c>
      <c r="C580" s="90" t="s">
        <v>726</v>
      </c>
      <c r="D580" s="83"/>
      <c r="E580" s="83"/>
      <c r="F580" s="83"/>
      <c r="G580" s="83"/>
      <c r="H580" s="10"/>
      <c r="I580" s="74">
        <v>1</v>
      </c>
      <c r="J580" s="67" t="s">
        <v>0</v>
      </c>
      <c r="K580" s="76"/>
      <c r="L580" s="60">
        <f>+I580*K580</f>
        <v>0</v>
      </c>
      <c r="M580" s="61"/>
    </row>
    <row r="581" spans="2:13" ht="13.15" customHeight="1" x14ac:dyDescent="0.2">
      <c r="B581" s="77"/>
      <c r="C581" s="90" t="s">
        <v>727</v>
      </c>
      <c r="D581" s="83"/>
      <c r="E581" s="83"/>
      <c r="F581" s="83"/>
      <c r="G581" s="83"/>
      <c r="H581" s="10"/>
      <c r="I581" s="74"/>
      <c r="J581" s="67"/>
      <c r="K581" s="76"/>
      <c r="L581" s="60"/>
      <c r="M581" s="61"/>
    </row>
    <row r="582" spans="2:13" ht="13.15" customHeight="1" x14ac:dyDescent="0.2">
      <c r="B582" s="77"/>
      <c r="C582" s="90" t="s">
        <v>728</v>
      </c>
      <c r="D582" s="83"/>
      <c r="E582" s="83"/>
      <c r="F582" s="83"/>
      <c r="G582" s="83"/>
      <c r="H582" s="10"/>
      <c r="I582" s="74"/>
      <c r="J582" s="67"/>
      <c r="K582" s="76"/>
      <c r="L582" s="60"/>
      <c r="M582" s="61"/>
    </row>
    <row r="583" spans="2:13" ht="13.15" customHeight="1" x14ac:dyDescent="0.2">
      <c r="B583" s="77" t="s">
        <v>729</v>
      </c>
      <c r="C583" s="90" t="s">
        <v>730</v>
      </c>
      <c r="D583" s="83"/>
      <c r="E583" s="83"/>
      <c r="F583" s="83"/>
      <c r="G583" s="83"/>
      <c r="H583" s="10"/>
      <c r="I583" s="74">
        <v>1</v>
      </c>
      <c r="J583" s="67" t="s">
        <v>0</v>
      </c>
      <c r="K583" s="76"/>
      <c r="L583" s="60">
        <f>+I583*K583</f>
        <v>0</v>
      </c>
      <c r="M583" s="61"/>
    </row>
    <row r="584" spans="2:13" ht="13.15" customHeight="1" x14ac:dyDescent="0.2">
      <c r="B584" s="77"/>
      <c r="C584" s="90" t="s">
        <v>731</v>
      </c>
      <c r="D584" s="83"/>
      <c r="E584" s="83"/>
      <c r="F584" s="83"/>
      <c r="G584" s="83"/>
      <c r="H584" s="10"/>
      <c r="I584" s="74"/>
      <c r="J584" s="67"/>
      <c r="K584" s="76"/>
      <c r="L584" s="60"/>
      <c r="M584" s="61"/>
    </row>
    <row r="585" spans="2:13" ht="13.15" customHeight="1" x14ac:dyDescent="0.2">
      <c r="B585" s="77"/>
      <c r="C585" s="90" t="s">
        <v>732</v>
      </c>
      <c r="D585" s="83"/>
      <c r="E585" s="83"/>
      <c r="F585" s="83"/>
      <c r="G585" s="83"/>
      <c r="H585" s="10"/>
      <c r="I585" s="74"/>
      <c r="J585" s="67"/>
      <c r="K585" s="76"/>
      <c r="L585" s="60"/>
      <c r="M585" s="61"/>
    </row>
    <row r="586" spans="2:13" ht="13.15" customHeight="1" x14ac:dyDescent="0.2">
      <c r="B586" s="77" t="s">
        <v>733</v>
      </c>
      <c r="C586" s="90" t="s">
        <v>734</v>
      </c>
      <c r="D586" s="83"/>
      <c r="E586" s="83"/>
      <c r="F586" s="83"/>
      <c r="G586" s="83"/>
      <c r="H586" s="10"/>
      <c r="I586" s="74">
        <v>6</v>
      </c>
      <c r="J586" s="67" t="s">
        <v>0</v>
      </c>
      <c r="K586" s="76"/>
      <c r="L586" s="60">
        <f>+I586*K586</f>
        <v>0</v>
      </c>
      <c r="M586" s="61"/>
    </row>
    <row r="587" spans="2:13" ht="13.15" customHeight="1" x14ac:dyDescent="0.2">
      <c r="B587" s="77"/>
      <c r="C587" s="90" t="s">
        <v>735</v>
      </c>
      <c r="D587" s="83"/>
      <c r="E587" s="83"/>
      <c r="F587" s="83"/>
      <c r="G587" s="83"/>
      <c r="H587" s="10"/>
      <c r="I587" s="74"/>
      <c r="J587" s="67"/>
      <c r="K587" s="76"/>
      <c r="L587" s="60"/>
      <c r="M587" s="61"/>
    </row>
    <row r="588" spans="2:13" ht="13.15" customHeight="1" x14ac:dyDescent="0.2">
      <c r="B588" s="77" t="s">
        <v>736</v>
      </c>
      <c r="C588" s="90" t="s">
        <v>737</v>
      </c>
      <c r="D588" s="83"/>
      <c r="E588" s="83"/>
      <c r="F588" s="83"/>
      <c r="G588" s="83"/>
      <c r="H588" s="10"/>
      <c r="I588" s="74">
        <v>1</v>
      </c>
      <c r="J588" s="67" t="s">
        <v>0</v>
      </c>
      <c r="K588" s="76"/>
      <c r="L588" s="60">
        <f>+I588*K588</f>
        <v>0</v>
      </c>
      <c r="M588" s="61">
        <f>+SUM(L562:L588)</f>
        <v>0</v>
      </c>
    </row>
    <row r="589" spans="2:13" ht="13.15" customHeight="1" x14ac:dyDescent="0.2">
      <c r="B589" s="77"/>
      <c r="C589" s="90" t="s">
        <v>738</v>
      </c>
      <c r="D589" s="83"/>
      <c r="E589" s="83"/>
      <c r="F589" s="83"/>
      <c r="G589" s="83"/>
      <c r="H589" s="10"/>
      <c r="I589" s="74"/>
      <c r="J589" s="67"/>
      <c r="K589" s="76"/>
      <c r="L589" s="60"/>
      <c r="M589" s="61"/>
    </row>
    <row r="590" spans="2:13" ht="13.15" customHeight="1" x14ac:dyDescent="0.2">
      <c r="B590" s="77"/>
      <c r="C590" s="90" t="s">
        <v>739</v>
      </c>
      <c r="D590" s="83"/>
      <c r="E590" s="83"/>
      <c r="F590" s="83"/>
      <c r="G590" s="83"/>
      <c r="H590" s="10"/>
      <c r="I590" s="74"/>
      <c r="J590" s="67"/>
      <c r="K590" s="76"/>
      <c r="L590" s="60"/>
      <c r="M590" s="61"/>
    </row>
    <row r="591" spans="2:13" ht="13.15" customHeight="1" x14ac:dyDescent="0.2">
      <c r="B591" s="77"/>
      <c r="C591" s="90"/>
      <c r="D591" s="83"/>
      <c r="E591" s="83"/>
      <c r="F591" s="83"/>
      <c r="G591" s="83"/>
      <c r="H591" s="10"/>
      <c r="I591" s="74"/>
      <c r="J591" s="67"/>
      <c r="K591" s="76"/>
      <c r="L591" s="60"/>
      <c r="M591" s="61"/>
    </row>
    <row r="592" spans="2:13" ht="13.15" customHeight="1" x14ac:dyDescent="0.2">
      <c r="B592" s="79">
        <v>6.6</v>
      </c>
      <c r="C592" s="89" t="s">
        <v>740</v>
      </c>
      <c r="D592" s="114"/>
      <c r="E592" s="114"/>
      <c r="F592" s="114"/>
      <c r="G592" s="83"/>
      <c r="H592" s="10"/>
      <c r="I592" s="74">
        <v>1</v>
      </c>
      <c r="J592" s="67" t="s">
        <v>0</v>
      </c>
      <c r="K592" s="76"/>
      <c r="L592" s="60">
        <f>+I592*K592</f>
        <v>0</v>
      </c>
      <c r="M592" s="61">
        <f>+L592</f>
        <v>0</v>
      </c>
    </row>
    <row r="593" spans="2:13" ht="13.15" customHeight="1" x14ac:dyDescent="0.2">
      <c r="B593" s="79"/>
      <c r="C593" s="89"/>
      <c r="D593" s="114"/>
      <c r="E593" s="114"/>
      <c r="F593" s="114"/>
      <c r="G593" s="83"/>
      <c r="H593" s="10"/>
      <c r="I593" s="74"/>
      <c r="J593" s="67"/>
      <c r="K593" s="76"/>
      <c r="L593" s="60"/>
      <c r="M593" s="61"/>
    </row>
    <row r="594" spans="2:13" ht="13.15" customHeight="1" x14ac:dyDescent="0.2">
      <c r="B594" s="79">
        <v>6.7</v>
      </c>
      <c r="C594" s="89" t="s">
        <v>741</v>
      </c>
      <c r="D594" s="114"/>
      <c r="E594" s="114"/>
      <c r="F594" s="114"/>
      <c r="G594" s="83"/>
      <c r="H594" s="10"/>
      <c r="I594" s="74"/>
      <c r="J594" s="67"/>
      <c r="K594" s="76"/>
      <c r="L594" s="60"/>
      <c r="M594" s="61"/>
    </row>
    <row r="595" spans="2:13" ht="31.5" customHeight="1" x14ac:dyDescent="0.2">
      <c r="B595" s="63" t="s">
        <v>742</v>
      </c>
      <c r="C595" s="147" t="s">
        <v>743</v>
      </c>
      <c r="D595" s="148"/>
      <c r="E595" s="148"/>
      <c r="F595" s="148"/>
      <c r="G595" s="148"/>
      <c r="H595" s="10"/>
      <c r="I595" s="74">
        <v>3</v>
      </c>
      <c r="J595" s="67" t="s">
        <v>604</v>
      </c>
      <c r="K595" s="76"/>
      <c r="L595" s="60">
        <f>+I595*K595</f>
        <v>0</v>
      </c>
      <c r="M595" s="61"/>
    </row>
    <row r="596" spans="2:13" ht="81" customHeight="1" x14ac:dyDescent="0.2">
      <c r="B596" s="63">
        <v>6.8</v>
      </c>
      <c r="C596" s="147" t="s">
        <v>744</v>
      </c>
      <c r="D596" s="148"/>
      <c r="E596" s="148"/>
      <c r="F596" s="148"/>
      <c r="G596" s="148"/>
      <c r="H596" s="10"/>
      <c r="I596" s="74">
        <v>1</v>
      </c>
      <c r="J596" s="67" t="s">
        <v>604</v>
      </c>
      <c r="K596" s="76"/>
      <c r="L596" s="60">
        <f>+I596*K596</f>
        <v>0</v>
      </c>
      <c r="M596" s="61">
        <f>+L595+L596</f>
        <v>0</v>
      </c>
    </row>
    <row r="597" spans="2:13" ht="13.15" customHeight="1" x14ac:dyDescent="0.2">
      <c r="B597" s="79"/>
      <c r="C597" s="89"/>
      <c r="D597" s="114"/>
      <c r="E597" s="3"/>
      <c r="F597" s="114"/>
      <c r="G597" s="83"/>
      <c r="H597" s="10"/>
      <c r="I597" s="74"/>
      <c r="J597" s="115"/>
      <c r="K597" s="76"/>
      <c r="L597" s="60"/>
      <c r="M597" s="61"/>
    </row>
    <row r="598" spans="2:13" ht="13.15" customHeight="1" x14ac:dyDescent="0.2">
      <c r="B598" s="79">
        <v>7</v>
      </c>
      <c r="C598" s="89" t="s">
        <v>745</v>
      </c>
      <c r="D598" s="83"/>
      <c r="E598" s="14"/>
      <c r="F598" s="83"/>
      <c r="G598" s="83"/>
      <c r="H598" s="10"/>
      <c r="I598" s="74"/>
      <c r="J598" s="115"/>
      <c r="K598" s="76"/>
      <c r="L598" s="60"/>
      <c r="M598" s="61"/>
    </row>
    <row r="599" spans="2:13" ht="13.15" customHeight="1" x14ac:dyDescent="0.2">
      <c r="B599" s="79">
        <v>7.1</v>
      </c>
      <c r="C599" s="89" t="s">
        <v>746</v>
      </c>
      <c r="D599" s="114"/>
      <c r="E599" s="14"/>
      <c r="F599" s="83"/>
      <c r="G599" s="83"/>
      <c r="H599" s="10"/>
      <c r="I599" s="74"/>
      <c r="J599" s="115"/>
      <c r="K599" s="16"/>
      <c r="L599" s="60"/>
      <c r="M599" s="61"/>
    </row>
    <row r="600" spans="2:13" ht="29.25" customHeight="1" x14ac:dyDescent="0.2">
      <c r="B600" s="77" t="s">
        <v>747</v>
      </c>
      <c r="C600" s="147" t="s">
        <v>748</v>
      </c>
      <c r="D600" s="148"/>
      <c r="E600" s="148"/>
      <c r="F600" s="148"/>
      <c r="G600" s="148"/>
      <c r="H600" s="10"/>
      <c r="I600" s="74">
        <v>15</v>
      </c>
      <c r="J600" s="115" t="s">
        <v>0</v>
      </c>
      <c r="K600" s="76"/>
      <c r="L600" s="60">
        <f t="shared" ref="L600:L607" si="17">+I600*K600</f>
        <v>0</v>
      </c>
      <c r="M600" s="61"/>
    </row>
    <row r="601" spans="2:13" ht="29.25" customHeight="1" x14ac:dyDescent="0.2">
      <c r="B601" s="77" t="s">
        <v>749</v>
      </c>
      <c r="C601" s="147" t="s">
        <v>750</v>
      </c>
      <c r="D601" s="148"/>
      <c r="E601" s="148"/>
      <c r="F601" s="148"/>
      <c r="G601" s="148"/>
      <c r="H601" s="10"/>
      <c r="I601" s="74">
        <v>2</v>
      </c>
      <c r="J601" s="115" t="s">
        <v>0</v>
      </c>
      <c r="K601" s="76"/>
      <c r="L601" s="60">
        <f t="shared" si="17"/>
        <v>0</v>
      </c>
      <c r="M601" s="61"/>
    </row>
    <row r="602" spans="2:13" ht="29.25" customHeight="1" x14ac:dyDescent="0.2">
      <c r="B602" s="77" t="s">
        <v>751</v>
      </c>
      <c r="C602" s="147" t="s">
        <v>752</v>
      </c>
      <c r="D602" s="148"/>
      <c r="E602" s="148"/>
      <c r="F602" s="148"/>
      <c r="G602" s="148"/>
      <c r="H602" s="10"/>
      <c r="I602" s="74">
        <v>2</v>
      </c>
      <c r="J602" s="115" t="s">
        <v>0</v>
      </c>
      <c r="K602" s="76"/>
      <c r="L602" s="60">
        <f t="shared" si="17"/>
        <v>0</v>
      </c>
      <c r="M602" s="61"/>
    </row>
    <row r="603" spans="2:13" ht="29.25" customHeight="1" x14ac:dyDescent="0.2">
      <c r="B603" s="77" t="s">
        <v>753</v>
      </c>
      <c r="C603" s="147" t="s">
        <v>754</v>
      </c>
      <c r="D603" s="148"/>
      <c r="E603" s="148"/>
      <c r="F603" s="148"/>
      <c r="G603" s="148"/>
      <c r="H603" s="10"/>
      <c r="I603" s="74">
        <v>4</v>
      </c>
      <c r="J603" s="115" t="s">
        <v>0</v>
      </c>
      <c r="K603" s="76"/>
      <c r="L603" s="60">
        <f t="shared" si="17"/>
        <v>0</v>
      </c>
      <c r="M603" s="61"/>
    </row>
    <row r="604" spans="2:13" ht="29.25" customHeight="1" x14ac:dyDescent="0.2">
      <c r="B604" s="77" t="s">
        <v>755</v>
      </c>
      <c r="C604" s="147" t="s">
        <v>756</v>
      </c>
      <c r="D604" s="148"/>
      <c r="E604" s="148"/>
      <c r="F604" s="148"/>
      <c r="G604" s="148"/>
      <c r="H604" s="10"/>
      <c r="I604" s="74">
        <v>14</v>
      </c>
      <c r="J604" s="115" t="s">
        <v>0</v>
      </c>
      <c r="K604" s="76"/>
      <c r="L604" s="60">
        <f t="shared" si="17"/>
        <v>0</v>
      </c>
      <c r="M604" s="61"/>
    </row>
    <row r="605" spans="2:13" ht="29.25" customHeight="1" x14ac:dyDescent="0.2">
      <c r="B605" s="77" t="s">
        <v>757</v>
      </c>
      <c r="C605" s="147" t="s">
        <v>758</v>
      </c>
      <c r="D605" s="148"/>
      <c r="E605" s="148"/>
      <c r="F605" s="148"/>
      <c r="G605" s="148"/>
      <c r="H605" s="10"/>
      <c r="I605" s="74">
        <v>4</v>
      </c>
      <c r="J605" s="115" t="s">
        <v>0</v>
      </c>
      <c r="K605" s="76"/>
      <c r="L605" s="60">
        <f t="shared" si="17"/>
        <v>0</v>
      </c>
      <c r="M605" s="61"/>
    </row>
    <row r="606" spans="2:13" ht="48.75" customHeight="1" x14ac:dyDescent="0.2">
      <c r="B606" s="77" t="s">
        <v>759</v>
      </c>
      <c r="C606" s="147" t="s">
        <v>760</v>
      </c>
      <c r="D606" s="148"/>
      <c r="E606" s="148"/>
      <c r="F606" s="148"/>
      <c r="G606" s="148"/>
      <c r="H606" s="10"/>
      <c r="I606" s="74">
        <v>1</v>
      </c>
      <c r="J606" s="115" t="s">
        <v>0</v>
      </c>
      <c r="K606" s="76"/>
      <c r="L606" s="60">
        <f t="shared" si="17"/>
        <v>0</v>
      </c>
      <c r="M606" s="61"/>
    </row>
    <row r="607" spans="2:13" ht="48.75" customHeight="1" x14ac:dyDescent="0.2">
      <c r="B607" s="77" t="s">
        <v>761</v>
      </c>
      <c r="C607" s="147" t="s">
        <v>762</v>
      </c>
      <c r="D607" s="148"/>
      <c r="E607" s="148"/>
      <c r="F607" s="148"/>
      <c r="G607" s="148"/>
      <c r="H607" s="10"/>
      <c r="I607" s="74">
        <v>1</v>
      </c>
      <c r="J607" s="115" t="s">
        <v>0</v>
      </c>
      <c r="K607" s="76"/>
      <c r="L607" s="60">
        <f t="shared" si="17"/>
        <v>0</v>
      </c>
      <c r="M607" s="61">
        <f>+SUM(L600:L607)</f>
        <v>0</v>
      </c>
    </row>
    <row r="608" spans="2:13" ht="13.15" customHeight="1" x14ac:dyDescent="0.2">
      <c r="B608" s="77"/>
      <c r="C608" s="90"/>
      <c r="D608" s="83"/>
      <c r="E608" s="14"/>
      <c r="F608" s="83"/>
      <c r="G608" s="83"/>
      <c r="H608" s="10"/>
      <c r="I608" s="74"/>
      <c r="J608" s="115"/>
      <c r="K608" s="76"/>
      <c r="L608" s="60"/>
      <c r="M608" s="61"/>
    </row>
    <row r="609" spans="2:13" ht="13.15" customHeight="1" x14ac:dyDescent="0.2">
      <c r="B609" s="79">
        <v>7.2</v>
      </c>
      <c r="C609" s="89" t="s">
        <v>763</v>
      </c>
      <c r="D609" s="114"/>
      <c r="E609" s="14"/>
      <c r="F609" s="83"/>
      <c r="G609" s="83"/>
      <c r="H609" s="10"/>
      <c r="I609" s="74"/>
      <c r="J609" s="115"/>
      <c r="K609" s="16"/>
      <c r="L609" s="60"/>
      <c r="M609" s="61"/>
    </row>
    <row r="610" spans="2:13" ht="30" customHeight="1" x14ac:dyDescent="0.2">
      <c r="B610" s="77" t="s">
        <v>764</v>
      </c>
      <c r="C610" s="147" t="s">
        <v>748</v>
      </c>
      <c r="D610" s="148"/>
      <c r="E610" s="148"/>
      <c r="F610" s="148"/>
      <c r="G610" s="148"/>
      <c r="H610" s="10"/>
      <c r="I610" s="74">
        <v>16</v>
      </c>
      <c r="J610" s="115" t="s">
        <v>0</v>
      </c>
      <c r="K610" s="76"/>
      <c r="L610" s="60">
        <f t="shared" ref="L610:L617" si="18">+I610*K610</f>
        <v>0</v>
      </c>
      <c r="M610" s="61"/>
    </row>
    <row r="611" spans="2:13" ht="30" customHeight="1" x14ac:dyDescent="0.2">
      <c r="B611" s="77" t="s">
        <v>765</v>
      </c>
      <c r="C611" s="147" t="s">
        <v>750</v>
      </c>
      <c r="D611" s="148"/>
      <c r="E611" s="148"/>
      <c r="F611" s="148"/>
      <c r="G611" s="148"/>
      <c r="H611" s="10"/>
      <c r="I611" s="74">
        <v>3</v>
      </c>
      <c r="J611" s="115" t="s">
        <v>0</v>
      </c>
      <c r="K611" s="76"/>
      <c r="L611" s="60">
        <f t="shared" si="18"/>
        <v>0</v>
      </c>
      <c r="M611" s="61"/>
    </row>
    <row r="612" spans="2:13" ht="30" customHeight="1" x14ac:dyDescent="0.2">
      <c r="B612" s="77" t="s">
        <v>766</v>
      </c>
      <c r="C612" s="147" t="s">
        <v>752</v>
      </c>
      <c r="D612" s="148"/>
      <c r="E612" s="148"/>
      <c r="F612" s="148"/>
      <c r="G612" s="148"/>
      <c r="H612" s="10"/>
      <c r="I612" s="74">
        <v>6</v>
      </c>
      <c r="J612" s="115" t="s">
        <v>0</v>
      </c>
      <c r="K612" s="76"/>
      <c r="L612" s="60">
        <f t="shared" si="18"/>
        <v>0</v>
      </c>
      <c r="M612" s="61"/>
    </row>
    <row r="613" spans="2:13" ht="30" customHeight="1" x14ac:dyDescent="0.2">
      <c r="B613" s="77" t="s">
        <v>767</v>
      </c>
      <c r="C613" s="147" t="s">
        <v>754</v>
      </c>
      <c r="D613" s="148"/>
      <c r="E613" s="148"/>
      <c r="F613" s="148"/>
      <c r="G613" s="148"/>
      <c r="H613" s="10"/>
      <c r="I613" s="74">
        <v>5</v>
      </c>
      <c r="J613" s="115" t="s">
        <v>0</v>
      </c>
      <c r="K613" s="76"/>
      <c r="L613" s="60">
        <f t="shared" si="18"/>
        <v>0</v>
      </c>
      <c r="M613" s="61"/>
    </row>
    <row r="614" spans="2:13" ht="30" customHeight="1" x14ac:dyDescent="0.2">
      <c r="B614" s="77" t="s">
        <v>768</v>
      </c>
      <c r="C614" s="147" t="s">
        <v>756</v>
      </c>
      <c r="D614" s="148"/>
      <c r="E614" s="148"/>
      <c r="F614" s="148"/>
      <c r="G614" s="148"/>
      <c r="H614" s="10"/>
      <c r="I614" s="74">
        <v>8</v>
      </c>
      <c r="J614" s="115" t="s">
        <v>0</v>
      </c>
      <c r="K614" s="76"/>
      <c r="L614" s="60">
        <f t="shared" si="18"/>
        <v>0</v>
      </c>
      <c r="M614" s="61"/>
    </row>
    <row r="615" spans="2:13" ht="30" customHeight="1" x14ac:dyDescent="0.2">
      <c r="B615" s="77" t="s">
        <v>769</v>
      </c>
      <c r="C615" s="147" t="s">
        <v>758</v>
      </c>
      <c r="D615" s="148"/>
      <c r="E615" s="148"/>
      <c r="F615" s="148"/>
      <c r="G615" s="148"/>
      <c r="H615" s="10"/>
      <c r="I615" s="74">
        <v>4</v>
      </c>
      <c r="J615" s="115" t="s">
        <v>0</v>
      </c>
      <c r="K615" s="76"/>
      <c r="L615" s="60">
        <f t="shared" si="18"/>
        <v>0</v>
      </c>
      <c r="M615" s="61"/>
    </row>
    <row r="616" spans="2:13" ht="49.5" customHeight="1" x14ac:dyDescent="0.2">
      <c r="B616" s="77" t="s">
        <v>770</v>
      </c>
      <c r="C616" s="147" t="s">
        <v>760</v>
      </c>
      <c r="D616" s="148"/>
      <c r="E616" s="148"/>
      <c r="F616" s="148"/>
      <c r="G616" s="148"/>
      <c r="H616" s="10"/>
      <c r="I616" s="74">
        <v>1</v>
      </c>
      <c r="J616" s="115" t="s">
        <v>0</v>
      </c>
      <c r="K616" s="76"/>
      <c r="L616" s="60">
        <f t="shared" si="18"/>
        <v>0</v>
      </c>
      <c r="M616" s="61"/>
    </row>
    <row r="617" spans="2:13" ht="42.75" customHeight="1" x14ac:dyDescent="0.2">
      <c r="B617" s="77" t="s">
        <v>771</v>
      </c>
      <c r="C617" s="147" t="s">
        <v>772</v>
      </c>
      <c r="D617" s="148"/>
      <c r="E617" s="148"/>
      <c r="F617" s="148"/>
      <c r="G617" s="148"/>
      <c r="H617" s="10"/>
      <c r="I617" s="74">
        <v>1</v>
      </c>
      <c r="J617" s="115" t="s">
        <v>0</v>
      </c>
      <c r="K617" s="76"/>
      <c r="L617" s="60">
        <f t="shared" si="18"/>
        <v>0</v>
      </c>
      <c r="M617" s="61">
        <f>+SUM(L610:L617)</f>
        <v>0</v>
      </c>
    </row>
    <row r="618" spans="2:13" ht="13.15" customHeight="1" x14ac:dyDescent="0.2">
      <c r="B618" s="77"/>
      <c r="C618" s="90"/>
      <c r="D618" s="83"/>
      <c r="E618" s="14"/>
      <c r="F618" s="83"/>
      <c r="G618" s="83"/>
      <c r="H618" s="10"/>
      <c r="I618" s="74"/>
      <c r="J618" s="115"/>
      <c r="K618" s="76"/>
      <c r="L618" s="60"/>
      <c r="M618" s="61"/>
    </row>
    <row r="619" spans="2:13" ht="13.15" customHeight="1" x14ac:dyDescent="0.2">
      <c r="B619" s="79">
        <v>7.3</v>
      </c>
      <c r="C619" s="89" t="s">
        <v>773</v>
      </c>
      <c r="D619" s="114"/>
      <c r="E619" s="3"/>
      <c r="F619" s="114"/>
      <c r="G619" s="83"/>
      <c r="H619" s="10"/>
      <c r="I619" s="74"/>
      <c r="J619" s="115"/>
      <c r="K619" s="16"/>
      <c r="L619" s="60"/>
      <c r="M619" s="61"/>
    </row>
    <row r="620" spans="2:13" ht="31.5" customHeight="1" x14ac:dyDescent="0.2">
      <c r="B620" s="77" t="s">
        <v>774</v>
      </c>
      <c r="C620" s="147" t="s">
        <v>748</v>
      </c>
      <c r="D620" s="148"/>
      <c r="E620" s="148"/>
      <c r="F620" s="148"/>
      <c r="G620" s="148"/>
      <c r="H620" s="10"/>
      <c r="I620" s="74">
        <v>4</v>
      </c>
      <c r="J620" s="115" t="s">
        <v>0</v>
      </c>
      <c r="K620" s="76"/>
      <c r="L620" s="60">
        <f t="shared" ref="L620:L625" si="19">+I620*K620</f>
        <v>0</v>
      </c>
      <c r="M620" s="61"/>
    </row>
    <row r="621" spans="2:13" ht="31.5" customHeight="1" x14ac:dyDescent="0.2">
      <c r="B621" s="77" t="s">
        <v>775</v>
      </c>
      <c r="C621" s="147" t="s">
        <v>750</v>
      </c>
      <c r="D621" s="148"/>
      <c r="E621" s="148"/>
      <c r="F621" s="148"/>
      <c r="G621" s="148"/>
      <c r="H621" s="10"/>
      <c r="I621" s="74">
        <v>3</v>
      </c>
      <c r="J621" s="115" t="s">
        <v>0</v>
      </c>
      <c r="K621" s="76"/>
      <c r="L621" s="60">
        <f t="shared" si="19"/>
        <v>0</v>
      </c>
      <c r="M621" s="61"/>
    </row>
    <row r="622" spans="2:13" ht="31.5" customHeight="1" x14ac:dyDescent="0.2">
      <c r="B622" s="77" t="s">
        <v>776</v>
      </c>
      <c r="C622" s="147" t="s">
        <v>756</v>
      </c>
      <c r="D622" s="148"/>
      <c r="E622" s="148"/>
      <c r="F622" s="148"/>
      <c r="G622" s="148"/>
      <c r="H622" s="10"/>
      <c r="I622" s="74">
        <v>2</v>
      </c>
      <c r="J622" s="115" t="s">
        <v>0</v>
      </c>
      <c r="K622" s="76"/>
      <c r="L622" s="60">
        <f t="shared" si="19"/>
        <v>0</v>
      </c>
      <c r="M622" s="61"/>
    </row>
    <row r="623" spans="2:13" ht="31.5" customHeight="1" x14ac:dyDescent="0.2">
      <c r="B623" s="77" t="s">
        <v>777</v>
      </c>
      <c r="C623" s="147" t="s">
        <v>758</v>
      </c>
      <c r="D623" s="148"/>
      <c r="E623" s="148"/>
      <c r="F623" s="148"/>
      <c r="G623" s="148"/>
      <c r="H623" s="10"/>
      <c r="I623" s="74">
        <v>1</v>
      </c>
      <c r="J623" s="115" t="s">
        <v>0</v>
      </c>
      <c r="K623" s="76"/>
      <c r="L623" s="60">
        <f t="shared" si="19"/>
        <v>0</v>
      </c>
      <c r="M623" s="61"/>
    </row>
    <row r="624" spans="2:13" ht="45.75" customHeight="1" x14ac:dyDescent="0.2">
      <c r="B624" s="77" t="s">
        <v>778</v>
      </c>
      <c r="C624" s="147" t="s">
        <v>760</v>
      </c>
      <c r="D624" s="148"/>
      <c r="E624" s="148"/>
      <c r="F624" s="148"/>
      <c r="G624" s="148"/>
      <c r="H624" s="10"/>
      <c r="I624" s="74">
        <v>1</v>
      </c>
      <c r="J624" s="115" t="s">
        <v>0</v>
      </c>
      <c r="K624" s="76"/>
      <c r="L624" s="60">
        <f t="shared" si="19"/>
        <v>0</v>
      </c>
      <c r="M624" s="61"/>
    </row>
    <row r="625" spans="2:13" ht="44.25" customHeight="1" x14ac:dyDescent="0.2">
      <c r="B625" s="77" t="s">
        <v>779</v>
      </c>
      <c r="C625" s="147" t="s">
        <v>825</v>
      </c>
      <c r="D625" s="148"/>
      <c r="E625" s="148"/>
      <c r="F625" s="148"/>
      <c r="G625" s="148"/>
      <c r="H625" s="10"/>
      <c r="I625" s="74">
        <v>1</v>
      </c>
      <c r="J625" s="115" t="s">
        <v>0</v>
      </c>
      <c r="K625" s="76"/>
      <c r="L625" s="60">
        <f t="shared" si="19"/>
        <v>0</v>
      </c>
      <c r="M625" s="61">
        <f>+SUM(L620:L625)</f>
        <v>0</v>
      </c>
    </row>
    <row r="626" spans="2:13" ht="13.15" customHeight="1" x14ac:dyDescent="0.2">
      <c r="B626" s="77"/>
      <c r="C626" s="89"/>
      <c r="D626" s="114"/>
      <c r="E626" s="3"/>
      <c r="F626" s="114"/>
      <c r="G626" s="83"/>
      <c r="H626" s="10"/>
      <c r="I626" s="74"/>
      <c r="J626" s="115"/>
      <c r="K626" s="16"/>
      <c r="L626" s="60"/>
      <c r="M626" s="61"/>
    </row>
    <row r="627" spans="2:13" ht="13.15" customHeight="1" x14ac:dyDescent="0.2">
      <c r="B627" s="79">
        <v>8</v>
      </c>
      <c r="C627" s="89" t="s">
        <v>780</v>
      </c>
      <c r="D627" s="62"/>
      <c r="E627" s="62"/>
      <c r="F627" s="62"/>
      <c r="G627" s="62"/>
      <c r="H627" s="10"/>
      <c r="I627" s="74"/>
      <c r="J627" s="67"/>
      <c r="K627" s="76"/>
      <c r="L627" s="60"/>
      <c r="M627" s="61"/>
    </row>
    <row r="628" spans="2:13" ht="45.75" customHeight="1" x14ac:dyDescent="0.2">
      <c r="B628" s="63">
        <v>8.1</v>
      </c>
      <c r="C628" s="147" t="s">
        <v>823</v>
      </c>
      <c r="D628" s="148"/>
      <c r="E628" s="148"/>
      <c r="F628" s="148"/>
      <c r="G628" s="148"/>
      <c r="H628" s="10"/>
      <c r="I628" s="117">
        <v>2005.48</v>
      </c>
      <c r="J628" s="70" t="s">
        <v>9</v>
      </c>
      <c r="K628" s="76"/>
      <c r="L628" s="60">
        <f>+I628*K628</f>
        <v>0</v>
      </c>
      <c r="M628" s="61">
        <f>+L628</f>
        <v>0</v>
      </c>
    </row>
    <row r="629" spans="2:13" ht="13.15" customHeight="1" x14ac:dyDescent="0.2">
      <c r="B629" s="77"/>
      <c r="C629" s="78"/>
      <c r="D629" s="62"/>
      <c r="E629" s="62"/>
      <c r="F629" s="62"/>
      <c r="G629" s="62"/>
      <c r="H629" s="10"/>
      <c r="I629" s="74"/>
      <c r="J629" s="67"/>
      <c r="K629" s="76"/>
      <c r="L629" s="60"/>
      <c r="M629" s="61"/>
    </row>
    <row r="630" spans="2:13" ht="13.15" customHeight="1" x14ac:dyDescent="0.2">
      <c r="B630" s="79">
        <v>9</v>
      </c>
      <c r="C630" s="89" t="s">
        <v>781</v>
      </c>
      <c r="D630" s="62"/>
      <c r="E630" s="62"/>
      <c r="F630" s="62"/>
      <c r="G630" s="62"/>
      <c r="H630" s="10"/>
      <c r="I630" s="74"/>
      <c r="J630" s="67"/>
      <c r="K630" s="76"/>
      <c r="L630" s="60"/>
      <c r="M630" s="61"/>
    </row>
    <row r="631" spans="2:13" ht="13.15" customHeight="1" x14ac:dyDescent="0.2">
      <c r="B631" s="77">
        <v>9.1</v>
      </c>
      <c r="C631" s="90" t="s">
        <v>782</v>
      </c>
      <c r="D631" s="62"/>
      <c r="E631" s="62"/>
      <c r="F631" s="62"/>
      <c r="G631" s="62"/>
      <c r="H631" s="10"/>
      <c r="I631" s="74">
        <v>1500</v>
      </c>
      <c r="J631" s="70" t="s">
        <v>9</v>
      </c>
      <c r="K631" s="76"/>
      <c r="L631" s="60">
        <f>+I631*K631</f>
        <v>0</v>
      </c>
      <c r="M631" s="61"/>
    </row>
    <row r="632" spans="2:13" ht="17.25" customHeight="1" x14ac:dyDescent="0.2">
      <c r="B632" s="77">
        <v>9.1999999999999993</v>
      </c>
      <c r="C632" s="90" t="s">
        <v>824</v>
      </c>
      <c r="D632" s="62"/>
      <c r="E632" s="62"/>
      <c r="F632" s="62"/>
      <c r="G632" s="62"/>
      <c r="H632" s="10"/>
      <c r="I632" s="74">
        <v>1500</v>
      </c>
      <c r="J632" s="70" t="s">
        <v>9</v>
      </c>
      <c r="K632" s="76"/>
      <c r="L632" s="60">
        <f>+I632*K632</f>
        <v>0</v>
      </c>
      <c r="M632" s="61">
        <f>+L631+L632</f>
        <v>0</v>
      </c>
    </row>
    <row r="633" spans="2:13" ht="13.15" customHeight="1" x14ac:dyDescent="0.2">
      <c r="B633" s="77"/>
      <c r="C633" s="78"/>
      <c r="D633" s="62"/>
      <c r="E633" s="62"/>
      <c r="F633" s="62"/>
      <c r="G633" s="62"/>
      <c r="H633" s="10"/>
      <c r="I633" s="74"/>
      <c r="J633" s="67"/>
      <c r="K633" s="76"/>
      <c r="L633" s="60"/>
      <c r="M633" s="61"/>
    </row>
    <row r="634" spans="2:13" ht="13.15" customHeight="1" x14ac:dyDescent="0.2">
      <c r="B634" s="79">
        <v>10</v>
      </c>
      <c r="C634" s="89" t="s">
        <v>783</v>
      </c>
      <c r="D634" s="62"/>
      <c r="E634" s="62"/>
      <c r="F634" s="62"/>
      <c r="G634" s="62"/>
      <c r="H634" s="10"/>
      <c r="I634" s="74"/>
      <c r="J634" s="67"/>
      <c r="K634" s="76"/>
      <c r="L634" s="60"/>
      <c r="M634" s="61"/>
    </row>
    <row r="635" spans="2:13" ht="13.15" customHeight="1" x14ac:dyDescent="0.2">
      <c r="B635" s="79">
        <v>10.1</v>
      </c>
      <c r="C635" s="89" t="s">
        <v>784</v>
      </c>
      <c r="D635" s="62"/>
      <c r="E635" s="62"/>
      <c r="F635" s="62"/>
      <c r="G635" s="62"/>
      <c r="H635" s="10"/>
      <c r="I635" s="74"/>
      <c r="J635" s="67"/>
      <c r="K635" s="76"/>
      <c r="L635" s="60"/>
      <c r="M635" s="61"/>
    </row>
    <row r="636" spans="2:13" ht="57" customHeight="1" x14ac:dyDescent="0.2">
      <c r="B636" s="77" t="s">
        <v>785</v>
      </c>
      <c r="C636" s="147" t="s">
        <v>833</v>
      </c>
      <c r="D636" s="148"/>
      <c r="E636" s="148"/>
      <c r="F636" s="148"/>
      <c r="G636" s="148"/>
      <c r="H636" s="10"/>
      <c r="I636" s="74">
        <v>1</v>
      </c>
      <c r="J636" s="70" t="s">
        <v>14</v>
      </c>
      <c r="K636" s="76"/>
      <c r="L636" s="60">
        <f>+K636*I636</f>
        <v>0</v>
      </c>
      <c r="M636" s="61"/>
    </row>
    <row r="637" spans="2:13" ht="13.15" customHeight="1" x14ac:dyDescent="0.2">
      <c r="B637" s="77" t="s">
        <v>786</v>
      </c>
      <c r="C637" s="90" t="s">
        <v>787</v>
      </c>
      <c r="D637" s="62"/>
      <c r="E637" s="62"/>
      <c r="F637" s="62"/>
      <c r="G637" s="62"/>
      <c r="H637" s="10"/>
      <c r="I637" s="74">
        <v>3</v>
      </c>
      <c r="J637" s="70" t="s">
        <v>0</v>
      </c>
      <c r="K637" s="76"/>
      <c r="L637" s="60">
        <f>+K637*I637</f>
        <v>0</v>
      </c>
      <c r="M637" s="61">
        <f>+L636+L637</f>
        <v>0</v>
      </c>
    </row>
    <row r="638" spans="2:13" ht="13.15" customHeight="1" x14ac:dyDescent="0.2">
      <c r="B638" s="63"/>
      <c r="C638" s="64"/>
      <c r="D638" s="62"/>
      <c r="E638" s="62"/>
      <c r="F638" s="62"/>
      <c r="G638" s="62"/>
      <c r="H638" s="10"/>
      <c r="I638" s="74"/>
      <c r="J638" s="67"/>
      <c r="K638" s="76"/>
      <c r="L638" s="60"/>
      <c r="M638" s="61"/>
    </row>
    <row r="639" spans="2:13" ht="13.15" customHeight="1" x14ac:dyDescent="0.2">
      <c r="B639" s="79">
        <v>10.199999999999999</v>
      </c>
      <c r="C639" s="89" t="s">
        <v>788</v>
      </c>
      <c r="D639" s="62"/>
      <c r="E639" s="62"/>
      <c r="F639" s="62"/>
      <c r="G639" s="62"/>
      <c r="H639" s="10"/>
      <c r="I639" s="74"/>
      <c r="J639" s="67"/>
      <c r="K639" s="76"/>
      <c r="L639" s="60"/>
      <c r="M639" s="61"/>
    </row>
    <row r="640" spans="2:13" ht="13.15" customHeight="1" x14ac:dyDescent="0.2">
      <c r="B640" s="79" t="s">
        <v>789</v>
      </c>
      <c r="C640" s="89" t="s">
        <v>4</v>
      </c>
      <c r="D640" s="62"/>
      <c r="E640" s="62"/>
      <c r="F640" s="62"/>
      <c r="G640" s="62"/>
      <c r="H640" s="10"/>
      <c r="I640" s="74"/>
      <c r="J640" s="67"/>
      <c r="K640" s="76"/>
      <c r="L640" s="60"/>
      <c r="M640" s="61"/>
    </row>
    <row r="641" spans="2:13" ht="13.15" customHeight="1" x14ac:dyDescent="0.2">
      <c r="B641" s="77" t="s">
        <v>790</v>
      </c>
      <c r="C641" s="90" t="s">
        <v>791</v>
      </c>
      <c r="D641" s="62"/>
      <c r="E641" s="62"/>
      <c r="F641" s="62"/>
      <c r="G641" s="62"/>
      <c r="H641" s="10"/>
      <c r="I641" s="74">
        <v>31.677000000000003</v>
      </c>
      <c r="J641" s="70" t="s">
        <v>9</v>
      </c>
      <c r="K641" s="76"/>
      <c r="L641" s="60">
        <f>+K641*I641</f>
        <v>0</v>
      </c>
      <c r="M641" s="61"/>
    </row>
    <row r="642" spans="2:13" ht="13.15" customHeight="1" x14ac:dyDescent="0.2">
      <c r="B642" s="77" t="s">
        <v>792</v>
      </c>
      <c r="C642" s="90" t="s">
        <v>793</v>
      </c>
      <c r="D642" s="62"/>
      <c r="E642" s="62"/>
      <c r="F642" s="62"/>
      <c r="G642" s="62"/>
      <c r="H642" s="10"/>
      <c r="I642" s="74">
        <v>1</v>
      </c>
      <c r="J642" s="70" t="s">
        <v>794</v>
      </c>
      <c r="K642" s="76"/>
      <c r="L642" s="60">
        <f>+K642*I642</f>
        <v>0</v>
      </c>
      <c r="M642" s="61"/>
    </row>
    <row r="643" spans="2:13" ht="13.15" customHeight="1" x14ac:dyDescent="0.2">
      <c r="B643" s="79" t="s">
        <v>795</v>
      </c>
      <c r="C643" s="89" t="s">
        <v>796</v>
      </c>
      <c r="D643" s="62"/>
      <c r="E643" s="62"/>
      <c r="F643" s="62"/>
      <c r="G643" s="62"/>
      <c r="H643" s="10"/>
      <c r="I643" s="74"/>
      <c r="J643" s="70"/>
      <c r="K643" s="76"/>
      <c r="L643" s="60"/>
      <c r="M643" s="61"/>
    </row>
    <row r="644" spans="2:13" ht="36" customHeight="1" x14ac:dyDescent="0.2">
      <c r="B644" s="77" t="s">
        <v>797</v>
      </c>
      <c r="C644" s="147" t="s">
        <v>798</v>
      </c>
      <c r="D644" s="148"/>
      <c r="E644" s="148"/>
      <c r="F644" s="148"/>
      <c r="G644" s="148"/>
      <c r="H644" s="10"/>
      <c r="I644" s="74">
        <v>69</v>
      </c>
      <c r="J644" s="67" t="s">
        <v>0</v>
      </c>
      <c r="K644" s="76"/>
      <c r="L644" s="60">
        <f>+K644*I644</f>
        <v>0</v>
      </c>
      <c r="M644" s="61"/>
    </row>
    <row r="645" spans="2:13" ht="13.15" customHeight="1" x14ac:dyDescent="0.2">
      <c r="B645" s="77" t="s">
        <v>799</v>
      </c>
      <c r="C645" s="78" t="s">
        <v>800</v>
      </c>
      <c r="D645" s="62"/>
      <c r="E645" s="62"/>
      <c r="F645" s="62"/>
      <c r="G645" s="62"/>
      <c r="H645" s="10"/>
      <c r="I645" s="74">
        <v>1.7440000000000002</v>
      </c>
      <c r="J645" s="67" t="s">
        <v>125</v>
      </c>
      <c r="K645" s="76"/>
      <c r="L645" s="60">
        <f>+K645*I645</f>
        <v>0</v>
      </c>
      <c r="M645" s="61"/>
    </row>
    <row r="646" spans="2:13" ht="36.75" customHeight="1" x14ac:dyDescent="0.2">
      <c r="B646" s="77" t="s">
        <v>801</v>
      </c>
      <c r="C646" s="147" t="s">
        <v>832</v>
      </c>
      <c r="D646" s="148"/>
      <c r="E646" s="148"/>
      <c r="F646" s="148"/>
      <c r="G646" s="148"/>
      <c r="H646" s="10"/>
      <c r="I646" s="74">
        <v>31.92</v>
      </c>
      <c r="J646" s="67" t="s">
        <v>802</v>
      </c>
      <c r="K646" s="76"/>
      <c r="L646" s="60">
        <f>+K646*I646</f>
        <v>0</v>
      </c>
      <c r="M646" s="61">
        <f>+SUM(L641:L646)</f>
        <v>0</v>
      </c>
    </row>
    <row r="647" spans="2:13" ht="13.15" customHeight="1" x14ac:dyDescent="0.2">
      <c r="B647" s="79" t="s">
        <v>803</v>
      </c>
      <c r="C647" s="80" t="s">
        <v>804</v>
      </c>
      <c r="D647" s="62"/>
      <c r="E647" s="62"/>
      <c r="F647" s="62"/>
      <c r="G647" s="62"/>
      <c r="H647" s="10"/>
      <c r="I647" s="74"/>
      <c r="J647" s="67"/>
      <c r="K647" s="76"/>
      <c r="L647" s="60"/>
      <c r="M647" s="61"/>
    </row>
    <row r="648" spans="2:13" ht="13.15" customHeight="1" x14ac:dyDescent="0.2">
      <c r="B648" s="79" t="s">
        <v>805</v>
      </c>
      <c r="C648" s="80" t="s">
        <v>806</v>
      </c>
      <c r="D648" s="62"/>
      <c r="E648" s="62"/>
      <c r="F648" s="62"/>
      <c r="G648" s="62"/>
      <c r="H648" s="10"/>
      <c r="I648" s="74"/>
      <c r="J648" s="67"/>
      <c r="K648" s="76"/>
      <c r="L648" s="60"/>
      <c r="M648" s="61"/>
    </row>
    <row r="649" spans="2:13" ht="13.15" customHeight="1" x14ac:dyDescent="0.2">
      <c r="B649" s="77" t="s">
        <v>807</v>
      </c>
      <c r="C649" s="78" t="s">
        <v>808</v>
      </c>
      <c r="D649" s="62"/>
      <c r="E649" s="62"/>
      <c r="F649" s="62"/>
      <c r="G649" s="62"/>
      <c r="H649" s="10"/>
      <c r="I649" s="74">
        <v>28.53</v>
      </c>
      <c r="J649" s="67" t="s">
        <v>802</v>
      </c>
      <c r="K649" s="76"/>
      <c r="L649" s="60">
        <f>+K649*I649</f>
        <v>0</v>
      </c>
      <c r="M649" s="61"/>
    </row>
    <row r="650" spans="2:13" ht="13.15" customHeight="1" x14ac:dyDescent="0.2">
      <c r="B650" s="77" t="s">
        <v>809</v>
      </c>
      <c r="C650" s="78" t="s">
        <v>810</v>
      </c>
      <c r="D650" s="62"/>
      <c r="E650" s="62"/>
      <c r="F650" s="62"/>
      <c r="G650" s="62"/>
      <c r="H650" s="10"/>
      <c r="I650" s="74">
        <v>31.499999999999993</v>
      </c>
      <c r="J650" s="67" t="s">
        <v>802</v>
      </c>
      <c r="K650" s="76"/>
      <c r="L650" s="60">
        <f>+K650*I650</f>
        <v>0</v>
      </c>
      <c r="M650" s="61">
        <f>+L650+L649</f>
        <v>0</v>
      </c>
    </row>
    <row r="651" spans="2:13" ht="13.15" customHeight="1" x14ac:dyDescent="0.2">
      <c r="B651" s="79" t="s">
        <v>805</v>
      </c>
      <c r="C651" s="80" t="s">
        <v>811</v>
      </c>
      <c r="D651" s="62"/>
      <c r="E651" s="62"/>
      <c r="F651" s="62"/>
      <c r="G651" s="62"/>
      <c r="H651" s="10"/>
      <c r="I651" s="74"/>
      <c r="J651" s="67"/>
      <c r="K651" s="76"/>
      <c r="L651" s="60"/>
      <c r="M651" s="61"/>
    </row>
    <row r="652" spans="2:13" ht="13.15" customHeight="1" x14ac:dyDescent="0.2">
      <c r="B652" s="77" t="s">
        <v>812</v>
      </c>
      <c r="C652" s="78" t="s">
        <v>813</v>
      </c>
      <c r="D652" s="62"/>
      <c r="E652" s="62"/>
      <c r="F652" s="62"/>
      <c r="G652" s="62"/>
      <c r="H652" s="10"/>
      <c r="I652" s="74">
        <v>50.730000000000004</v>
      </c>
      <c r="J652" s="67" t="s">
        <v>125</v>
      </c>
      <c r="K652" s="76"/>
      <c r="L652" s="60">
        <f>+K652*I652</f>
        <v>0</v>
      </c>
      <c r="M652" s="61">
        <f>+L652</f>
        <v>0</v>
      </c>
    </row>
    <row r="653" spans="2:13" ht="12.6" customHeight="1" x14ac:dyDescent="0.2">
      <c r="B653" s="77"/>
      <c r="C653" s="90"/>
      <c r="D653" s="62"/>
      <c r="E653" s="62"/>
      <c r="F653" s="62"/>
      <c r="G653" s="62"/>
      <c r="H653" s="10"/>
      <c r="I653" s="74"/>
      <c r="J653" s="67"/>
      <c r="K653" s="76"/>
      <c r="L653" s="60"/>
      <c r="M653" s="61"/>
    </row>
    <row r="654" spans="2:13" ht="13.15" customHeight="1" x14ac:dyDescent="0.2">
      <c r="B654" s="79">
        <v>11</v>
      </c>
      <c r="C654" s="89" t="s">
        <v>814</v>
      </c>
      <c r="D654" s="62"/>
      <c r="E654" s="62"/>
      <c r="F654" s="62"/>
      <c r="G654" s="62"/>
      <c r="H654" s="10"/>
      <c r="I654" s="74"/>
      <c r="J654" s="67"/>
      <c r="K654" s="76"/>
      <c r="L654" s="60"/>
      <c r="M654" s="61"/>
    </row>
    <row r="655" spans="2:13" x14ac:dyDescent="0.2">
      <c r="B655" s="77">
        <v>11.1</v>
      </c>
      <c r="C655" s="90" t="s">
        <v>815</v>
      </c>
      <c r="D655" s="14"/>
      <c r="E655" s="14"/>
      <c r="F655" s="14"/>
      <c r="G655" s="14"/>
      <c r="H655" s="15"/>
      <c r="I655" s="74">
        <v>3</v>
      </c>
      <c r="J655" s="67" t="s">
        <v>596</v>
      </c>
      <c r="K655" s="76"/>
      <c r="L655" s="60">
        <f>+K655*I655</f>
        <v>0</v>
      </c>
      <c r="M655" s="61">
        <f>+L655</f>
        <v>0</v>
      </c>
    </row>
    <row r="656" spans="2:13" ht="13.5" thickBot="1" x14ac:dyDescent="0.25">
      <c r="B656" s="118"/>
      <c r="C656" s="119"/>
      <c r="D656" s="120"/>
      <c r="E656" s="120"/>
      <c r="F656" s="120"/>
      <c r="G656" s="120"/>
      <c r="H656" s="24"/>
      <c r="I656" s="121"/>
      <c r="J656" s="122"/>
      <c r="K656" s="123"/>
      <c r="L656" s="124"/>
      <c r="M656" s="125"/>
    </row>
    <row r="657" spans="2:13" ht="14.25" thickTop="1" thickBot="1" x14ac:dyDescent="0.25">
      <c r="B657" s="126"/>
      <c r="C657" s="127"/>
      <c r="D657" s="127"/>
      <c r="E657" s="127"/>
      <c r="F657" s="127"/>
      <c r="G657" s="127"/>
      <c r="H657" s="25"/>
      <c r="I657" s="128"/>
      <c r="J657" s="129"/>
      <c r="K657" s="130"/>
      <c r="L657" s="131"/>
      <c r="M657" s="132">
        <f>+SUM(L13:L655)</f>
        <v>0</v>
      </c>
    </row>
    <row r="658" spans="2:13" ht="14.25" thickTop="1" thickBot="1" x14ac:dyDescent="0.25">
      <c r="B658" s="126"/>
      <c r="C658" s="127"/>
      <c r="D658" s="127"/>
      <c r="E658" s="127"/>
      <c r="F658" s="127"/>
      <c r="G658" s="127"/>
      <c r="H658" s="25"/>
      <c r="I658" s="128"/>
      <c r="J658" s="129"/>
      <c r="K658" s="130"/>
      <c r="L658" s="131"/>
      <c r="M658" s="132">
        <f>+SUM(M11:M655)</f>
        <v>0</v>
      </c>
    </row>
    <row r="659" spans="2:13" ht="13.5" thickTop="1" x14ac:dyDescent="0.2">
      <c r="B659" s="34"/>
      <c r="C659" s="30"/>
      <c r="D659" s="30"/>
      <c r="E659" s="30"/>
      <c r="F659" s="30"/>
      <c r="G659" s="30"/>
      <c r="H659" s="30"/>
      <c r="I659" s="31"/>
      <c r="J659" s="32"/>
      <c r="K659" s="5"/>
      <c r="L659" s="30"/>
      <c r="M659" s="35"/>
    </row>
    <row r="660" spans="2:13" x14ac:dyDescent="0.2">
      <c r="B660" s="133"/>
      <c r="C660" s="134" t="s">
        <v>816</v>
      </c>
      <c r="F660" s="135"/>
      <c r="I660" s="135">
        <v>0.1</v>
      </c>
      <c r="L660" s="136">
        <f>+I660*M658</f>
        <v>0</v>
      </c>
      <c r="M660" s="137"/>
    </row>
    <row r="661" spans="2:13" x14ac:dyDescent="0.2">
      <c r="B661" s="133"/>
      <c r="C661" s="134" t="s">
        <v>817</v>
      </c>
      <c r="F661" s="138"/>
      <c r="I661" s="138">
        <v>2.5000000000000001E-2</v>
      </c>
      <c r="L661" s="136">
        <f>+I661*M658</f>
        <v>0</v>
      </c>
      <c r="M661" s="137"/>
    </row>
    <row r="662" spans="2:13" x14ac:dyDescent="0.2">
      <c r="B662" s="133"/>
      <c r="C662" s="134" t="s">
        <v>818</v>
      </c>
      <c r="F662" s="138"/>
      <c r="I662" s="138">
        <v>0.02</v>
      </c>
      <c r="L662" s="136">
        <f>+I662*M658</f>
        <v>0</v>
      </c>
      <c r="M662" s="137"/>
    </row>
    <row r="663" spans="2:13" x14ac:dyDescent="0.2">
      <c r="B663" s="133"/>
      <c r="C663" s="134" t="s">
        <v>819</v>
      </c>
      <c r="F663" s="139"/>
      <c r="I663" s="139">
        <v>5.3499999999999999E-2</v>
      </c>
      <c r="L663" s="136">
        <f>+I663*M658</f>
        <v>0</v>
      </c>
      <c r="M663" s="137"/>
    </row>
    <row r="664" spans="2:13" x14ac:dyDescent="0.2">
      <c r="B664" s="133"/>
      <c r="C664" s="134" t="s">
        <v>820</v>
      </c>
      <c r="F664" s="139"/>
      <c r="I664" s="139">
        <v>0.01</v>
      </c>
      <c r="L664" s="136">
        <f>+I664*M658</f>
        <v>0</v>
      </c>
      <c r="M664" s="137"/>
    </row>
    <row r="665" spans="2:13" ht="13.5" thickBot="1" x14ac:dyDescent="0.25">
      <c r="B665" s="133"/>
      <c r="C665" s="134" t="s">
        <v>821</v>
      </c>
      <c r="F665" s="139"/>
      <c r="I665" s="139">
        <v>0.05</v>
      </c>
      <c r="L665" s="136">
        <f>+I665*M658</f>
        <v>0</v>
      </c>
      <c r="M665" s="137"/>
    </row>
    <row r="666" spans="2:13" ht="14.25" thickTop="1" thickBot="1" x14ac:dyDescent="0.25">
      <c r="B666" s="140"/>
      <c r="C666" s="141" t="s">
        <v>843</v>
      </c>
      <c r="D666" s="127"/>
      <c r="E666" s="127"/>
      <c r="F666" s="127"/>
      <c r="G666" s="127"/>
      <c r="H666" s="25"/>
      <c r="I666" s="128"/>
      <c r="J666" s="129"/>
      <c r="K666" s="130"/>
      <c r="L666" s="131"/>
      <c r="M666" s="132">
        <f>+SUM(L660:L665)</f>
        <v>0</v>
      </c>
    </row>
    <row r="667" spans="2:13" ht="14.25" thickTop="1" thickBot="1" x14ac:dyDescent="0.25">
      <c r="B667" s="33"/>
      <c r="C667" s="26"/>
      <c r="D667" s="26"/>
      <c r="E667" s="26"/>
      <c r="F667" s="26"/>
      <c r="G667" s="26"/>
      <c r="H667" s="26"/>
      <c r="I667" s="27"/>
      <c r="J667" s="28"/>
      <c r="K667" s="4"/>
      <c r="L667" s="26"/>
      <c r="M667" s="29"/>
    </row>
    <row r="668" spans="2:13" ht="14.25" thickTop="1" thickBot="1" x14ac:dyDescent="0.25">
      <c r="B668" s="126"/>
      <c r="C668" s="142" t="s">
        <v>844</v>
      </c>
      <c r="D668" s="142"/>
      <c r="E668" s="142"/>
      <c r="F668" s="127"/>
      <c r="G668" s="127"/>
      <c r="H668" s="25"/>
      <c r="I668" s="143">
        <v>0.05</v>
      </c>
      <c r="J668" s="129"/>
      <c r="K668" s="130"/>
      <c r="L668" s="131"/>
      <c r="M668" s="132">
        <f>+I668*M658</f>
        <v>0</v>
      </c>
    </row>
    <row r="669" spans="2:13" ht="14.25" thickTop="1" thickBot="1" x14ac:dyDescent="0.25">
      <c r="B669" s="33"/>
      <c r="C669" s="4"/>
      <c r="D669" s="4"/>
      <c r="E669" s="4"/>
      <c r="F669" s="26"/>
      <c r="G669" s="26"/>
      <c r="H669" s="26"/>
      <c r="I669" s="27"/>
      <c r="J669" s="28"/>
      <c r="K669" s="4"/>
      <c r="L669" s="26"/>
      <c r="M669" s="29"/>
    </row>
    <row r="670" spans="2:13" ht="14.25" thickTop="1" thickBot="1" x14ac:dyDescent="0.25">
      <c r="B670" s="126"/>
      <c r="C670" s="142" t="s">
        <v>874</v>
      </c>
      <c r="D670" s="142"/>
      <c r="E670" s="142"/>
      <c r="F670" s="127"/>
      <c r="G670" s="127"/>
      <c r="H670" s="25"/>
      <c r="I670" s="143">
        <v>0.18</v>
      </c>
      <c r="J670" s="129"/>
      <c r="K670" s="130"/>
      <c r="L670" s="131"/>
      <c r="M670" s="132">
        <f>I670*L660</f>
        <v>0</v>
      </c>
    </row>
    <row r="671" spans="2:13" ht="14.25" thickTop="1" thickBot="1" x14ac:dyDescent="0.25">
      <c r="B671" s="33"/>
      <c r="C671" s="26"/>
      <c r="D671" s="26"/>
      <c r="E671" s="26"/>
      <c r="F671" s="26"/>
      <c r="G671" s="26"/>
      <c r="H671" s="26"/>
      <c r="I671" s="27"/>
      <c r="J671" s="28"/>
      <c r="K671" s="4"/>
      <c r="L671" s="26"/>
      <c r="M671" s="29"/>
    </row>
    <row r="672" spans="2:13" ht="14.25" thickTop="1" thickBot="1" x14ac:dyDescent="0.25">
      <c r="B672" s="126"/>
      <c r="C672" s="142" t="s">
        <v>873</v>
      </c>
      <c r="D672" s="142"/>
      <c r="E672" s="142"/>
      <c r="F672" s="127"/>
      <c r="G672" s="127"/>
      <c r="H672" s="25"/>
      <c r="I672" s="143">
        <v>1E-3</v>
      </c>
      <c r="J672" s="129"/>
      <c r="K672" s="130"/>
      <c r="L672" s="131"/>
      <c r="M672" s="132">
        <f>+I672*M658</f>
        <v>0</v>
      </c>
    </row>
    <row r="673" spans="2:13" ht="14.25" thickTop="1" thickBot="1" x14ac:dyDescent="0.25">
      <c r="B673" s="33"/>
      <c r="C673" s="4"/>
      <c r="D673" s="4"/>
      <c r="E673" s="4"/>
      <c r="F673" s="26"/>
      <c r="G673" s="26"/>
      <c r="H673" s="26"/>
      <c r="I673" s="27"/>
      <c r="J673" s="28"/>
      <c r="K673" s="4"/>
      <c r="L673" s="26"/>
      <c r="M673" s="29"/>
    </row>
    <row r="674" spans="2:13" ht="14.25" thickTop="1" thickBot="1" x14ac:dyDescent="0.25">
      <c r="B674" s="126"/>
      <c r="C674" s="142" t="s">
        <v>822</v>
      </c>
      <c r="D674" s="142"/>
      <c r="E674" s="142"/>
      <c r="F674" s="127"/>
      <c r="G674" s="127"/>
      <c r="H674" s="25"/>
      <c r="I674" s="128"/>
      <c r="J674" s="129"/>
      <c r="K674" s="130"/>
      <c r="L674" s="131"/>
      <c r="M674" s="132">
        <f>+M658+M666+M672</f>
        <v>0</v>
      </c>
    </row>
    <row r="675" spans="2:13" ht="13.5" thickTop="1" x14ac:dyDescent="0.2"/>
  </sheetData>
  <mergeCells count="235">
    <mergeCell ref="C10:H10"/>
    <mergeCell ref="C11:H11"/>
    <mergeCell ref="C12:G12"/>
    <mergeCell ref="C13:G13"/>
    <mergeCell ref="C14:G14"/>
    <mergeCell ref="C15:G15"/>
    <mergeCell ref="A2:M2"/>
    <mergeCell ref="A4:M4"/>
    <mergeCell ref="E5:L5"/>
    <mergeCell ref="E6:L6"/>
    <mergeCell ref="C8:H8"/>
    <mergeCell ref="C9:H9"/>
    <mergeCell ref="J7:M7"/>
    <mergeCell ref="C27:G27"/>
    <mergeCell ref="C28:G28"/>
    <mergeCell ref="C29:G29"/>
    <mergeCell ref="C30:G30"/>
    <mergeCell ref="C31:G31"/>
    <mergeCell ref="C32:G32"/>
    <mergeCell ref="C16:G16"/>
    <mergeCell ref="C17:G17"/>
    <mergeCell ref="C18:G18"/>
    <mergeCell ref="C19:G19"/>
    <mergeCell ref="C20:G20"/>
    <mergeCell ref="C21:G21"/>
    <mergeCell ref="C83:G83"/>
    <mergeCell ref="C88:G88"/>
    <mergeCell ref="C90:G90"/>
    <mergeCell ref="C94:G94"/>
    <mergeCell ref="C95:G95"/>
    <mergeCell ref="C98:G98"/>
    <mergeCell ref="C34:G34"/>
    <mergeCell ref="C36:G36"/>
    <mergeCell ref="C39:G39"/>
    <mergeCell ref="C73:G73"/>
    <mergeCell ref="C77:G77"/>
    <mergeCell ref="C81:G81"/>
    <mergeCell ref="C87:G87"/>
    <mergeCell ref="C97:G97"/>
    <mergeCell ref="C115:G115"/>
    <mergeCell ref="C120:G120"/>
    <mergeCell ref="C121:G121"/>
    <mergeCell ref="C124:G124"/>
    <mergeCell ref="C125:G125"/>
    <mergeCell ref="C130:G130"/>
    <mergeCell ref="C100:G100"/>
    <mergeCell ref="C110:G110"/>
    <mergeCell ref="C111:G111"/>
    <mergeCell ref="C112:G112"/>
    <mergeCell ref="C113:G113"/>
    <mergeCell ref="C114:H114"/>
    <mergeCell ref="C147:H147"/>
    <mergeCell ref="C148:G148"/>
    <mergeCell ref="C149:G149"/>
    <mergeCell ref="C150:G150"/>
    <mergeCell ref="C151:G151"/>
    <mergeCell ref="C152:G152"/>
    <mergeCell ref="C134:G134"/>
    <mergeCell ref="C135:G135"/>
    <mergeCell ref="C139:G139"/>
    <mergeCell ref="C140:G140"/>
    <mergeCell ref="C141:G141"/>
    <mergeCell ref="C146:H146"/>
    <mergeCell ref="C164:G164"/>
    <mergeCell ref="C165:G165"/>
    <mergeCell ref="C166:G166"/>
    <mergeCell ref="C167:G167"/>
    <mergeCell ref="C168:G168"/>
    <mergeCell ref="C170:G170"/>
    <mergeCell ref="C153:G153"/>
    <mergeCell ref="C154:G154"/>
    <mergeCell ref="C155:G155"/>
    <mergeCell ref="C156:G156"/>
    <mergeCell ref="C157:G157"/>
    <mergeCell ref="C163:G163"/>
    <mergeCell ref="C230:G230"/>
    <mergeCell ref="C232:G232"/>
    <mergeCell ref="C236:G236"/>
    <mergeCell ref="C237:G237"/>
    <mergeCell ref="C240:G240"/>
    <mergeCell ref="C242:G242"/>
    <mergeCell ref="C172:G172"/>
    <mergeCell ref="C175:G175"/>
    <mergeCell ref="C215:G215"/>
    <mergeCell ref="C219:G219"/>
    <mergeCell ref="C223:G223"/>
    <mergeCell ref="C225:G225"/>
    <mergeCell ref="C229:G229"/>
    <mergeCell ref="C239:G239"/>
    <mergeCell ref="C241:G241"/>
    <mergeCell ref="C261:G261"/>
    <mergeCell ref="C262:G262"/>
    <mergeCell ref="C265:G265"/>
    <mergeCell ref="C266:G266"/>
    <mergeCell ref="C275:G275"/>
    <mergeCell ref="C276:G276"/>
    <mergeCell ref="C252:G252"/>
    <mergeCell ref="C253:G253"/>
    <mergeCell ref="C254:G254"/>
    <mergeCell ref="C255:H255"/>
    <mergeCell ref="C256:G256"/>
    <mergeCell ref="C290:G290"/>
    <mergeCell ref="C291:G291"/>
    <mergeCell ref="C292:G292"/>
    <mergeCell ref="C293:G293"/>
    <mergeCell ref="C294:G294"/>
    <mergeCell ref="C280:G280"/>
    <mergeCell ref="C281:G281"/>
    <mergeCell ref="C282:G282"/>
    <mergeCell ref="C286:H286"/>
    <mergeCell ref="C287:H287"/>
    <mergeCell ref="C288:G288"/>
    <mergeCell ref="C396:G396"/>
    <mergeCell ref="C398:G398"/>
    <mergeCell ref="C406:G406"/>
    <mergeCell ref="C407:G407"/>
    <mergeCell ref="C371:G371"/>
    <mergeCell ref="C375:G375"/>
    <mergeCell ref="C379:G379"/>
    <mergeCell ref="C381:G381"/>
    <mergeCell ref="C386:G386"/>
    <mergeCell ref="C388:G388"/>
    <mergeCell ref="C397:G397"/>
    <mergeCell ref="C405:G405"/>
    <mergeCell ref="C428:G428"/>
    <mergeCell ref="C429:G429"/>
    <mergeCell ref="C433:G433"/>
    <mergeCell ref="C434:G434"/>
    <mergeCell ref="C435:G435"/>
    <mergeCell ref="C440:H440"/>
    <mergeCell ref="C408:H408"/>
    <mergeCell ref="C409:G409"/>
    <mergeCell ref="C414:G414"/>
    <mergeCell ref="C415:G415"/>
    <mergeCell ref="C418:G418"/>
    <mergeCell ref="C419:G419"/>
    <mergeCell ref="C411:G411"/>
    <mergeCell ref="C410:G410"/>
    <mergeCell ref="C424:G424"/>
    <mergeCell ref="C437:G437"/>
    <mergeCell ref="C488:G488"/>
    <mergeCell ref="C489:G489"/>
    <mergeCell ref="C490:G490"/>
    <mergeCell ref="C491:G491"/>
    <mergeCell ref="C494:G494"/>
    <mergeCell ref="C495:G495"/>
    <mergeCell ref="C442:G442"/>
    <mergeCell ref="C443:G443"/>
    <mergeCell ref="C446:G446"/>
    <mergeCell ref="C447:G447"/>
    <mergeCell ref="C469:G469"/>
    <mergeCell ref="C477:H477"/>
    <mergeCell ref="C470:G470"/>
    <mergeCell ref="C471:G471"/>
    <mergeCell ref="C492:G492"/>
    <mergeCell ref="C493:G493"/>
    <mergeCell ref="C511:G511"/>
    <mergeCell ref="C512:G512"/>
    <mergeCell ref="C513:G513"/>
    <mergeCell ref="C516:G516"/>
    <mergeCell ref="C517:G517"/>
    <mergeCell ref="C520:G520"/>
    <mergeCell ref="C500:G500"/>
    <mergeCell ref="C501:G501"/>
    <mergeCell ref="C502:G502"/>
    <mergeCell ref="C505:G505"/>
    <mergeCell ref="C506:G506"/>
    <mergeCell ref="C510:G510"/>
    <mergeCell ref="C600:G600"/>
    <mergeCell ref="C601:G601"/>
    <mergeCell ref="C602:G602"/>
    <mergeCell ref="C521:G521"/>
    <mergeCell ref="C522:G522"/>
    <mergeCell ref="C523:G523"/>
    <mergeCell ref="C524:G524"/>
    <mergeCell ref="C526:G526"/>
    <mergeCell ref="C527:G527"/>
    <mergeCell ref="C628:G628"/>
    <mergeCell ref="C636:G636"/>
    <mergeCell ref="C644:G644"/>
    <mergeCell ref="C646:G646"/>
    <mergeCell ref="C617:G617"/>
    <mergeCell ref="C620:G620"/>
    <mergeCell ref="C621:G621"/>
    <mergeCell ref="C622:G622"/>
    <mergeCell ref="C623:G623"/>
    <mergeCell ref="C624:G624"/>
    <mergeCell ref="C99:G99"/>
    <mergeCell ref="C107:G107"/>
    <mergeCell ref="C108:G108"/>
    <mergeCell ref="C109:G109"/>
    <mergeCell ref="C116:G116"/>
    <mergeCell ref="C117:G117"/>
    <mergeCell ref="C144:G144"/>
    <mergeCell ref="C214:G214"/>
    <mergeCell ref="C625:G625"/>
    <mergeCell ref="C611:G611"/>
    <mergeCell ref="C612:G612"/>
    <mergeCell ref="C613:G613"/>
    <mergeCell ref="C614:G614"/>
    <mergeCell ref="C615:G615"/>
    <mergeCell ref="C616:G616"/>
    <mergeCell ref="C603:G603"/>
    <mergeCell ref="C604:G604"/>
    <mergeCell ref="C605:G605"/>
    <mergeCell ref="C606:G606"/>
    <mergeCell ref="C607:G607"/>
    <mergeCell ref="C610:G610"/>
    <mergeCell ref="C528:G528"/>
    <mergeCell ref="C595:G595"/>
    <mergeCell ref="C596:G596"/>
    <mergeCell ref="C249:G249"/>
    <mergeCell ref="C250:G250"/>
    <mergeCell ref="C251:G251"/>
    <mergeCell ref="C257:G257"/>
    <mergeCell ref="C258:G258"/>
    <mergeCell ref="C284:G284"/>
    <mergeCell ref="C370:G370"/>
    <mergeCell ref="C385:G385"/>
    <mergeCell ref="C395:G395"/>
    <mergeCell ref="C392:G392"/>
    <mergeCell ref="C393:G393"/>
    <mergeCell ref="C306:G306"/>
    <mergeCell ref="C307:G307"/>
    <mergeCell ref="C308:G308"/>
    <mergeCell ref="C311:G311"/>
    <mergeCell ref="C313:G313"/>
    <mergeCell ref="C316:G316"/>
    <mergeCell ref="C295:G295"/>
    <mergeCell ref="C296:G296"/>
    <mergeCell ref="C297:G297"/>
    <mergeCell ref="C303:G303"/>
    <mergeCell ref="C304:G304"/>
    <mergeCell ref="C305:G305"/>
    <mergeCell ref="C289:G289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PRESUPUESTO 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 Rios Diaz</dc:creator>
  <cp:lastModifiedBy>Rayrobert Torres</cp:lastModifiedBy>
  <dcterms:created xsi:type="dcterms:W3CDTF">2025-06-24T15:09:18Z</dcterms:created>
  <dcterms:modified xsi:type="dcterms:W3CDTF">2025-07-25T18:38:20Z</dcterms:modified>
</cp:coreProperties>
</file>