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asdgovdo.sharepoint.com/sites/ComprasyContrataciones-Procesos2025/Documentos compartidos/Procesos 2025/Comparación de Precios (CP)/CAASD-CCC-CP-2025-0008/1 CONVOCATORIA/COMPARACION II/NACO,SERRALLES, PIANTINNI/MEJORAMIENTO NACO/"/>
    </mc:Choice>
  </mc:AlternateContent>
  <xr:revisionPtr revIDLastSave="13" documentId="13_ncr:1_{99F22ED5-C507-4374-ABF2-D5401BE93A58}" xr6:coauthVersionLast="47" xr6:coauthVersionMax="47" xr10:uidLastSave="{465B2723-889A-49A1-8A1C-CD68E9ED1FEC}"/>
  <bookViews>
    <workbookView xWindow="-120" yWindow="-120" windowWidth="29040" windowHeight="15720" xr2:uid="{00000000-000D-0000-FFFF-FFFF00000000}"/>
  </bookViews>
  <sheets>
    <sheet name="PRESUPUESTO" sheetId="2" r:id="rId1"/>
  </sheets>
  <definedNames>
    <definedName name="__xlnm.Print_Area">#N/A</definedName>
    <definedName name="__xlnm.Print_Titles">"#n"/"a"</definedName>
    <definedName name="AYB">#REF!</definedName>
    <definedName name="carcamopercolado">#REF!</definedName>
    <definedName name="casabombarecirculacion">#REF!</definedName>
    <definedName name="casaoperadorycontroles">#REF!</definedName>
    <definedName name="cisternaaguafiltrada">#N/A</definedName>
    <definedName name="desinfeccionultravioleta">#REF!</definedName>
    <definedName name="generales">#REF!</definedName>
    <definedName name="miscelaneostanquedeaireacion">#REF!</definedName>
    <definedName name="secaderodelodos">#REF!</definedName>
    <definedName name="sedimentador">#REF!</definedName>
    <definedName name="sedimentadot">#REF!</definedName>
    <definedName name="tanqueaireacion">#REF!</definedName>
    <definedName name="TOTAL_A">#N/A</definedName>
    <definedName name="TOTAL_B">#N/A</definedName>
    <definedName name="totalgeneral">#N/A</definedName>
    <definedName name="tuberiasyaccesori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2" l="1"/>
  <c r="F71" i="2"/>
  <c r="F59" i="2"/>
  <c r="F270" i="2"/>
  <c r="F269" i="2"/>
  <c r="F268" i="2"/>
  <c r="F267" i="2"/>
  <c r="F266" i="2"/>
  <c r="F265" i="2"/>
  <c r="F264" i="2"/>
  <c r="F263" i="2"/>
  <c r="F262" i="2"/>
  <c r="F261" i="2"/>
  <c r="F260" i="2"/>
  <c r="A260" i="2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F259" i="2"/>
  <c r="F258" i="2"/>
  <c r="F257" i="2"/>
  <c r="F256" i="2"/>
  <c r="F255" i="2"/>
  <c r="F254" i="2"/>
  <c r="F253" i="2"/>
  <c r="F252" i="2"/>
  <c r="F251" i="2"/>
  <c r="A251" i="2"/>
  <c r="A252" i="2" s="1"/>
  <c r="A253" i="2" s="1"/>
  <c r="A254" i="2" s="1"/>
  <c r="A255" i="2" s="1"/>
  <c r="A256" i="2" s="1"/>
  <c r="A257" i="2" s="1"/>
  <c r="F250" i="2"/>
  <c r="F249" i="2"/>
  <c r="C248" i="2"/>
  <c r="F248" i="2" s="1"/>
  <c r="F247" i="2"/>
  <c r="F246" i="2"/>
  <c r="F245" i="2"/>
  <c r="F244" i="2"/>
  <c r="F243" i="2"/>
  <c r="F242" i="2"/>
  <c r="F241" i="2"/>
  <c r="F240" i="2"/>
  <c r="F239" i="2"/>
  <c r="F238" i="2"/>
  <c r="C237" i="2"/>
  <c r="F237" i="2" s="1"/>
  <c r="A237" i="2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A208" i="2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A149" i="2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A136" i="2"/>
  <c r="A137" i="2" s="1"/>
  <c r="A138" i="2" s="1"/>
  <c r="A139" i="2" s="1"/>
  <c r="A140" i="2" s="1"/>
  <c r="A144" i="2" s="1"/>
  <c r="A145" i="2" s="1"/>
  <c r="F135" i="2"/>
  <c r="F134" i="2"/>
  <c r="F133" i="2"/>
  <c r="F132" i="2"/>
  <c r="F131" i="2"/>
  <c r="F130" i="2"/>
  <c r="F129" i="2"/>
  <c r="F128" i="2"/>
  <c r="F127" i="2"/>
  <c r="A127" i="2"/>
  <c r="A128" i="2" s="1"/>
  <c r="A129" i="2" s="1"/>
  <c r="A132" i="2" s="1"/>
  <c r="F126" i="2"/>
  <c r="F125" i="2"/>
  <c r="F124" i="2"/>
  <c r="F123" i="2"/>
  <c r="F122" i="2"/>
  <c r="F121" i="2"/>
  <c r="F120" i="2"/>
  <c r="F119" i="2"/>
  <c r="F118" i="2"/>
  <c r="A118" i="2"/>
  <c r="A119" i="2" s="1"/>
  <c r="A120" i="2" s="1"/>
  <c r="A123" i="2" s="1"/>
  <c r="F117" i="2"/>
  <c r="F116" i="2"/>
  <c r="F115" i="2"/>
  <c r="F114" i="2"/>
  <c r="F113" i="2"/>
  <c r="F112" i="2"/>
  <c r="A112" i="2"/>
  <c r="A113" i="2" s="1"/>
  <c r="A114" i="2" s="1"/>
  <c r="F111" i="2"/>
  <c r="F110" i="2"/>
  <c r="F109" i="2"/>
  <c r="F108" i="2"/>
  <c r="F107" i="2"/>
  <c r="F106" i="2"/>
  <c r="F105" i="2"/>
  <c r="F104" i="2"/>
  <c r="A104" i="2"/>
  <c r="A105" i="2" s="1"/>
  <c r="A108" i="2" s="1"/>
  <c r="F103" i="2"/>
  <c r="F102" i="2"/>
  <c r="F101" i="2"/>
  <c r="F100" i="2"/>
  <c r="F99" i="2"/>
  <c r="F98" i="2"/>
  <c r="F97" i="2"/>
  <c r="F96" i="2"/>
  <c r="A96" i="2"/>
  <c r="A97" i="2" s="1"/>
  <c r="A98" i="2" s="1"/>
  <c r="A99" i="2" s="1"/>
  <c r="A100" i="2" s="1"/>
  <c r="F95" i="2"/>
  <c r="F94" i="2"/>
  <c r="F93" i="2"/>
  <c r="F92" i="2"/>
  <c r="F91" i="2"/>
  <c r="F90" i="2"/>
  <c r="F89" i="2"/>
  <c r="F88" i="2"/>
  <c r="F87" i="2"/>
  <c r="A87" i="2"/>
  <c r="A88" i="2" s="1"/>
  <c r="A89" i="2" s="1"/>
  <c r="A92" i="2" s="1"/>
  <c r="F86" i="2"/>
  <c r="F85" i="2"/>
  <c r="F84" i="2"/>
  <c r="F82" i="2"/>
  <c r="F81" i="2"/>
  <c r="F80" i="2"/>
  <c r="F79" i="2"/>
  <c r="F78" i="2"/>
  <c r="A78" i="2"/>
  <c r="A79" i="2" s="1"/>
  <c r="A80" i="2" s="1"/>
  <c r="F77" i="2"/>
  <c r="F76" i="2"/>
  <c r="F75" i="2"/>
  <c r="F74" i="2"/>
  <c r="F73" i="2"/>
  <c r="F72" i="2"/>
  <c r="F70" i="2"/>
  <c r="F69" i="2"/>
  <c r="F68" i="2"/>
  <c r="F67" i="2"/>
  <c r="F66" i="2"/>
  <c r="F65" i="2"/>
  <c r="F64" i="2"/>
  <c r="F63" i="2"/>
  <c r="F62" i="2"/>
  <c r="F61" i="2"/>
  <c r="F60" i="2"/>
  <c r="A59" i="2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F58" i="2"/>
  <c r="F57" i="2"/>
  <c r="F56" i="2"/>
  <c r="F55" i="2"/>
  <c r="F54" i="2"/>
  <c r="F53" i="2"/>
  <c r="F52" i="2"/>
  <c r="F51" i="2"/>
  <c r="A51" i="2"/>
  <c r="F50" i="2"/>
  <c r="F49" i="2"/>
  <c r="F48" i="2"/>
  <c r="F47" i="2"/>
  <c r="F46" i="2"/>
  <c r="F45" i="2"/>
  <c r="F44" i="2"/>
  <c r="F43" i="2"/>
  <c r="F42" i="2"/>
  <c r="F41" i="2"/>
  <c r="F40" i="2"/>
  <c r="G40" i="2" s="1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G257" i="2" l="1"/>
  <c r="G100" i="2"/>
  <c r="G123" i="2"/>
  <c r="G204" i="2"/>
  <c r="G234" i="2"/>
  <c r="G248" i="2"/>
  <c r="G270" i="2"/>
  <c r="G114" i="2"/>
  <c r="G108" i="2"/>
  <c r="G74" i="2"/>
  <c r="G132" i="2"/>
  <c r="G181" i="2"/>
  <c r="G36" i="2"/>
  <c r="G16" i="2"/>
  <c r="G25" i="2"/>
  <c r="G273" i="2" s="1"/>
  <c r="G83" i="2"/>
  <c r="G145" i="2"/>
  <c r="G55" i="2"/>
  <c r="G92" i="2"/>
  <c r="G272" i="2" l="1"/>
  <c r="F279" i="2"/>
  <c r="F278" i="2"/>
  <c r="F277" i="2"/>
  <c r="F276" i="2"/>
  <c r="F275" i="2"/>
  <c r="F274" i="2"/>
  <c r="G290" i="2"/>
  <c r="G288" i="2"/>
  <c r="G286" i="2"/>
  <c r="G292" i="2" l="1"/>
  <c r="G280" i="2"/>
  <c r="G282" i="2" l="1"/>
  <c r="G284" i="2"/>
  <c r="G294" i="2" l="1"/>
</calcChain>
</file>

<file path=xl/sharedStrings.xml><?xml version="1.0" encoding="utf-8"?>
<sst xmlns="http://schemas.openxmlformats.org/spreadsheetml/2006/main" count="493" uniqueCount="178">
  <si>
    <t>CORPORACION DEL ACUEDUCTO Y ALCANTARILLADO DE SANTO DOMINGO</t>
  </si>
  <si>
    <t>*** C.A.A.S.D. ***</t>
  </si>
  <si>
    <t>No.</t>
  </si>
  <si>
    <t>SUB-TOTAL
RD$</t>
  </si>
  <si>
    <t>INFRAESTRUCTURA DE AGUAS</t>
  </si>
  <si>
    <t>TRABAJOS GENERALES</t>
  </si>
  <si>
    <t>Caseta para materiales y almacén, electricidad</t>
  </si>
  <si>
    <t>PA</t>
  </si>
  <si>
    <t>Limpieza constante y final</t>
  </si>
  <si>
    <t>Replanteo topográfico, as-built georeferenciado</t>
  </si>
  <si>
    <t>MES</t>
  </si>
  <si>
    <t>Escaneo GPR para ubicación de infraestructuras enteradas</t>
  </si>
  <si>
    <t>MOVIMIENTO DE TIERRAS</t>
  </si>
  <si>
    <t xml:space="preserve">SEGURIDAD VIAL </t>
  </si>
  <si>
    <t>Suministro y colocación de los carteles informativos: desvió, hombres trabajando, excavación</t>
  </si>
  <si>
    <t>Suministro y colocación de cartel informativo de obra</t>
  </si>
  <si>
    <t>Colocación de 50 conos de 90 cm, 25 tanque plásticos de protección de obra, malla de limitación, inlcuye el conjunto de todas las puestas que sea preciso realizar a lo largo de la obra y en los lugaresque se indiquen</t>
  </si>
  <si>
    <t>DIA</t>
  </si>
  <si>
    <t>Torres de luminarias motorizadas de 4 bombillas (2 unidades)</t>
  </si>
  <si>
    <t>Personal de apoyo para manejo de trafico en Horario Diurno, Nocturno y Días Feriados (3 Hombre30 días/noches)</t>
  </si>
  <si>
    <t xml:space="preserve">EXCAVACIONES, DEMOLICIONES Y ASFALTO </t>
  </si>
  <si>
    <t>Cortes de pavimentos e=4"</t>
  </si>
  <si>
    <t>M</t>
  </si>
  <si>
    <t>Demolición de los pavimentos y hormigones</t>
  </si>
  <si>
    <t>M2</t>
  </si>
  <si>
    <t>Pavimento de 4” de hormigón asfalticoen caliente tipo AC30 en parchos</t>
  </si>
  <si>
    <t>Excavación en roca con retroexcavadora en zanjas y registros (80%)</t>
  </si>
  <si>
    <t>M3</t>
  </si>
  <si>
    <t>Excavación en roca con compresores en zanjas y registros (20%)</t>
  </si>
  <si>
    <t>Suministro y colocación cama de arena</t>
  </si>
  <si>
    <t>Suministro y colocación de material granual de base, incluye compactación al 95% Proctor</t>
  </si>
  <si>
    <t>Carga y bote material sobrante distancia max. 30 km</t>
  </si>
  <si>
    <t>Reposición de áreas en aceras, contenes, isletas, etc.</t>
  </si>
  <si>
    <t>OBRAS CIVILES</t>
  </si>
  <si>
    <t xml:space="preserve">REGISTROS </t>
  </si>
  <si>
    <t>Registro cuadrado 1.50 x 1.50 x 2.50 mts dimensiones interiores, espesor muros y losas 0.20 mts, de hormigón armado 280 kg/cm2, acero ½" @ 0.20 mts AC AD, incluye tapa cuadrada 1.00 x 1.00 mts polietileno reforzado con fibra de vidrio, 40 TON, escalera de acero inoxidable 304 2.50 altura</t>
  </si>
  <si>
    <t>UD</t>
  </si>
  <si>
    <t>INSTALACIONES</t>
  </si>
  <si>
    <t>NUDOS</t>
  </si>
  <si>
    <t>1</t>
  </si>
  <si>
    <t>NUDO 1</t>
  </si>
  <si>
    <t xml:space="preserve"> </t>
  </si>
  <si>
    <t>TEE 8" acero</t>
  </si>
  <si>
    <t>Cruz 8 x 4" acero</t>
  </si>
  <si>
    <t>Junta Dresser 8" importada</t>
  </si>
  <si>
    <t>Junta Dresser 4" importada</t>
  </si>
  <si>
    <t>Tuberia Acero  8"</t>
  </si>
  <si>
    <t>ML</t>
  </si>
  <si>
    <t>Tuberia Acero  4"</t>
  </si>
  <si>
    <t xml:space="preserve">Transporte interno de tuberías, accesorios </t>
  </si>
  <si>
    <t xml:space="preserve"> UD </t>
  </si>
  <si>
    <t xml:space="preserve">Uso de grúa, medios auxiliares </t>
  </si>
  <si>
    <t>Manejo de tránsito</t>
  </si>
  <si>
    <t>Mo. Instalación nudo 1, probado, funcionado, garantizando estanqueidad.</t>
  </si>
  <si>
    <t>2</t>
  </si>
  <si>
    <t>NUDOS 2 Y 3</t>
  </si>
  <si>
    <t>TEE 8 X 6"acero</t>
  </si>
  <si>
    <t>TEE 6"acero</t>
  </si>
  <si>
    <t>Reduccion 6 x 4"acero</t>
  </si>
  <si>
    <t>Cople bridado de hierro dúctil para PVC con restricción de 6"</t>
  </si>
  <si>
    <t>Junta Dresser 6" importada</t>
  </si>
  <si>
    <t>Niples acero platillado 6"</t>
  </si>
  <si>
    <t xml:space="preserve">Valvula de compuerta 6" marca U.S. PIPE serie USP1, NRS o similar </t>
  </si>
  <si>
    <t xml:space="preserve">Caja telescópica 6" marca AVK, cuerpo en polietileno reforzado con fibra de vidrio y tapa en fundición </t>
  </si>
  <si>
    <t>Tuberia PVC 6" SDR-26 con J/G</t>
  </si>
  <si>
    <t>Mo. Instalación nudo 2 y 3, probado, funcionado, garantizando estanqueidad.</t>
  </si>
  <si>
    <t>3</t>
  </si>
  <si>
    <t>NUDOS 6,14,19 Y 20</t>
  </si>
  <si>
    <t>Cople bridado de hierro dúctil para PVC con restricción de 4"</t>
  </si>
  <si>
    <t>Niples acero platillado 4"</t>
  </si>
  <si>
    <t xml:space="preserve">Valvula de compuerta 4" marca U.S. PIPE serie USP1, NRS o similar </t>
  </si>
  <si>
    <t>2.2.5</t>
  </si>
  <si>
    <t>Mano de obra probado, funcionado, garantizando estanqueidad.</t>
  </si>
  <si>
    <t>4</t>
  </si>
  <si>
    <t>NUDOS 7, 12, 13, 16 Y 17</t>
  </si>
  <si>
    <t>Cople de acero 3" marca JCM 201, electro coating ANSI/NSF61</t>
  </si>
  <si>
    <t>Niples acero platillado 3"</t>
  </si>
  <si>
    <t xml:space="preserve">Valvula de compuerta 3" marca U.S. PIPE serie USP1, NRS o similar </t>
  </si>
  <si>
    <t>5</t>
  </si>
  <si>
    <t>NUDO 8</t>
  </si>
  <si>
    <t>Codo acero 8"x 45°</t>
  </si>
  <si>
    <t>Mano de obra  probado, funcionado, garantizando estanqueidad.</t>
  </si>
  <si>
    <t>NUDO 9</t>
  </si>
  <si>
    <t>Codo acero 8"x 90°</t>
  </si>
  <si>
    <t>Mano de obra</t>
  </si>
  <si>
    <t>NUDO 10</t>
  </si>
  <si>
    <t>Tapon hembra PVC 8"</t>
  </si>
  <si>
    <t>Tapon hembra PVC 4"</t>
  </si>
  <si>
    <t>Anclajes de hormigon</t>
  </si>
  <si>
    <t>NUDOS 15, 18 Y 23</t>
  </si>
  <si>
    <t>NUDO 22</t>
  </si>
  <si>
    <t>9.01</t>
  </si>
  <si>
    <t>10.0</t>
  </si>
  <si>
    <t>NUDO 26</t>
  </si>
  <si>
    <t>Cople de acero 12" marca JCM 201, electro coating ANSI/NSF61</t>
  </si>
  <si>
    <t>Niples acero platillado 12"</t>
  </si>
  <si>
    <t xml:space="preserve">Valvula de compuerta 12" marca U.S. PIPE serie USP1, NRS o similar </t>
  </si>
  <si>
    <t>11.00</t>
  </si>
  <si>
    <t>NUDO 5</t>
  </si>
  <si>
    <t>TEE 20 X 8"acero</t>
  </si>
  <si>
    <t>TEE 8 "acero</t>
  </si>
  <si>
    <t>TEE 8 X 4"acero</t>
  </si>
  <si>
    <t>TEE 4"acero</t>
  </si>
  <si>
    <t>TEE 3"acero</t>
  </si>
  <si>
    <t>Cruz 6"x 6"x 6"x 3"</t>
  </si>
  <si>
    <t>Cruz 8"x 8"x 8"x 6"</t>
  </si>
  <si>
    <t xml:space="preserve">Codo 8" acero </t>
  </si>
  <si>
    <t>Cople bridado de hierro dúctil para acero con restricción de 8"</t>
  </si>
  <si>
    <t>Junta Dresser 6"</t>
  </si>
  <si>
    <t>Cople bridado de hierro dúctil para acero con restricción de 6"</t>
  </si>
  <si>
    <t>Junta Dresser 4"</t>
  </si>
  <si>
    <t>Cople bridado de hierro dúctil para acero con restricción de 4"</t>
  </si>
  <si>
    <t>Junta Dresser  3"  importada</t>
  </si>
  <si>
    <t>Cople bridado de hierro dúctil para acero con restricción de 3"</t>
  </si>
  <si>
    <t>Niples acero platillado 8"</t>
  </si>
  <si>
    <t xml:space="preserve">Valvula de compuerta 8" marca U.S. PIPE serie USP1, NRS o similar </t>
  </si>
  <si>
    <t>Tuberia Acero  20"</t>
  </si>
  <si>
    <t>Tuberia Acero  6"</t>
  </si>
  <si>
    <t>Tuberia Acero  3"</t>
  </si>
  <si>
    <t>12</t>
  </si>
  <si>
    <t>NUDO 4</t>
  </si>
  <si>
    <t>TEE 8" X 8" X 6"acero</t>
  </si>
  <si>
    <t>Cruz 12"x 8"acero</t>
  </si>
  <si>
    <t>Cruz 8"x 4"acero</t>
  </si>
  <si>
    <t>Junta Dresser 12" importada</t>
  </si>
  <si>
    <t>Reduccion acero 6"a 4"</t>
  </si>
  <si>
    <t xml:space="preserve">Válvula de compuerta 6" marca U.S. PIPE serie USP1, NRS o similar </t>
  </si>
  <si>
    <t>Tuberia Acero  12"</t>
  </si>
  <si>
    <t>Caja telescopica para valvula</t>
  </si>
  <si>
    <t>NUDO 11</t>
  </si>
  <si>
    <t>TEE 20" X 12"acero</t>
  </si>
  <si>
    <t>TEE 12" X 12"acero</t>
  </si>
  <si>
    <t>TEE 8" X 4"acero</t>
  </si>
  <si>
    <t>TEE 4" X 4"acero</t>
  </si>
  <si>
    <t>Codo acero 12"</t>
  </si>
  <si>
    <t>Junta Dresser 20"</t>
  </si>
  <si>
    <t>Junta Dresser 12"</t>
  </si>
  <si>
    <t>Cople bridado de hierro dúctil para acero con restricción de 12"</t>
  </si>
  <si>
    <t xml:space="preserve">Valvula de compuerta 20" marca U.S. PIPE serie USP1, NRS o similar </t>
  </si>
  <si>
    <t>Niples acero platillado 20"</t>
  </si>
  <si>
    <t>15</t>
  </si>
  <si>
    <t>Replanteo</t>
  </si>
  <si>
    <t xml:space="preserve">Excavacion </t>
  </si>
  <si>
    <t>Relleno caliche</t>
  </si>
  <si>
    <t>Asiento de arena</t>
  </si>
  <si>
    <t xml:space="preserve">Suministro de tuberia 8"PVC SDR 26 con J/G </t>
  </si>
  <si>
    <t xml:space="preserve">Colocación de tuberia 8"PVC SDR 26 con J/G </t>
  </si>
  <si>
    <t>Corte pavimento</t>
  </si>
  <si>
    <t>16</t>
  </si>
  <si>
    <t>NUDO 25</t>
  </si>
  <si>
    <t>Codo acero 8"</t>
  </si>
  <si>
    <t>TEE 8"acero</t>
  </si>
  <si>
    <t xml:space="preserve">SUB-TOTAL GENERAL </t>
  </si>
  <si>
    <t>DIRECCIÓN TÉCNICA</t>
  </si>
  <si>
    <t>GASTOS ADMINISTRATIVOS</t>
  </si>
  <si>
    <t>SEGURO Y FIANZAS</t>
  </si>
  <si>
    <t>TRANSPORTE</t>
  </si>
  <si>
    <t>LEY # 6/86</t>
  </si>
  <si>
    <t>SUPERVISIÓN</t>
  </si>
  <si>
    <t>TOTAL DE GASTOS INDIRECTOS</t>
  </si>
  <si>
    <t>SUB-TOTAL GENERAL EN RD$</t>
  </si>
  <si>
    <t>CUENCA HIDROGRAFICA</t>
  </si>
  <si>
    <t>EQUIPAMIENTO CAASD</t>
  </si>
  <si>
    <t>CODIA</t>
  </si>
  <si>
    <t>IMPREVISTOS</t>
  </si>
  <si>
    <t>ITBIS (18% DE DIRECCIÓN TÉCNICA)SEGÚN NORMA 07-2007 DGII</t>
  </si>
  <si>
    <t>TOTAL GENERAL A CONTRATAR</t>
  </si>
  <si>
    <t>14</t>
  </si>
  <si>
    <r>
      <t>TUBERIA 8"PVC NUEVA (</t>
    </r>
    <r>
      <rPr>
        <sz val="12"/>
        <rFont val="Arial"/>
        <family val="2"/>
      </rPr>
      <t>desde empalme Churchill, nudo 9,8 y 1)</t>
    </r>
  </si>
  <si>
    <t xml:space="preserve">DESCRIPCION </t>
  </si>
  <si>
    <t>CANTIDAD</t>
  </si>
  <si>
    <t>UNIDAD</t>
  </si>
  <si>
    <t>PRECIO
RD$</t>
  </si>
  <si>
    <t>COSTO
RD$</t>
  </si>
  <si>
    <t>TOTAL DE GASTOS DIRECTOS</t>
  </si>
  <si>
    <t>DIRECCION DE EJECUCION DE PROYECTOS DE INVERSIONES</t>
  </si>
  <si>
    <t xml:space="preserve">PRESUPUESTO COMPLEMENTARIO PARA EL MEJORAMIENTO DE AGUA POTABE EN LOS SECTORES SERRALLES, NACO Y PIANTINI. </t>
  </si>
  <si>
    <t>CAASD-CCC-LPN-2025-0008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</si>
</sst>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_(* #,##0.00_);_(* \(#,##0.00\);_(* \-??_);_(@_)"/>
    <numFmt numFmtId="166" formatCode="0.0"/>
    <numFmt numFmtId="167" formatCode="0.00_)"/>
    <numFmt numFmtId="168" formatCode="0_)"/>
    <numFmt numFmtId="169" formatCode="_-* #,##0.00\ _€_-;\-* #,##0.00\ _€_-;_-* \-??\ _€_-;_-@_-"/>
    <numFmt numFmtId="170" formatCode="0.0_)"/>
    <numFmt numFmtId="171" formatCode="_-* #,##0.0000_-;\-* #,##0.00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Courier New"/>
      <family val="3"/>
    </font>
    <font>
      <sz val="12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Courier New"/>
      <family val="3"/>
      <charset val="1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name val="Times New Roman"/>
      <family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7E7"/>
        <bgColor rgb="FFB9CDE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9CDE5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5" fontId="4" fillId="0" borderId="0" applyFill="0" applyBorder="0" applyAlignment="0" applyProtection="0"/>
    <xf numFmtId="167" fontId="5" fillId="0" borderId="0"/>
    <xf numFmtId="165" fontId="6" fillId="0" borderId="0" applyBorder="0" applyProtection="0"/>
    <xf numFmtId="169" fontId="6" fillId="0" borderId="0" applyBorder="0" applyProtection="0"/>
    <xf numFmtId="9" fontId="6" fillId="0" borderId="0" applyBorder="0" applyProtection="0"/>
    <xf numFmtId="165" fontId="7" fillId="0" borderId="0" applyBorder="0" applyProtection="0"/>
    <xf numFmtId="0" fontId="1" fillId="0" borderId="0"/>
  </cellStyleXfs>
  <cellXfs count="123">
    <xf numFmtId="0" fontId="0" fillId="0" borderId="0" xfId="0"/>
    <xf numFmtId="164" fontId="8" fillId="0" borderId="0" xfId="1" applyFont="1"/>
    <xf numFmtId="0" fontId="8" fillId="0" borderId="0" xfId="0" applyFont="1"/>
    <xf numFmtId="2" fontId="8" fillId="0" borderId="0" xfId="2" applyNumberFormat="1" applyFont="1" applyAlignment="1">
      <alignment horizontal="center" vertical="top"/>
    </xf>
    <xf numFmtId="4" fontId="8" fillId="0" borderId="0" xfId="2" applyNumberFormat="1" applyFont="1" applyAlignment="1">
      <alignment horizontal="center"/>
    </xf>
    <xf numFmtId="164" fontId="9" fillId="0" borderId="0" xfId="1" applyFont="1" applyAlignment="1">
      <alignment horizontal="center"/>
    </xf>
    <xf numFmtId="4" fontId="8" fillId="0" borderId="0" xfId="0" applyNumberFormat="1" applyFont="1"/>
    <xf numFmtId="171" fontId="8" fillId="0" borderId="0" xfId="1" applyNumberFormat="1" applyFont="1"/>
    <xf numFmtId="2" fontId="9" fillId="0" borderId="4" xfId="2" applyNumberFormat="1" applyFont="1" applyBorder="1" applyAlignment="1">
      <alignment horizontal="center" vertical="center"/>
    </xf>
    <xf numFmtId="4" fontId="9" fillId="0" borderId="5" xfId="2" applyNumberFormat="1" applyFont="1" applyBorder="1" applyAlignment="1">
      <alignment horizontal="left" wrapText="1" indent="1"/>
    </xf>
    <xf numFmtId="4" fontId="8" fillId="0" borderId="5" xfId="2" applyNumberFormat="1" applyFont="1" applyBorder="1"/>
    <xf numFmtId="4" fontId="8" fillId="0" borderId="5" xfId="2" applyNumberFormat="1" applyFont="1" applyBorder="1" applyAlignment="1">
      <alignment horizontal="center"/>
    </xf>
    <xf numFmtId="164" fontId="9" fillId="0" borderId="6" xfId="1" applyFont="1" applyBorder="1" applyAlignment="1">
      <alignment horizontal="center" vertical="center" wrapText="1"/>
    </xf>
    <xf numFmtId="4" fontId="8" fillId="0" borderId="5" xfId="2" applyNumberFormat="1" applyFont="1" applyBorder="1" applyAlignment="1">
      <alignment horizontal="left" wrapText="1" indent="1"/>
    </xf>
    <xf numFmtId="4" fontId="8" fillId="0" borderId="5" xfId="2" applyNumberFormat="1" applyFont="1" applyBorder="1" applyAlignment="1">
      <alignment horizontal="left" vertical="center" wrapText="1"/>
    </xf>
    <xf numFmtId="4" fontId="8" fillId="0" borderId="5" xfId="2" applyNumberFormat="1" applyFont="1" applyBorder="1" applyAlignment="1">
      <alignment vertical="center"/>
    </xf>
    <xf numFmtId="4" fontId="8" fillId="0" borderId="5" xfId="2" applyNumberFormat="1" applyFont="1" applyBorder="1" applyAlignment="1">
      <alignment horizontal="center" vertical="center"/>
    </xf>
    <xf numFmtId="4" fontId="8" fillId="2" borderId="5" xfId="2" applyNumberFormat="1" applyFont="1" applyFill="1" applyBorder="1" applyAlignment="1">
      <alignment vertical="center"/>
    </xf>
    <xf numFmtId="4" fontId="8" fillId="2" borderId="5" xfId="2" applyNumberFormat="1" applyFont="1" applyFill="1" applyBorder="1"/>
    <xf numFmtId="4" fontId="9" fillId="0" borderId="5" xfId="2" applyNumberFormat="1" applyFont="1" applyBorder="1" applyAlignment="1">
      <alignment horizontal="center" vertical="center"/>
    </xf>
    <xf numFmtId="4" fontId="11" fillId="2" borderId="5" xfId="2" applyNumberFormat="1" applyFont="1" applyFill="1" applyBorder="1" applyAlignment="1">
      <alignment horizontal="center" vertical="center" wrapText="1"/>
    </xf>
    <xf numFmtId="4" fontId="10" fillId="0" borderId="5" xfId="2" applyNumberFormat="1" applyFont="1" applyBorder="1" applyAlignment="1">
      <alignment horizontal="left" vertical="center"/>
    </xf>
    <xf numFmtId="49" fontId="9" fillId="0" borderId="4" xfId="2" applyNumberFormat="1" applyFont="1" applyBorder="1" applyAlignment="1">
      <alignment horizontal="center" vertical="center"/>
    </xf>
    <xf numFmtId="4" fontId="9" fillId="0" borderId="5" xfId="2" applyNumberFormat="1" applyFont="1" applyBorder="1" applyAlignment="1">
      <alignment horizontal="left" vertical="center"/>
    </xf>
    <xf numFmtId="164" fontId="9" fillId="0" borderId="6" xfId="1" applyFont="1" applyBorder="1" applyAlignment="1">
      <alignment vertical="center"/>
    </xf>
    <xf numFmtId="2" fontId="8" fillId="0" borderId="4" xfId="2" applyNumberFormat="1" applyFont="1" applyBorder="1" applyAlignment="1">
      <alignment horizontal="left" vertical="top" indent="1"/>
    </xf>
    <xf numFmtId="164" fontId="9" fillId="0" borderId="6" xfId="1" applyFont="1" applyBorder="1"/>
    <xf numFmtId="165" fontId="12" fillId="0" borderId="5" xfId="3" applyFont="1" applyFill="1" applyBorder="1" applyAlignment="1" applyProtection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4" fontId="9" fillId="0" borderId="5" xfId="2" applyNumberFormat="1" applyFont="1" applyBorder="1" applyAlignment="1">
      <alignment horizontal="left" vertical="center" wrapText="1"/>
    </xf>
    <xf numFmtId="4" fontId="8" fillId="2" borderId="5" xfId="2" applyNumberFormat="1" applyFont="1" applyFill="1" applyBorder="1" applyAlignment="1">
      <alignment horizontal="left" vertical="center" wrapText="1"/>
    </xf>
    <xf numFmtId="2" fontId="8" fillId="0" borderId="4" xfId="2" applyNumberFormat="1" applyFont="1" applyBorder="1" applyAlignment="1">
      <alignment horizontal="left" vertical="center" indent="1"/>
    </xf>
    <xf numFmtId="4" fontId="8" fillId="0" borderId="5" xfId="2" applyNumberFormat="1" applyFont="1" applyBorder="1" applyAlignment="1">
      <alignment horizontal="left" vertical="center" wrapText="1" indent="1"/>
    </xf>
    <xf numFmtId="49" fontId="8" fillId="0" borderId="4" xfId="2" applyNumberFormat="1" applyFont="1" applyBorder="1" applyAlignment="1">
      <alignment horizontal="left" vertical="top" indent="1"/>
    </xf>
    <xf numFmtId="49" fontId="9" fillId="0" borderId="4" xfId="2" applyNumberFormat="1" applyFont="1" applyBorder="1" applyAlignment="1">
      <alignment horizontal="left" vertical="top" indent="1"/>
    </xf>
    <xf numFmtId="4" fontId="9" fillId="0" borderId="5" xfId="2" applyNumberFormat="1" applyFont="1" applyBorder="1" applyAlignment="1">
      <alignment horizontal="left" wrapText="1"/>
    </xf>
    <xf numFmtId="4" fontId="9" fillId="0" borderId="5" xfId="2" applyNumberFormat="1" applyFont="1" applyBorder="1"/>
    <xf numFmtId="4" fontId="9" fillId="0" borderId="5" xfId="2" applyNumberFormat="1" applyFont="1" applyBorder="1" applyAlignment="1">
      <alignment horizontal="center"/>
    </xf>
    <xf numFmtId="4" fontId="9" fillId="2" borderId="5" xfId="2" applyNumberFormat="1" applyFont="1" applyFill="1" applyBorder="1"/>
    <xf numFmtId="4" fontId="8" fillId="0" borderId="5" xfId="2" applyNumberFormat="1" applyFont="1" applyBorder="1" applyAlignment="1">
      <alignment horizontal="right" wrapText="1"/>
    </xf>
    <xf numFmtId="164" fontId="9" fillId="0" borderId="6" xfId="1" applyFont="1" applyBorder="1" applyAlignment="1">
      <alignment horizontal="center" wrapText="1"/>
    </xf>
    <xf numFmtId="164" fontId="8" fillId="0" borderId="6" xfId="1" applyFont="1" applyBorder="1"/>
    <xf numFmtId="166" fontId="9" fillId="0" borderId="4" xfId="2" applyNumberFormat="1" applyFont="1" applyBorder="1" applyAlignment="1">
      <alignment horizontal="left" vertical="top" indent="1"/>
    </xf>
    <xf numFmtId="4" fontId="8" fillId="0" borderId="5" xfId="2" applyNumberFormat="1" applyFont="1" applyBorder="1" applyAlignment="1">
      <alignment horizontal="right"/>
    </xf>
    <xf numFmtId="4" fontId="9" fillId="0" borderId="5" xfId="2" applyNumberFormat="1" applyFont="1" applyBorder="1" applyAlignment="1">
      <alignment wrapText="1"/>
    </xf>
    <xf numFmtId="2" fontId="8" fillId="0" borderId="4" xfId="2" applyNumberFormat="1" applyFont="1" applyBorder="1" applyAlignment="1">
      <alignment horizontal="center" vertical="center"/>
    </xf>
    <xf numFmtId="170" fontId="8" fillId="0" borderId="4" xfId="4" applyNumberFormat="1" applyFont="1" applyBorder="1" applyAlignment="1">
      <alignment vertical="center"/>
    </xf>
    <xf numFmtId="167" fontId="8" fillId="0" borderId="5" xfId="4" applyFont="1" applyBorder="1" applyAlignment="1">
      <alignment horizontal="left" vertical="center"/>
    </xf>
    <xf numFmtId="165" fontId="8" fillId="0" borderId="5" xfId="5" applyFont="1" applyBorder="1" applyAlignment="1" applyProtection="1">
      <alignment horizontal="left" vertical="center"/>
    </xf>
    <xf numFmtId="10" fontId="8" fillId="0" borderId="5" xfId="7" applyNumberFormat="1" applyFont="1" applyBorder="1" applyAlignment="1" applyProtection="1">
      <alignment horizontal="center" vertical="center" wrapText="1"/>
    </xf>
    <xf numFmtId="165" fontId="8" fillId="0" borderId="5" xfId="5" applyFont="1" applyBorder="1" applyAlignment="1" applyProtection="1">
      <alignment vertical="center"/>
    </xf>
    <xf numFmtId="164" fontId="8" fillId="0" borderId="6" xfId="1" applyFont="1" applyBorder="1" applyAlignment="1" applyProtection="1">
      <alignment vertical="center"/>
    </xf>
    <xf numFmtId="165" fontId="14" fillId="3" borderId="8" xfId="5" applyFont="1" applyFill="1" applyBorder="1" applyAlignment="1" applyProtection="1">
      <alignment vertical="center"/>
    </xf>
    <xf numFmtId="165" fontId="13" fillId="3" borderId="8" xfId="5" applyFont="1" applyFill="1" applyBorder="1" applyAlignment="1" applyProtection="1">
      <alignment vertical="center"/>
    </xf>
    <xf numFmtId="164" fontId="14" fillId="3" borderId="9" xfId="1" applyFont="1" applyFill="1" applyBorder="1" applyAlignment="1" applyProtection="1">
      <alignment vertical="center"/>
    </xf>
    <xf numFmtId="2" fontId="9" fillId="0" borderId="10" xfId="2" applyNumberFormat="1" applyFont="1" applyBorder="1" applyAlignment="1">
      <alignment horizontal="center" vertical="center"/>
    </xf>
    <xf numFmtId="4" fontId="9" fillId="0" borderId="11" xfId="2" applyNumberFormat="1" applyFont="1" applyBorder="1" applyAlignment="1">
      <alignment horizontal="left" wrapText="1" indent="1"/>
    </xf>
    <xf numFmtId="4" fontId="8" fillId="0" borderId="11" xfId="2" applyNumberFormat="1" applyFont="1" applyBorder="1"/>
    <xf numFmtId="4" fontId="8" fillId="0" borderId="11" xfId="2" applyNumberFormat="1" applyFont="1" applyBorder="1" applyAlignment="1">
      <alignment horizontal="center"/>
    </xf>
    <xf numFmtId="164" fontId="9" fillId="0" borderId="12" xfId="1" applyFont="1" applyBorder="1" applyAlignment="1">
      <alignment horizontal="center" vertical="center" wrapText="1"/>
    </xf>
    <xf numFmtId="2" fontId="9" fillId="4" borderId="13" xfId="2" applyNumberFormat="1" applyFont="1" applyFill="1" applyBorder="1" applyAlignment="1">
      <alignment horizontal="center" vertical="center"/>
    </xf>
    <xf numFmtId="4" fontId="9" fillId="4" borderId="14" xfId="2" applyNumberFormat="1" applyFont="1" applyFill="1" applyBorder="1" applyAlignment="1">
      <alignment horizontal="center" vertical="center"/>
    </xf>
    <xf numFmtId="4" fontId="11" fillId="4" borderId="14" xfId="2" applyNumberFormat="1" applyFont="1" applyFill="1" applyBorder="1" applyAlignment="1">
      <alignment horizontal="center" vertical="center" wrapText="1"/>
    </xf>
    <xf numFmtId="4" fontId="9" fillId="4" borderId="14" xfId="2" applyNumberFormat="1" applyFont="1" applyFill="1" applyBorder="1" applyAlignment="1">
      <alignment horizontal="center" vertical="center" wrapText="1"/>
    </xf>
    <xf numFmtId="164" fontId="9" fillId="4" borderId="15" xfId="1" applyFont="1" applyFill="1" applyBorder="1" applyAlignment="1">
      <alignment horizontal="center" vertical="center" wrapText="1"/>
    </xf>
    <xf numFmtId="49" fontId="9" fillId="0" borderId="16" xfId="2" applyNumberFormat="1" applyFont="1" applyBorder="1" applyAlignment="1">
      <alignment horizontal="left" vertical="top" indent="1"/>
    </xf>
    <xf numFmtId="4" fontId="8" fillId="0" borderId="17" xfId="2" applyNumberFormat="1" applyFont="1" applyBorder="1" applyAlignment="1">
      <alignment horizontal="left" wrapText="1" indent="1"/>
    </xf>
    <xf numFmtId="4" fontId="8" fillId="0" borderId="17" xfId="2" applyNumberFormat="1" applyFont="1" applyBorder="1"/>
    <xf numFmtId="4" fontId="8" fillId="0" borderId="17" xfId="2" applyNumberFormat="1" applyFont="1" applyBorder="1" applyAlignment="1">
      <alignment horizontal="center"/>
    </xf>
    <xf numFmtId="164" fontId="9" fillId="0" borderId="18" xfId="1" applyFont="1" applyBorder="1"/>
    <xf numFmtId="170" fontId="8" fillId="0" borderId="10" xfId="4" applyNumberFormat="1" applyFont="1" applyBorder="1" applyAlignment="1">
      <alignment vertical="center"/>
    </xf>
    <xf numFmtId="167" fontId="8" fillId="0" borderId="11" xfId="4" applyFont="1" applyBorder="1" applyAlignment="1">
      <alignment horizontal="left" vertical="center"/>
    </xf>
    <xf numFmtId="165" fontId="8" fillId="0" borderId="11" xfId="5" applyFont="1" applyBorder="1" applyAlignment="1" applyProtection="1">
      <alignment horizontal="left" vertical="center"/>
    </xf>
    <xf numFmtId="10" fontId="8" fillId="0" borderId="11" xfId="7" applyNumberFormat="1" applyFont="1" applyBorder="1" applyAlignment="1" applyProtection="1">
      <alignment horizontal="center" vertical="center" wrapText="1"/>
    </xf>
    <xf numFmtId="165" fontId="8" fillId="0" borderId="11" xfId="5" applyFont="1" applyBorder="1" applyAlignment="1" applyProtection="1">
      <alignment vertical="center"/>
    </xf>
    <xf numFmtId="164" fontId="8" fillId="0" borderId="12" xfId="1" applyFont="1" applyBorder="1" applyAlignment="1" applyProtection="1">
      <alignment vertical="center"/>
    </xf>
    <xf numFmtId="49" fontId="9" fillId="4" borderId="1" xfId="2" applyNumberFormat="1" applyFont="1" applyFill="1" applyBorder="1" applyAlignment="1">
      <alignment horizontal="left" vertical="top" indent="1"/>
    </xf>
    <xf numFmtId="167" fontId="14" fillId="5" borderId="2" xfId="4" applyFont="1" applyFill="1" applyBorder="1" applyAlignment="1">
      <alignment vertical="center"/>
    </xf>
    <xf numFmtId="4" fontId="8" fillId="4" borderId="2" xfId="2" applyNumberFormat="1" applyFont="1" applyFill="1" applyBorder="1"/>
    <xf numFmtId="4" fontId="8" fillId="4" borderId="2" xfId="2" applyNumberFormat="1" applyFont="1" applyFill="1" applyBorder="1" applyAlignment="1">
      <alignment horizontal="center"/>
    </xf>
    <xf numFmtId="164" fontId="9" fillId="4" borderId="3" xfId="1" applyFont="1" applyFill="1" applyBorder="1"/>
    <xf numFmtId="168" fontId="13" fillId="3" borderId="7" xfId="4" applyNumberFormat="1" applyFont="1" applyFill="1" applyBorder="1" applyAlignment="1">
      <alignment vertical="center"/>
    </xf>
    <xf numFmtId="167" fontId="14" fillId="3" borderId="8" xfId="4" applyFont="1" applyFill="1" applyBorder="1" applyAlignment="1">
      <alignment vertical="center"/>
    </xf>
    <xf numFmtId="167" fontId="13" fillId="3" borderId="8" xfId="4" applyFont="1" applyFill="1" applyBorder="1" applyAlignment="1">
      <alignment vertical="center"/>
    </xf>
    <xf numFmtId="169" fontId="13" fillId="3" borderId="8" xfId="6" applyFont="1" applyFill="1" applyBorder="1" applyAlignment="1" applyProtection="1">
      <alignment vertical="center"/>
    </xf>
    <xf numFmtId="170" fontId="8" fillId="0" borderId="16" xfId="4" applyNumberFormat="1" applyFont="1" applyBorder="1" applyAlignment="1">
      <alignment vertical="center"/>
    </xf>
    <xf numFmtId="167" fontId="8" fillId="0" borderId="17" xfId="4" applyFont="1" applyBorder="1" applyAlignment="1">
      <alignment horizontal="left" vertical="center"/>
    </xf>
    <xf numFmtId="165" fontId="8" fillId="0" borderId="17" xfId="5" applyFont="1" applyBorder="1" applyAlignment="1" applyProtection="1">
      <alignment horizontal="left" vertical="center"/>
    </xf>
    <xf numFmtId="10" fontId="8" fillId="0" borderId="17" xfId="7" applyNumberFormat="1" applyFont="1" applyBorder="1" applyAlignment="1" applyProtection="1">
      <alignment horizontal="center" vertical="center" wrapText="1"/>
    </xf>
    <xf numFmtId="165" fontId="8" fillId="0" borderId="17" xfId="5" applyFont="1" applyBorder="1" applyAlignment="1" applyProtection="1">
      <alignment vertical="center"/>
    </xf>
    <xf numFmtId="164" fontId="8" fillId="0" borderId="18" xfId="1" applyFont="1" applyBorder="1" applyAlignment="1" applyProtection="1">
      <alignment vertical="center"/>
    </xf>
    <xf numFmtId="170" fontId="13" fillId="3" borderId="13" xfId="4" applyNumberFormat="1" applyFont="1" applyFill="1" applyBorder="1" applyAlignment="1">
      <alignment vertical="center"/>
    </xf>
    <xf numFmtId="167" fontId="14" fillId="3" borderId="14" xfId="4" applyFont="1" applyFill="1" applyBorder="1" applyAlignment="1">
      <alignment horizontal="left" vertical="center"/>
    </xf>
    <xf numFmtId="165" fontId="14" fillId="3" borderId="14" xfId="5" applyFont="1" applyFill="1" applyBorder="1" applyAlignment="1" applyProtection="1">
      <alignment vertical="center"/>
    </xf>
    <xf numFmtId="10" fontId="13" fillId="3" borderId="14" xfId="7" applyNumberFormat="1" applyFont="1" applyFill="1" applyBorder="1" applyAlignment="1" applyProtection="1">
      <alignment vertical="center" wrapText="1"/>
    </xf>
    <xf numFmtId="165" fontId="13" fillId="3" borderId="14" xfId="5" applyFont="1" applyFill="1" applyBorder="1" applyAlignment="1" applyProtection="1">
      <alignment vertical="center"/>
    </xf>
    <xf numFmtId="164" fontId="14" fillId="3" borderId="15" xfId="1" applyFont="1" applyFill="1" applyBorder="1" applyAlignment="1" applyProtection="1">
      <alignment vertical="center"/>
    </xf>
    <xf numFmtId="170" fontId="13" fillId="0" borderId="13" xfId="4" applyNumberFormat="1" applyFont="1" applyBorder="1" applyAlignment="1">
      <alignment vertical="center"/>
    </xf>
    <xf numFmtId="167" fontId="14" fillId="0" borderId="14" xfId="4" applyFont="1" applyBorder="1" applyAlignment="1">
      <alignment horizontal="left" vertical="center"/>
    </xf>
    <xf numFmtId="165" fontId="14" fillId="0" borderId="14" xfId="5" applyFont="1" applyBorder="1" applyAlignment="1" applyProtection="1">
      <alignment vertical="center"/>
    </xf>
    <xf numFmtId="10" fontId="13" fillId="0" borderId="14" xfId="7" applyNumberFormat="1" applyFont="1" applyBorder="1" applyAlignment="1" applyProtection="1">
      <alignment vertical="center" wrapText="1"/>
    </xf>
    <xf numFmtId="165" fontId="13" fillId="0" borderId="14" xfId="5" applyFont="1" applyBorder="1" applyAlignment="1" applyProtection="1">
      <alignment vertical="center"/>
    </xf>
    <xf numFmtId="164" fontId="14" fillId="0" borderId="15" xfId="1" applyFont="1" applyBorder="1" applyAlignment="1" applyProtection="1">
      <alignment vertical="center"/>
    </xf>
    <xf numFmtId="10" fontId="13" fillId="3" borderId="14" xfId="7" applyNumberFormat="1" applyFont="1" applyFill="1" applyBorder="1" applyAlignment="1" applyProtection="1">
      <alignment horizontal="center" vertical="center" wrapText="1"/>
    </xf>
    <xf numFmtId="167" fontId="13" fillId="0" borderId="13" xfId="0" applyNumberFormat="1" applyFont="1" applyBorder="1" applyAlignment="1">
      <alignment vertical="center" wrapText="1"/>
    </xf>
    <xf numFmtId="167" fontId="14" fillId="0" borderId="14" xfId="0" applyNumberFormat="1" applyFont="1" applyBorder="1" applyAlignment="1">
      <alignment vertical="center" wrapText="1"/>
    </xf>
    <xf numFmtId="165" fontId="14" fillId="0" borderId="14" xfId="8" applyFont="1" applyBorder="1" applyAlignment="1" applyProtection="1">
      <alignment vertical="center" wrapText="1"/>
    </xf>
    <xf numFmtId="10" fontId="13" fillId="0" borderId="14" xfId="0" applyNumberFormat="1" applyFont="1" applyBorder="1" applyAlignment="1">
      <alignment vertical="center" wrapText="1"/>
    </xf>
    <xf numFmtId="165" fontId="13" fillId="0" borderId="14" xfId="8" applyFont="1" applyBorder="1" applyAlignment="1" applyProtection="1">
      <alignment vertical="center" wrapText="1"/>
    </xf>
    <xf numFmtId="164" fontId="14" fillId="0" borderId="15" xfId="1" applyFont="1" applyBorder="1" applyAlignment="1" applyProtection="1">
      <alignment vertical="center" wrapText="1"/>
    </xf>
    <xf numFmtId="167" fontId="13" fillId="3" borderId="13" xfId="0" applyNumberFormat="1" applyFont="1" applyFill="1" applyBorder="1" applyAlignment="1">
      <alignment vertical="center" wrapText="1"/>
    </xf>
    <xf numFmtId="167" fontId="14" fillId="3" borderId="14" xfId="0" applyNumberFormat="1" applyFont="1" applyFill="1" applyBorder="1" applyAlignment="1">
      <alignment vertical="center" wrapText="1"/>
    </xf>
    <xf numFmtId="10" fontId="13" fillId="3" borderId="14" xfId="0" applyNumberFormat="1" applyFont="1" applyFill="1" applyBorder="1" applyAlignment="1">
      <alignment horizontal="right" vertical="center" wrapText="1"/>
    </xf>
    <xf numFmtId="165" fontId="13" fillId="3" borderId="14" xfId="8" applyFont="1" applyFill="1" applyBorder="1" applyAlignment="1" applyProtection="1">
      <alignment vertical="center" wrapText="1"/>
    </xf>
    <xf numFmtId="164" fontId="14" fillId="3" borderId="15" xfId="1" applyFont="1" applyFill="1" applyBorder="1" applyAlignment="1" applyProtection="1">
      <alignment vertical="center" wrapText="1"/>
    </xf>
    <xf numFmtId="170" fontId="14" fillId="3" borderId="14" xfId="4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2" fontId="9" fillId="0" borderId="0" xfId="2" applyNumberFormat="1" applyFont="1" applyAlignment="1">
      <alignment horizontal="center" vertical="top"/>
    </xf>
    <xf numFmtId="2" fontId="9" fillId="0" borderId="19" xfId="2" applyNumberFormat="1" applyFont="1" applyBorder="1" applyAlignment="1">
      <alignment horizontal="center" vertical="top" wrapText="1"/>
    </xf>
    <xf numFmtId="0" fontId="8" fillId="0" borderId="19" xfId="0" applyFont="1" applyBorder="1"/>
    <xf numFmtId="2" fontId="9" fillId="0" borderId="0" xfId="2" applyNumberFormat="1" applyFont="1" applyBorder="1" applyAlignment="1">
      <alignment horizontal="center" vertical="top" wrapText="1"/>
    </xf>
    <xf numFmtId="0" fontId="8" fillId="0" borderId="0" xfId="0" applyFont="1" applyBorder="1"/>
    <xf numFmtId="2" fontId="9" fillId="0" borderId="20" xfId="2" applyNumberFormat="1" applyFont="1" applyBorder="1" applyAlignment="1">
      <alignment horizontal="center" vertical="top" wrapText="1"/>
    </xf>
  </cellXfs>
  <cellStyles count="10">
    <cellStyle name="Millares" xfId="1" builtinId="3"/>
    <cellStyle name="Millares 10" xfId="6" xr:uid="{00000000-0005-0000-0000-000001000000}"/>
    <cellStyle name="Millares 2 2 3" xfId="5" xr:uid="{00000000-0005-0000-0000-000002000000}"/>
    <cellStyle name="Millares 2 4" xfId="8" xr:uid="{00000000-0005-0000-0000-000003000000}"/>
    <cellStyle name="Millares 8" xfId="3" xr:uid="{00000000-0005-0000-0000-000004000000}"/>
    <cellStyle name="Normal" xfId="0" builtinId="0"/>
    <cellStyle name="Normal 2" xfId="9" xr:uid="{617F6648-F3E0-4B9B-9832-A18C93177F75}"/>
    <cellStyle name="Normal 3" xfId="4" xr:uid="{00000000-0005-0000-0000-000006000000}"/>
    <cellStyle name="Normal_Presupuesto Villa Naranjos 4" xfId="2" xr:uid="{00000000-0005-0000-0000-000007000000}"/>
    <cellStyle name="Porcentaje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C122-1F4A-4AC8-B4C6-6488585926B2}">
  <dimension ref="A1:K299"/>
  <sheetViews>
    <sheetView tabSelected="1" workbookViewId="0">
      <selection activeCell="J18" sqref="J18"/>
    </sheetView>
  </sheetViews>
  <sheetFormatPr baseColWidth="10" defaultColWidth="9.140625" defaultRowHeight="15" x14ac:dyDescent="0.2"/>
  <cols>
    <col min="1" max="1" width="10.140625" style="2" customWidth="1"/>
    <col min="2" max="2" width="75.42578125" style="2" customWidth="1"/>
    <col min="3" max="3" width="12.7109375" style="2" customWidth="1"/>
    <col min="4" max="4" width="10.7109375" style="2" bestFit="1" customWidth="1"/>
    <col min="5" max="5" width="18.42578125" style="2" customWidth="1"/>
    <col min="6" max="6" width="19.42578125" style="2" bestFit="1" customWidth="1"/>
    <col min="7" max="7" width="20.85546875" style="1" customWidth="1"/>
    <col min="8" max="8" width="6.5703125" style="2" customWidth="1"/>
    <col min="9" max="9" width="20" style="2" customWidth="1"/>
    <col min="10" max="10" width="19.5703125" style="2" customWidth="1"/>
    <col min="11" max="11" width="13.42578125" style="2" bestFit="1" customWidth="1"/>
    <col min="12" max="16384" width="9.140625" style="2"/>
  </cols>
  <sheetData>
    <row r="1" spans="1:7" ht="15.75" x14ac:dyDescent="0.25">
      <c r="A1" s="116" t="s">
        <v>0</v>
      </c>
      <c r="B1" s="116"/>
      <c r="C1" s="116"/>
      <c r="D1" s="116"/>
      <c r="E1" s="116"/>
      <c r="F1" s="116"/>
      <c r="G1" s="116"/>
    </row>
    <row r="2" spans="1:7" ht="15.75" x14ac:dyDescent="0.25">
      <c r="A2" s="116" t="s">
        <v>1</v>
      </c>
      <c r="B2" s="116"/>
      <c r="C2" s="116"/>
      <c r="D2" s="116"/>
      <c r="E2" s="116"/>
      <c r="F2" s="116"/>
      <c r="G2" s="116"/>
    </row>
    <row r="3" spans="1:7" ht="15.75" x14ac:dyDescent="0.25">
      <c r="A3" s="116" t="s">
        <v>175</v>
      </c>
      <c r="B3" s="116"/>
      <c r="C3" s="116"/>
      <c r="D3" s="116"/>
      <c r="E3" s="116"/>
      <c r="F3" s="116"/>
      <c r="G3" s="116"/>
    </row>
    <row r="4" spans="1:7" ht="15.75" x14ac:dyDescent="0.2">
      <c r="A4" s="117"/>
      <c r="B4" s="117"/>
      <c r="C4" s="117"/>
      <c r="D4" s="117"/>
      <c r="E4" s="117"/>
      <c r="F4" s="117"/>
      <c r="G4" s="117"/>
    </row>
    <row r="5" spans="1:7" ht="18" customHeight="1" x14ac:dyDescent="0.2">
      <c r="A5" s="118" t="s">
        <v>176</v>
      </c>
      <c r="B5" s="118"/>
      <c r="C5" s="118"/>
      <c r="D5" s="118"/>
      <c r="E5" s="118"/>
      <c r="F5" s="118"/>
      <c r="G5" s="118"/>
    </row>
    <row r="6" spans="1:7" s="119" customFormat="1" ht="18" customHeight="1" x14ac:dyDescent="0.2">
      <c r="A6" s="118"/>
      <c r="B6" s="118"/>
      <c r="C6" s="118"/>
      <c r="D6" s="118"/>
      <c r="E6" s="118"/>
      <c r="F6" s="118"/>
      <c r="G6" s="118"/>
    </row>
    <row r="7" spans="1:7" s="121" customFormat="1" ht="18" customHeight="1" x14ac:dyDescent="0.2">
      <c r="A7" s="120"/>
      <c r="B7" s="120"/>
      <c r="C7" s="120"/>
      <c r="D7" s="122" t="s">
        <v>177</v>
      </c>
      <c r="E7" s="122"/>
      <c r="F7" s="122"/>
      <c r="G7" s="122"/>
    </row>
    <row r="8" spans="1:7" ht="16.5" thickBot="1" x14ac:dyDescent="0.3">
      <c r="A8" s="3"/>
      <c r="B8" s="4"/>
      <c r="C8" s="3"/>
      <c r="D8" s="3"/>
      <c r="E8" s="3"/>
      <c r="F8" s="3"/>
      <c r="G8" s="5"/>
    </row>
    <row r="9" spans="1:7" ht="33" thickTop="1" thickBot="1" x14ac:dyDescent="0.25">
      <c r="A9" s="60" t="s">
        <v>2</v>
      </c>
      <c r="B9" s="61" t="s">
        <v>169</v>
      </c>
      <c r="C9" s="61" t="s">
        <v>170</v>
      </c>
      <c r="D9" s="61" t="s">
        <v>171</v>
      </c>
      <c r="E9" s="62" t="s">
        <v>172</v>
      </c>
      <c r="F9" s="63" t="s">
        <v>173</v>
      </c>
      <c r="G9" s="64" t="s">
        <v>3</v>
      </c>
    </row>
    <row r="10" spans="1:7" ht="16.5" thickTop="1" x14ac:dyDescent="0.25">
      <c r="A10" s="55"/>
      <c r="B10" s="56" t="s">
        <v>4</v>
      </c>
      <c r="C10" s="57"/>
      <c r="D10" s="58"/>
      <c r="E10" s="57"/>
      <c r="F10" s="57"/>
      <c r="G10" s="59"/>
    </row>
    <row r="11" spans="1:7" ht="15.75" x14ac:dyDescent="0.25">
      <c r="A11" s="8"/>
      <c r="B11" s="9" t="s">
        <v>5</v>
      </c>
      <c r="C11" s="10"/>
      <c r="D11" s="11"/>
      <c r="E11" s="10"/>
      <c r="F11" s="10"/>
      <c r="G11" s="12"/>
    </row>
    <row r="12" spans="1:7" ht="15.75" x14ac:dyDescent="0.2">
      <c r="A12" s="8"/>
      <c r="B12" s="13"/>
      <c r="C12" s="10"/>
      <c r="D12" s="11"/>
      <c r="E12" s="10"/>
      <c r="F12" s="10"/>
      <c r="G12" s="12"/>
    </row>
    <row r="13" spans="1:7" ht="15.75" x14ac:dyDescent="0.2">
      <c r="A13" s="8"/>
      <c r="B13" s="14" t="s">
        <v>6</v>
      </c>
      <c r="C13" s="15">
        <v>1</v>
      </c>
      <c r="D13" s="16" t="s">
        <v>7</v>
      </c>
      <c r="E13" s="17"/>
      <c r="F13" s="15">
        <f>+E13*C13</f>
        <v>0</v>
      </c>
      <c r="G13" s="12"/>
    </row>
    <row r="14" spans="1:7" ht="15.75" x14ac:dyDescent="0.2">
      <c r="A14" s="8"/>
      <c r="B14" s="14" t="s">
        <v>8</v>
      </c>
      <c r="C14" s="15">
        <v>1</v>
      </c>
      <c r="D14" s="16" t="s">
        <v>7</v>
      </c>
      <c r="E14" s="17"/>
      <c r="F14" s="15">
        <f t="shared" ref="F14:F77" si="0">+E14*C14</f>
        <v>0</v>
      </c>
      <c r="G14" s="12"/>
    </row>
    <row r="15" spans="1:7" ht="15.75" x14ac:dyDescent="0.2">
      <c r="A15" s="8"/>
      <c r="B15" s="14" t="s">
        <v>9</v>
      </c>
      <c r="C15" s="15">
        <v>1</v>
      </c>
      <c r="D15" s="16" t="s">
        <v>10</v>
      </c>
      <c r="E15" s="17"/>
      <c r="F15" s="15">
        <f t="shared" si="0"/>
        <v>0</v>
      </c>
      <c r="G15" s="12"/>
    </row>
    <row r="16" spans="1:7" ht="15.75" x14ac:dyDescent="0.2">
      <c r="A16" s="8"/>
      <c r="B16" s="14" t="s">
        <v>11</v>
      </c>
      <c r="C16" s="15">
        <v>1</v>
      </c>
      <c r="D16" s="16" t="s">
        <v>10</v>
      </c>
      <c r="E16" s="17"/>
      <c r="F16" s="15">
        <f t="shared" si="0"/>
        <v>0</v>
      </c>
      <c r="G16" s="12">
        <f>SUM(F13:F16)</f>
        <v>0</v>
      </c>
    </row>
    <row r="17" spans="1:7" ht="15.75" x14ac:dyDescent="0.2">
      <c r="A17" s="8"/>
      <c r="B17" s="13"/>
      <c r="C17" s="10"/>
      <c r="D17" s="11"/>
      <c r="E17" s="18"/>
      <c r="F17" s="15">
        <f t="shared" si="0"/>
        <v>0</v>
      </c>
      <c r="G17" s="12"/>
    </row>
    <row r="18" spans="1:7" ht="15.75" x14ac:dyDescent="0.25">
      <c r="A18" s="8"/>
      <c r="B18" s="9" t="s">
        <v>12</v>
      </c>
      <c r="C18" s="10"/>
      <c r="D18" s="11"/>
      <c r="E18" s="18"/>
      <c r="F18" s="15">
        <f t="shared" si="0"/>
        <v>0</v>
      </c>
      <c r="G18" s="12"/>
    </row>
    <row r="19" spans="1:7" ht="15.75" x14ac:dyDescent="0.25">
      <c r="A19" s="8"/>
      <c r="B19" s="9" t="s">
        <v>13</v>
      </c>
      <c r="C19" s="10"/>
      <c r="D19" s="11"/>
      <c r="E19" s="18"/>
      <c r="F19" s="15">
        <f t="shared" si="0"/>
        <v>0</v>
      </c>
      <c r="G19" s="12"/>
    </row>
    <row r="20" spans="1:7" ht="15.75" x14ac:dyDescent="0.2">
      <c r="A20" s="8"/>
      <c r="B20" s="13"/>
      <c r="C20" s="10"/>
      <c r="D20" s="11"/>
      <c r="E20" s="18"/>
      <c r="F20" s="15">
        <f t="shared" si="0"/>
        <v>0</v>
      </c>
      <c r="G20" s="12"/>
    </row>
    <row r="21" spans="1:7" ht="30" x14ac:dyDescent="0.2">
      <c r="A21" s="8"/>
      <c r="B21" s="14" t="s">
        <v>14</v>
      </c>
      <c r="C21" s="15">
        <v>6</v>
      </c>
      <c r="D21" s="16" t="s">
        <v>7</v>
      </c>
      <c r="E21" s="17"/>
      <c r="F21" s="15">
        <f t="shared" si="0"/>
        <v>0</v>
      </c>
      <c r="G21" s="12"/>
    </row>
    <row r="22" spans="1:7" ht="15.75" x14ac:dyDescent="0.2">
      <c r="A22" s="8"/>
      <c r="B22" s="14" t="s">
        <v>15</v>
      </c>
      <c r="C22" s="15">
        <v>2</v>
      </c>
      <c r="D22" s="16" t="s">
        <v>7</v>
      </c>
      <c r="E22" s="17"/>
      <c r="F22" s="15">
        <f t="shared" si="0"/>
        <v>0</v>
      </c>
      <c r="G22" s="12"/>
    </row>
    <row r="23" spans="1:7" ht="45" x14ac:dyDescent="0.2">
      <c r="A23" s="8"/>
      <c r="B23" s="14" t="s">
        <v>16</v>
      </c>
      <c r="C23" s="15">
        <v>30</v>
      </c>
      <c r="D23" s="16" t="s">
        <v>17</v>
      </c>
      <c r="E23" s="17"/>
      <c r="F23" s="15">
        <f t="shared" si="0"/>
        <v>0</v>
      </c>
      <c r="G23" s="12"/>
    </row>
    <row r="24" spans="1:7" ht="15.75" x14ac:dyDescent="0.2">
      <c r="A24" s="8"/>
      <c r="B24" s="14" t="s">
        <v>18</v>
      </c>
      <c r="C24" s="15">
        <v>30</v>
      </c>
      <c r="D24" s="16" t="s">
        <v>17</v>
      </c>
      <c r="E24" s="17"/>
      <c r="F24" s="15">
        <f t="shared" si="0"/>
        <v>0</v>
      </c>
      <c r="G24" s="12"/>
    </row>
    <row r="25" spans="1:7" ht="30" x14ac:dyDescent="0.2">
      <c r="A25" s="8"/>
      <c r="B25" s="14" t="s">
        <v>19</v>
      </c>
      <c r="C25" s="15">
        <v>30</v>
      </c>
      <c r="D25" s="16" t="s">
        <v>17</v>
      </c>
      <c r="E25" s="17"/>
      <c r="F25" s="15">
        <f t="shared" si="0"/>
        <v>0</v>
      </c>
      <c r="G25" s="12">
        <f>SUM(F21:F25)</f>
        <v>0</v>
      </c>
    </row>
    <row r="26" spans="1:7" ht="15.75" x14ac:dyDescent="0.2">
      <c r="A26" s="8"/>
      <c r="B26" s="13"/>
      <c r="C26" s="10"/>
      <c r="D26" s="11"/>
      <c r="E26" s="18"/>
      <c r="F26" s="15">
        <f t="shared" si="0"/>
        <v>0</v>
      </c>
      <c r="G26" s="12"/>
    </row>
    <row r="27" spans="1:7" ht="15.75" x14ac:dyDescent="0.25">
      <c r="A27" s="8"/>
      <c r="B27" s="9" t="s">
        <v>20</v>
      </c>
      <c r="C27" s="10"/>
      <c r="D27" s="11"/>
      <c r="E27" s="18"/>
      <c r="F27" s="15">
        <f t="shared" si="0"/>
        <v>0</v>
      </c>
      <c r="G27" s="12"/>
    </row>
    <row r="28" spans="1:7" ht="15.75" x14ac:dyDescent="0.2">
      <c r="A28" s="8"/>
      <c r="B28" s="13" t="s">
        <v>21</v>
      </c>
      <c r="C28" s="15">
        <v>727.2</v>
      </c>
      <c r="D28" s="11" t="s">
        <v>22</v>
      </c>
      <c r="E28" s="17"/>
      <c r="F28" s="15">
        <f t="shared" si="0"/>
        <v>0</v>
      </c>
      <c r="G28" s="12"/>
    </row>
    <row r="29" spans="1:7" ht="15.75" x14ac:dyDescent="0.2">
      <c r="A29" s="8"/>
      <c r="B29" s="13" t="s">
        <v>23</v>
      </c>
      <c r="C29" s="15">
        <v>504</v>
      </c>
      <c r="D29" s="11" t="s">
        <v>24</v>
      </c>
      <c r="E29" s="17"/>
      <c r="F29" s="15">
        <f t="shared" si="0"/>
        <v>0</v>
      </c>
      <c r="G29" s="12"/>
    </row>
    <row r="30" spans="1:7" ht="30" x14ac:dyDescent="0.2">
      <c r="A30" s="8"/>
      <c r="B30" s="13" t="s">
        <v>25</v>
      </c>
      <c r="C30" s="15">
        <v>2500</v>
      </c>
      <c r="D30" s="11" t="s">
        <v>24</v>
      </c>
      <c r="E30" s="17"/>
      <c r="F30" s="15">
        <f t="shared" si="0"/>
        <v>0</v>
      </c>
      <c r="G30" s="12"/>
    </row>
    <row r="31" spans="1:7" ht="15.75" x14ac:dyDescent="0.2">
      <c r="A31" s="8"/>
      <c r="B31" s="13" t="s">
        <v>26</v>
      </c>
      <c r="C31" s="15">
        <v>1181.1727000000001</v>
      </c>
      <c r="D31" s="11" t="s">
        <v>27</v>
      </c>
      <c r="E31" s="17"/>
      <c r="F31" s="15">
        <f t="shared" si="0"/>
        <v>0</v>
      </c>
      <c r="G31" s="12"/>
    </row>
    <row r="32" spans="1:7" ht="15.75" x14ac:dyDescent="0.2">
      <c r="A32" s="8"/>
      <c r="B32" s="13" t="s">
        <v>28</v>
      </c>
      <c r="C32" s="15">
        <v>485.17269999999996</v>
      </c>
      <c r="D32" s="11" t="s">
        <v>27</v>
      </c>
      <c r="E32" s="17"/>
      <c r="F32" s="15">
        <f t="shared" si="0"/>
        <v>0</v>
      </c>
      <c r="G32" s="12"/>
    </row>
    <row r="33" spans="1:10" ht="15.75" x14ac:dyDescent="0.2">
      <c r="A33" s="8"/>
      <c r="B33" s="13" t="s">
        <v>29</v>
      </c>
      <c r="C33" s="15">
        <v>132.06908000000001</v>
      </c>
      <c r="D33" s="11" t="s">
        <v>27</v>
      </c>
      <c r="E33" s="17"/>
      <c r="F33" s="15">
        <f t="shared" si="0"/>
        <v>0</v>
      </c>
      <c r="G33" s="12"/>
    </row>
    <row r="34" spans="1:10" ht="30" x14ac:dyDescent="0.2">
      <c r="A34" s="8"/>
      <c r="B34" s="13" t="s">
        <v>30</v>
      </c>
      <c r="C34" s="15">
        <v>796.0886999999999</v>
      </c>
      <c r="D34" s="11" t="s">
        <v>27</v>
      </c>
      <c r="E34" s="17"/>
      <c r="F34" s="15">
        <f t="shared" si="0"/>
        <v>0</v>
      </c>
      <c r="G34" s="12"/>
    </row>
    <row r="35" spans="1:10" ht="15.75" x14ac:dyDescent="0.2">
      <c r="A35" s="8"/>
      <c r="B35" s="13" t="s">
        <v>31</v>
      </c>
      <c r="C35" s="15">
        <v>863.12</v>
      </c>
      <c r="D35" s="11" t="s">
        <v>27</v>
      </c>
      <c r="E35" s="17"/>
      <c r="F35" s="15">
        <f t="shared" si="0"/>
        <v>0</v>
      </c>
      <c r="G35" s="12"/>
    </row>
    <row r="36" spans="1:10" ht="15.75" x14ac:dyDescent="0.2">
      <c r="A36" s="8"/>
      <c r="B36" s="13" t="s">
        <v>32</v>
      </c>
      <c r="C36" s="15">
        <v>1</v>
      </c>
      <c r="D36" s="11" t="s">
        <v>7</v>
      </c>
      <c r="E36" s="17"/>
      <c r="F36" s="15">
        <f t="shared" si="0"/>
        <v>0</v>
      </c>
      <c r="G36" s="12">
        <f>SUM(F28:F36)</f>
        <v>0</v>
      </c>
    </row>
    <row r="37" spans="1:10" ht="15.75" x14ac:dyDescent="0.2">
      <c r="A37" s="8"/>
      <c r="B37" s="13"/>
      <c r="C37" s="10"/>
      <c r="D37" s="11"/>
      <c r="E37" s="18"/>
      <c r="F37" s="15">
        <f t="shared" si="0"/>
        <v>0</v>
      </c>
      <c r="G37" s="12"/>
    </row>
    <row r="38" spans="1:10" ht="15.75" x14ac:dyDescent="0.25">
      <c r="A38" s="8"/>
      <c r="B38" s="9" t="s">
        <v>33</v>
      </c>
      <c r="C38" s="10"/>
      <c r="D38" s="11"/>
      <c r="E38" s="18"/>
      <c r="F38" s="15">
        <f t="shared" si="0"/>
        <v>0</v>
      </c>
      <c r="G38" s="12"/>
    </row>
    <row r="39" spans="1:10" ht="15.75" x14ac:dyDescent="0.25">
      <c r="A39" s="8"/>
      <c r="B39" s="9" t="s">
        <v>34</v>
      </c>
      <c r="C39" s="10"/>
      <c r="D39" s="11"/>
      <c r="E39" s="18"/>
      <c r="F39" s="15">
        <f t="shared" si="0"/>
        <v>0</v>
      </c>
      <c r="G39" s="12"/>
    </row>
    <row r="40" spans="1:10" ht="99.75" customHeight="1" x14ac:dyDescent="0.2">
      <c r="A40" s="8"/>
      <c r="B40" s="14" t="s">
        <v>35</v>
      </c>
      <c r="C40" s="15">
        <v>1</v>
      </c>
      <c r="D40" s="16" t="s">
        <v>36</v>
      </c>
      <c r="E40" s="17"/>
      <c r="F40" s="15">
        <f t="shared" si="0"/>
        <v>0</v>
      </c>
      <c r="G40" s="12">
        <f>SUM(F40)</f>
        <v>0</v>
      </c>
    </row>
    <row r="41" spans="1:10" ht="15.75" x14ac:dyDescent="0.2">
      <c r="A41" s="8"/>
      <c r="B41" s="19"/>
      <c r="C41" s="19"/>
      <c r="D41" s="19"/>
      <c r="E41" s="20"/>
      <c r="F41" s="15">
        <f t="shared" si="0"/>
        <v>0</v>
      </c>
      <c r="G41" s="12"/>
    </row>
    <row r="42" spans="1:10" ht="30.75" customHeight="1" x14ac:dyDescent="0.2">
      <c r="A42" s="8"/>
      <c r="B42" s="21" t="s">
        <v>37</v>
      </c>
      <c r="C42" s="19"/>
      <c r="D42" s="19"/>
      <c r="E42" s="20"/>
      <c r="F42" s="15">
        <f t="shared" si="0"/>
        <v>0</v>
      </c>
      <c r="G42" s="12"/>
    </row>
    <row r="43" spans="1:10" ht="30.75" customHeight="1" x14ac:dyDescent="0.2">
      <c r="A43" s="8"/>
      <c r="B43" s="21" t="s">
        <v>38</v>
      </c>
      <c r="C43" s="19"/>
      <c r="D43" s="19"/>
      <c r="E43" s="20"/>
      <c r="F43" s="15">
        <f t="shared" si="0"/>
        <v>0</v>
      </c>
      <c r="G43" s="12"/>
    </row>
    <row r="44" spans="1:10" ht="9" customHeight="1" x14ac:dyDescent="0.2">
      <c r="A44" s="8"/>
      <c r="B44" s="21"/>
      <c r="C44" s="19"/>
      <c r="D44" s="19"/>
      <c r="E44" s="20"/>
      <c r="F44" s="15">
        <f t="shared" si="0"/>
        <v>0</v>
      </c>
      <c r="G44" s="12"/>
    </row>
    <row r="45" spans="1:10" ht="15.75" x14ac:dyDescent="0.2">
      <c r="A45" s="22" t="s">
        <v>39</v>
      </c>
      <c r="B45" s="23" t="s">
        <v>40</v>
      </c>
      <c r="C45" s="15"/>
      <c r="D45" s="16"/>
      <c r="E45" s="17"/>
      <c r="F45" s="15">
        <f t="shared" si="0"/>
        <v>0</v>
      </c>
      <c r="G45" s="24"/>
      <c r="I45" s="2" t="s">
        <v>41</v>
      </c>
    </row>
    <row r="46" spans="1:10" ht="15.75" x14ac:dyDescent="0.25">
      <c r="A46" s="25">
        <v>1.01</v>
      </c>
      <c r="B46" s="13" t="s">
        <v>42</v>
      </c>
      <c r="C46" s="10">
        <v>1</v>
      </c>
      <c r="D46" s="16" t="s">
        <v>36</v>
      </c>
      <c r="E46" s="17"/>
      <c r="F46" s="15">
        <f t="shared" si="0"/>
        <v>0</v>
      </c>
      <c r="G46" s="26"/>
      <c r="I46" s="6"/>
      <c r="J46" s="6"/>
    </row>
    <row r="47" spans="1:10" ht="15.75" x14ac:dyDescent="0.25">
      <c r="A47" s="25">
        <v>1.02</v>
      </c>
      <c r="B47" s="13" t="s">
        <v>43</v>
      </c>
      <c r="C47" s="10">
        <v>1</v>
      </c>
      <c r="D47" s="16" t="s">
        <v>36</v>
      </c>
      <c r="E47" s="17"/>
      <c r="F47" s="15">
        <f t="shared" si="0"/>
        <v>0</v>
      </c>
      <c r="G47" s="26"/>
      <c r="I47" s="6"/>
      <c r="J47" s="6"/>
    </row>
    <row r="48" spans="1:10" ht="15.75" x14ac:dyDescent="0.25">
      <c r="A48" s="25">
        <v>1.03</v>
      </c>
      <c r="B48" s="13" t="s">
        <v>44</v>
      </c>
      <c r="C48" s="10">
        <v>5</v>
      </c>
      <c r="D48" s="16" t="s">
        <v>36</v>
      </c>
      <c r="E48" s="17"/>
      <c r="F48" s="15">
        <f t="shared" si="0"/>
        <v>0</v>
      </c>
      <c r="G48" s="26"/>
      <c r="I48" s="6"/>
      <c r="J48" s="6"/>
    </row>
    <row r="49" spans="1:10" ht="15.75" x14ac:dyDescent="0.25">
      <c r="A49" s="25">
        <v>1.04</v>
      </c>
      <c r="B49" s="13" t="s">
        <v>45</v>
      </c>
      <c r="C49" s="10">
        <v>2</v>
      </c>
      <c r="D49" s="16" t="s">
        <v>36</v>
      </c>
      <c r="E49" s="17"/>
      <c r="F49" s="15">
        <f t="shared" si="0"/>
        <v>0</v>
      </c>
      <c r="G49" s="26"/>
      <c r="I49" s="6"/>
      <c r="J49" s="6"/>
    </row>
    <row r="50" spans="1:10" ht="15.75" x14ac:dyDescent="0.25">
      <c r="A50" s="25">
        <v>1.05</v>
      </c>
      <c r="B50" s="13" t="s">
        <v>46</v>
      </c>
      <c r="C50" s="10">
        <v>6</v>
      </c>
      <c r="D50" s="11" t="s">
        <v>47</v>
      </c>
      <c r="E50" s="17"/>
      <c r="F50" s="15">
        <f t="shared" si="0"/>
        <v>0</v>
      </c>
      <c r="G50" s="26"/>
      <c r="I50" s="6"/>
      <c r="J50" s="6"/>
    </row>
    <row r="51" spans="1:10" ht="15.75" x14ac:dyDescent="0.25">
      <c r="A51" s="25">
        <f t="shared" ref="A51" si="1">A50+0.01</f>
        <v>1.06</v>
      </c>
      <c r="B51" s="13" t="s">
        <v>48</v>
      </c>
      <c r="C51" s="10">
        <v>1</v>
      </c>
      <c r="D51" s="11" t="s">
        <v>47</v>
      </c>
      <c r="E51" s="17"/>
      <c r="F51" s="15">
        <f t="shared" si="0"/>
        <v>0</v>
      </c>
      <c r="G51" s="26"/>
      <c r="I51" s="6"/>
      <c r="J51" s="6"/>
    </row>
    <row r="52" spans="1:10" ht="15.75" x14ac:dyDescent="0.25">
      <c r="A52" s="25">
        <v>1.06</v>
      </c>
      <c r="B52" s="13" t="s">
        <v>49</v>
      </c>
      <c r="C52" s="27">
        <v>1</v>
      </c>
      <c r="D52" s="28" t="s">
        <v>50</v>
      </c>
      <c r="E52" s="17"/>
      <c r="F52" s="15">
        <f t="shared" si="0"/>
        <v>0</v>
      </c>
      <c r="G52" s="26"/>
      <c r="I52" s="6"/>
      <c r="J52" s="6"/>
    </row>
    <row r="53" spans="1:10" ht="15.75" x14ac:dyDescent="0.25">
      <c r="A53" s="25">
        <v>1.07</v>
      </c>
      <c r="B53" s="13" t="s">
        <v>51</v>
      </c>
      <c r="C53" s="27">
        <v>1</v>
      </c>
      <c r="D53" s="28" t="s">
        <v>50</v>
      </c>
      <c r="E53" s="17"/>
      <c r="F53" s="15">
        <f t="shared" si="0"/>
        <v>0</v>
      </c>
      <c r="G53" s="26"/>
      <c r="I53" s="6"/>
      <c r="J53" s="6"/>
    </row>
    <row r="54" spans="1:10" ht="15.75" x14ac:dyDescent="0.25">
      <c r="A54" s="25">
        <v>1.08</v>
      </c>
      <c r="B54" s="13" t="s">
        <v>52</v>
      </c>
      <c r="C54" s="10">
        <v>1</v>
      </c>
      <c r="D54" s="16" t="s">
        <v>36</v>
      </c>
      <c r="E54" s="17"/>
      <c r="F54" s="15">
        <f t="shared" si="0"/>
        <v>0</v>
      </c>
      <c r="G54" s="26"/>
      <c r="I54" s="6"/>
      <c r="J54" s="6"/>
    </row>
    <row r="55" spans="1:10" ht="30.75" x14ac:dyDescent="0.25">
      <c r="A55" s="25">
        <v>1.0900000000000001</v>
      </c>
      <c r="B55" s="13" t="s">
        <v>53</v>
      </c>
      <c r="C55" s="15">
        <v>1</v>
      </c>
      <c r="D55" s="16" t="s">
        <v>36</v>
      </c>
      <c r="E55" s="17"/>
      <c r="F55" s="15">
        <f t="shared" si="0"/>
        <v>0</v>
      </c>
      <c r="G55" s="26">
        <f>SUM(F46:F55)</f>
        <v>0</v>
      </c>
      <c r="I55" s="6"/>
      <c r="J55" s="6"/>
    </row>
    <row r="56" spans="1:10" ht="15.75" x14ac:dyDescent="0.25">
      <c r="A56" s="25"/>
      <c r="B56" s="13"/>
      <c r="C56" s="10"/>
      <c r="D56" s="11"/>
      <c r="E56" s="18"/>
      <c r="F56" s="15">
        <f t="shared" si="0"/>
        <v>0</v>
      </c>
      <c r="G56" s="26"/>
      <c r="I56" s="6"/>
      <c r="J56" s="6"/>
    </row>
    <row r="57" spans="1:10" ht="15.75" x14ac:dyDescent="0.2">
      <c r="A57" s="22" t="s">
        <v>54</v>
      </c>
      <c r="B57" s="29" t="s">
        <v>55</v>
      </c>
      <c r="C57" s="14"/>
      <c r="D57" s="14"/>
      <c r="E57" s="30"/>
      <c r="F57" s="15">
        <f t="shared" si="0"/>
        <v>0</v>
      </c>
      <c r="G57" s="24"/>
      <c r="I57" s="6"/>
      <c r="J57" s="6"/>
    </row>
    <row r="58" spans="1:10" ht="15.75" x14ac:dyDescent="0.25">
      <c r="A58" s="31">
        <v>2.0099999999999998</v>
      </c>
      <c r="B58" s="13" t="s">
        <v>56</v>
      </c>
      <c r="C58" s="15">
        <v>2</v>
      </c>
      <c r="D58" s="16" t="s">
        <v>36</v>
      </c>
      <c r="E58" s="17"/>
      <c r="F58" s="15">
        <f t="shared" si="0"/>
        <v>0</v>
      </c>
      <c r="G58" s="26"/>
      <c r="I58" s="6"/>
      <c r="J58" s="6"/>
    </row>
    <row r="59" spans="1:10" ht="15.75" x14ac:dyDescent="0.25">
      <c r="A59" s="31">
        <f>A58+0.01</f>
        <v>2.0199999999999996</v>
      </c>
      <c r="B59" s="13" t="s">
        <v>57</v>
      </c>
      <c r="C59" s="15">
        <v>2</v>
      </c>
      <c r="D59" s="16" t="s">
        <v>36</v>
      </c>
      <c r="E59" s="17"/>
      <c r="F59" s="15">
        <f>+E59*C59</f>
        <v>0</v>
      </c>
      <c r="G59" s="26"/>
      <c r="I59" s="6"/>
      <c r="J59" s="6"/>
    </row>
    <row r="60" spans="1:10" ht="15.75" x14ac:dyDescent="0.25">
      <c r="A60" s="31">
        <f t="shared" ref="A60:A74" si="2">A59+0.01</f>
        <v>2.0299999999999994</v>
      </c>
      <c r="B60" s="13" t="s">
        <v>58</v>
      </c>
      <c r="C60" s="15">
        <v>4</v>
      </c>
      <c r="D60" s="16" t="s">
        <v>36</v>
      </c>
      <c r="E60" s="17"/>
      <c r="F60" s="15">
        <f t="shared" si="0"/>
        <v>0</v>
      </c>
      <c r="G60" s="26"/>
      <c r="I60" s="6"/>
      <c r="J60" s="6"/>
    </row>
    <row r="61" spans="1:10" ht="15.75" x14ac:dyDescent="0.25">
      <c r="A61" s="31">
        <f t="shared" si="2"/>
        <v>2.0399999999999991</v>
      </c>
      <c r="B61" s="13" t="s">
        <v>44</v>
      </c>
      <c r="C61" s="15">
        <v>4</v>
      </c>
      <c r="D61" s="16" t="s">
        <v>36</v>
      </c>
      <c r="E61" s="17"/>
      <c r="F61" s="15">
        <f t="shared" si="0"/>
        <v>0</v>
      </c>
      <c r="G61" s="26"/>
      <c r="I61" s="6"/>
      <c r="J61" s="6"/>
    </row>
    <row r="62" spans="1:10" ht="15.75" x14ac:dyDescent="0.25">
      <c r="A62" s="31">
        <f t="shared" si="2"/>
        <v>2.0499999999999989</v>
      </c>
      <c r="B62" s="32" t="s">
        <v>59</v>
      </c>
      <c r="C62" s="15">
        <v>4</v>
      </c>
      <c r="D62" s="16" t="s">
        <v>36</v>
      </c>
      <c r="E62" s="17"/>
      <c r="F62" s="15">
        <f t="shared" si="0"/>
        <v>0</v>
      </c>
      <c r="G62" s="26"/>
      <c r="I62" s="6"/>
      <c r="J62" s="6"/>
    </row>
    <row r="63" spans="1:10" ht="15.75" x14ac:dyDescent="0.25">
      <c r="A63" s="31">
        <f t="shared" si="2"/>
        <v>2.0599999999999987</v>
      </c>
      <c r="B63" s="13" t="s">
        <v>60</v>
      </c>
      <c r="C63" s="15">
        <v>2</v>
      </c>
      <c r="D63" s="16" t="s">
        <v>36</v>
      </c>
      <c r="E63" s="17"/>
      <c r="F63" s="15">
        <f t="shared" si="0"/>
        <v>0</v>
      </c>
      <c r="G63" s="26"/>
      <c r="I63" s="6"/>
      <c r="J63" s="6"/>
    </row>
    <row r="64" spans="1:10" ht="15.75" x14ac:dyDescent="0.25">
      <c r="A64" s="31">
        <f t="shared" si="2"/>
        <v>2.0699999999999985</v>
      </c>
      <c r="B64" s="13" t="s">
        <v>45</v>
      </c>
      <c r="C64" s="15">
        <v>4</v>
      </c>
      <c r="D64" s="16" t="s">
        <v>36</v>
      </c>
      <c r="E64" s="17"/>
      <c r="F64" s="15">
        <f t="shared" si="0"/>
        <v>0</v>
      </c>
      <c r="G64" s="26"/>
      <c r="I64" s="6"/>
      <c r="J64" s="6"/>
    </row>
    <row r="65" spans="1:10" ht="15.75" x14ac:dyDescent="0.25">
      <c r="A65" s="31">
        <f t="shared" si="2"/>
        <v>2.0799999999999983</v>
      </c>
      <c r="B65" s="13" t="s">
        <v>61</v>
      </c>
      <c r="C65" s="15">
        <v>4</v>
      </c>
      <c r="D65" s="16" t="s">
        <v>36</v>
      </c>
      <c r="E65" s="17"/>
      <c r="F65" s="15">
        <f t="shared" si="0"/>
        <v>0</v>
      </c>
      <c r="G65" s="26"/>
      <c r="I65" s="6"/>
      <c r="J65" s="6"/>
    </row>
    <row r="66" spans="1:10" ht="15.75" x14ac:dyDescent="0.25">
      <c r="A66" s="31">
        <f t="shared" si="2"/>
        <v>2.0899999999999981</v>
      </c>
      <c r="B66" s="13" t="s">
        <v>62</v>
      </c>
      <c r="C66" s="15">
        <v>2</v>
      </c>
      <c r="D66" s="16" t="s">
        <v>36</v>
      </c>
      <c r="E66" s="17"/>
      <c r="F66" s="15">
        <f t="shared" si="0"/>
        <v>0</v>
      </c>
      <c r="G66" s="26"/>
      <c r="I66" s="6"/>
      <c r="J66" s="6"/>
    </row>
    <row r="67" spans="1:10" ht="30.75" x14ac:dyDescent="0.25">
      <c r="A67" s="31">
        <f t="shared" si="2"/>
        <v>2.0999999999999979</v>
      </c>
      <c r="B67" s="13" t="s">
        <v>63</v>
      </c>
      <c r="C67" s="15">
        <v>2</v>
      </c>
      <c r="D67" s="16" t="s">
        <v>36</v>
      </c>
      <c r="E67" s="17"/>
      <c r="F67" s="15">
        <f t="shared" si="0"/>
        <v>0</v>
      </c>
      <c r="G67" s="26"/>
      <c r="I67" s="6"/>
      <c r="J67" s="6"/>
    </row>
    <row r="68" spans="1:10" ht="15.75" x14ac:dyDescent="0.25">
      <c r="A68" s="31">
        <f t="shared" si="2"/>
        <v>2.1099999999999977</v>
      </c>
      <c r="B68" s="13" t="s">
        <v>46</v>
      </c>
      <c r="C68" s="15">
        <v>2</v>
      </c>
      <c r="D68" s="11" t="s">
        <v>47</v>
      </c>
      <c r="E68" s="17"/>
      <c r="F68" s="15">
        <f t="shared" si="0"/>
        <v>0</v>
      </c>
      <c r="G68" s="26"/>
      <c r="I68" s="6"/>
      <c r="J68" s="6"/>
    </row>
    <row r="69" spans="1:10" ht="15.75" x14ac:dyDescent="0.25">
      <c r="A69" s="31">
        <f t="shared" si="2"/>
        <v>2.1199999999999974</v>
      </c>
      <c r="B69" s="13" t="s">
        <v>48</v>
      </c>
      <c r="C69" s="15">
        <v>2</v>
      </c>
      <c r="D69" s="11" t="s">
        <v>47</v>
      </c>
      <c r="E69" s="17"/>
      <c r="F69" s="15">
        <f t="shared" si="0"/>
        <v>0</v>
      </c>
      <c r="G69" s="26"/>
      <c r="I69" s="6"/>
      <c r="J69" s="6"/>
    </row>
    <row r="70" spans="1:10" ht="15.75" x14ac:dyDescent="0.25">
      <c r="A70" s="31">
        <f t="shared" si="2"/>
        <v>2.1299999999999972</v>
      </c>
      <c r="B70" s="13" t="s">
        <v>64</v>
      </c>
      <c r="C70" s="15">
        <v>20</v>
      </c>
      <c r="D70" s="11" t="s">
        <v>47</v>
      </c>
      <c r="E70" s="17"/>
      <c r="F70" s="15">
        <f t="shared" si="0"/>
        <v>0</v>
      </c>
      <c r="G70" s="26"/>
      <c r="I70" s="6"/>
      <c r="J70" s="6"/>
    </row>
    <row r="71" spans="1:10" ht="15.75" x14ac:dyDescent="0.25">
      <c r="A71" s="31">
        <f t="shared" si="2"/>
        <v>2.139999999999997</v>
      </c>
      <c r="B71" s="13" t="s">
        <v>49</v>
      </c>
      <c r="C71" s="27">
        <v>1</v>
      </c>
      <c r="D71" s="28" t="s">
        <v>50</v>
      </c>
      <c r="E71" s="17"/>
      <c r="F71" s="15">
        <f>+E71*C71</f>
        <v>0</v>
      </c>
      <c r="G71" s="26"/>
      <c r="I71" s="6"/>
      <c r="J71" s="6"/>
    </row>
    <row r="72" spans="1:10" ht="15.75" x14ac:dyDescent="0.25">
      <c r="A72" s="31">
        <f t="shared" si="2"/>
        <v>2.1499999999999968</v>
      </c>
      <c r="B72" s="13" t="s">
        <v>51</v>
      </c>
      <c r="C72" s="27">
        <v>1</v>
      </c>
      <c r="D72" s="28" t="s">
        <v>50</v>
      </c>
      <c r="E72" s="17"/>
      <c r="F72" s="15">
        <f t="shared" si="0"/>
        <v>0</v>
      </c>
      <c r="G72" s="26"/>
      <c r="I72" s="6"/>
      <c r="J72" s="6"/>
    </row>
    <row r="73" spans="1:10" ht="15.75" x14ac:dyDescent="0.25">
      <c r="A73" s="31">
        <f t="shared" si="2"/>
        <v>2.1599999999999966</v>
      </c>
      <c r="B73" s="13" t="s">
        <v>52</v>
      </c>
      <c r="C73" s="10">
        <v>2</v>
      </c>
      <c r="D73" s="16" t="s">
        <v>36</v>
      </c>
      <c r="E73" s="17"/>
      <c r="F73" s="15">
        <f t="shared" si="0"/>
        <v>0</v>
      </c>
      <c r="G73" s="26"/>
      <c r="I73" s="6"/>
      <c r="J73" s="6"/>
    </row>
    <row r="74" spans="1:10" ht="30.75" x14ac:dyDescent="0.25">
      <c r="A74" s="31">
        <f t="shared" si="2"/>
        <v>2.1699999999999964</v>
      </c>
      <c r="B74" s="13" t="s">
        <v>65</v>
      </c>
      <c r="C74" s="15">
        <v>2</v>
      </c>
      <c r="D74" s="16" t="s">
        <v>36</v>
      </c>
      <c r="E74" s="17"/>
      <c r="F74" s="15">
        <f t="shared" si="0"/>
        <v>0</v>
      </c>
      <c r="G74" s="26">
        <f>SUM(F58:F74)</f>
        <v>0</v>
      </c>
      <c r="I74" s="6"/>
      <c r="J74" s="6"/>
    </row>
    <row r="75" spans="1:10" ht="15.75" x14ac:dyDescent="0.25">
      <c r="A75" s="33"/>
      <c r="B75" s="13"/>
      <c r="C75" s="10"/>
      <c r="D75" s="11"/>
      <c r="E75" s="18"/>
      <c r="F75" s="15">
        <f t="shared" si="0"/>
        <v>0</v>
      </c>
      <c r="G75" s="26"/>
      <c r="I75" s="6"/>
      <c r="J75" s="6"/>
    </row>
    <row r="76" spans="1:10" ht="15.75" x14ac:dyDescent="0.25">
      <c r="A76" s="34" t="s">
        <v>66</v>
      </c>
      <c r="B76" s="35" t="s">
        <v>67</v>
      </c>
      <c r="C76" s="36"/>
      <c r="D76" s="37"/>
      <c r="E76" s="38"/>
      <c r="F76" s="15">
        <f t="shared" si="0"/>
        <v>0</v>
      </c>
      <c r="G76" s="26"/>
      <c r="I76" s="6"/>
      <c r="J76" s="6"/>
    </row>
    <row r="77" spans="1:10" ht="15.75" x14ac:dyDescent="0.25">
      <c r="A77" s="25">
        <v>3.01</v>
      </c>
      <c r="B77" s="13" t="s">
        <v>68</v>
      </c>
      <c r="C77" s="10">
        <v>8</v>
      </c>
      <c r="D77" s="16" t="s">
        <v>36</v>
      </c>
      <c r="E77" s="17"/>
      <c r="F77" s="15">
        <f t="shared" si="0"/>
        <v>0</v>
      </c>
      <c r="G77" s="26"/>
      <c r="I77" s="6"/>
      <c r="J77" s="6"/>
    </row>
    <row r="78" spans="1:10" ht="15.75" x14ac:dyDescent="0.25">
      <c r="A78" s="25">
        <f t="shared" ref="A78:A80" si="3">A77+0.01</f>
        <v>3.0199999999999996</v>
      </c>
      <c r="B78" s="13" t="s">
        <v>69</v>
      </c>
      <c r="C78" s="10">
        <v>8</v>
      </c>
      <c r="D78" s="16" t="s">
        <v>36</v>
      </c>
      <c r="E78" s="17"/>
      <c r="F78" s="15">
        <f t="shared" ref="F78:F141" si="4">+E78*C78</f>
        <v>0</v>
      </c>
      <c r="G78" s="26"/>
      <c r="I78" s="6"/>
      <c r="J78" s="6"/>
    </row>
    <row r="79" spans="1:10" ht="15.75" x14ac:dyDescent="0.25">
      <c r="A79" s="25">
        <f t="shared" si="3"/>
        <v>3.0299999999999994</v>
      </c>
      <c r="B79" s="13" t="s">
        <v>70</v>
      </c>
      <c r="C79" s="10">
        <v>4</v>
      </c>
      <c r="D79" s="16" t="s">
        <v>36</v>
      </c>
      <c r="E79" s="17"/>
      <c r="F79" s="15">
        <f t="shared" si="4"/>
        <v>0</v>
      </c>
      <c r="G79" s="26"/>
      <c r="I79" s="6"/>
      <c r="J79" s="6"/>
    </row>
    <row r="80" spans="1:10" ht="30.75" x14ac:dyDescent="0.25">
      <c r="A80" s="25">
        <f t="shared" si="3"/>
        <v>3.0399999999999991</v>
      </c>
      <c r="B80" s="13" t="s">
        <v>63</v>
      </c>
      <c r="C80" s="10">
        <v>4</v>
      </c>
      <c r="D80" s="16" t="s">
        <v>36</v>
      </c>
      <c r="E80" s="17"/>
      <c r="F80" s="15">
        <f t="shared" si="4"/>
        <v>0</v>
      </c>
      <c r="G80" s="26"/>
      <c r="I80" s="6"/>
      <c r="J80" s="6"/>
    </row>
    <row r="81" spans="1:10" ht="15.75" x14ac:dyDescent="0.25">
      <c r="A81" s="25"/>
      <c r="B81" s="13" t="s">
        <v>52</v>
      </c>
      <c r="C81" s="10">
        <v>4</v>
      </c>
      <c r="D81" s="16"/>
      <c r="E81" s="17"/>
      <c r="F81" s="15">
        <f t="shared" si="4"/>
        <v>0</v>
      </c>
      <c r="G81" s="26"/>
      <c r="I81" s="6"/>
      <c r="J81" s="6"/>
    </row>
    <row r="82" spans="1:10" ht="15.75" x14ac:dyDescent="0.25">
      <c r="A82" s="25"/>
      <c r="B82" s="13" t="s">
        <v>49</v>
      </c>
      <c r="C82" s="27">
        <v>1</v>
      </c>
      <c r="D82" s="28" t="s">
        <v>50</v>
      </c>
      <c r="E82" s="17"/>
      <c r="F82" s="15">
        <f t="shared" si="4"/>
        <v>0</v>
      </c>
      <c r="G82" s="26"/>
      <c r="I82" s="6"/>
      <c r="J82" s="6"/>
    </row>
    <row r="83" spans="1:10" ht="15.75" x14ac:dyDescent="0.25">
      <c r="A83" s="25" t="s">
        <v>71</v>
      </c>
      <c r="B83" s="13" t="s">
        <v>72</v>
      </c>
      <c r="C83" s="16">
        <v>4</v>
      </c>
      <c r="D83" s="16" t="s">
        <v>36</v>
      </c>
      <c r="E83" s="17"/>
      <c r="F83" s="15">
        <f>+E83*C83</f>
        <v>0</v>
      </c>
      <c r="G83" s="26">
        <f>SUM(F77:F83)</f>
        <v>0</v>
      </c>
      <c r="I83" s="6"/>
      <c r="J83" s="6"/>
    </row>
    <row r="84" spans="1:10" ht="15.75" x14ac:dyDescent="0.25">
      <c r="A84" s="25"/>
      <c r="B84" s="13"/>
      <c r="C84" s="39"/>
      <c r="D84" s="11"/>
      <c r="E84" s="18"/>
      <c r="F84" s="15">
        <f t="shared" si="4"/>
        <v>0</v>
      </c>
      <c r="G84" s="26"/>
      <c r="I84" s="6"/>
      <c r="J84" s="6"/>
    </row>
    <row r="85" spans="1:10" ht="15.75" x14ac:dyDescent="0.25">
      <c r="A85" s="22" t="s">
        <v>73</v>
      </c>
      <c r="B85" s="29" t="s">
        <v>74</v>
      </c>
      <c r="C85" s="36"/>
      <c r="D85" s="37"/>
      <c r="E85" s="38"/>
      <c r="F85" s="15">
        <f t="shared" si="4"/>
        <v>0</v>
      </c>
      <c r="G85" s="26"/>
      <c r="I85" s="6"/>
      <c r="J85" s="6"/>
    </row>
    <row r="86" spans="1:10" ht="15.75" x14ac:dyDescent="0.25">
      <c r="A86" s="25">
        <v>4.01</v>
      </c>
      <c r="B86" s="13" t="s">
        <v>75</v>
      </c>
      <c r="C86" s="10">
        <v>10</v>
      </c>
      <c r="D86" s="16" t="s">
        <v>36</v>
      </c>
      <c r="E86" s="17"/>
      <c r="F86" s="15">
        <f t="shared" si="4"/>
        <v>0</v>
      </c>
      <c r="G86" s="26"/>
      <c r="I86" s="6"/>
      <c r="J86" s="6"/>
    </row>
    <row r="87" spans="1:10" ht="15.75" x14ac:dyDescent="0.25">
      <c r="A87" s="25">
        <f t="shared" ref="A87:A89" si="5">A86+0.01</f>
        <v>4.0199999999999996</v>
      </c>
      <c r="B87" s="13" t="s">
        <v>76</v>
      </c>
      <c r="C87" s="10">
        <v>10</v>
      </c>
      <c r="D87" s="16" t="s">
        <v>36</v>
      </c>
      <c r="E87" s="17"/>
      <c r="F87" s="15">
        <f t="shared" si="4"/>
        <v>0</v>
      </c>
      <c r="G87" s="26"/>
      <c r="I87" s="6"/>
      <c r="J87" s="6"/>
    </row>
    <row r="88" spans="1:10" ht="15.75" x14ac:dyDescent="0.25">
      <c r="A88" s="25">
        <f t="shared" si="5"/>
        <v>4.0299999999999994</v>
      </c>
      <c r="B88" s="13" t="s">
        <v>77</v>
      </c>
      <c r="C88" s="10">
        <v>5</v>
      </c>
      <c r="D88" s="16" t="s">
        <v>36</v>
      </c>
      <c r="E88" s="17"/>
      <c r="F88" s="15">
        <f t="shared" si="4"/>
        <v>0</v>
      </c>
      <c r="G88" s="26"/>
      <c r="I88" s="6"/>
      <c r="J88" s="6"/>
    </row>
    <row r="89" spans="1:10" ht="30.75" x14ac:dyDescent="0.25">
      <c r="A89" s="25">
        <f t="shared" si="5"/>
        <v>4.0399999999999991</v>
      </c>
      <c r="B89" s="13" t="s">
        <v>63</v>
      </c>
      <c r="C89" s="10">
        <v>5</v>
      </c>
      <c r="D89" s="16" t="s">
        <v>36</v>
      </c>
      <c r="E89" s="17"/>
      <c r="F89" s="15">
        <f t="shared" si="4"/>
        <v>0</v>
      </c>
      <c r="G89" s="26"/>
      <c r="I89" s="6"/>
      <c r="J89" s="6"/>
    </row>
    <row r="90" spans="1:10" ht="15.75" x14ac:dyDescent="0.25">
      <c r="A90" s="25"/>
      <c r="B90" s="13" t="s">
        <v>52</v>
      </c>
      <c r="C90" s="10">
        <v>5</v>
      </c>
      <c r="D90" s="16"/>
      <c r="E90" s="17"/>
      <c r="F90" s="15">
        <f t="shared" si="4"/>
        <v>0</v>
      </c>
      <c r="G90" s="26"/>
      <c r="I90" s="6"/>
      <c r="J90" s="6"/>
    </row>
    <row r="91" spans="1:10" ht="15.75" x14ac:dyDescent="0.25">
      <c r="A91" s="25"/>
      <c r="B91" s="13" t="s">
        <v>49</v>
      </c>
      <c r="C91" s="27">
        <v>5</v>
      </c>
      <c r="D91" s="28" t="s">
        <v>50</v>
      </c>
      <c r="E91" s="17"/>
      <c r="F91" s="15">
        <f t="shared" si="4"/>
        <v>0</v>
      </c>
      <c r="G91" s="26"/>
      <c r="I91" s="6"/>
      <c r="J91" s="6"/>
    </row>
    <row r="92" spans="1:10" ht="15.75" x14ac:dyDescent="0.25">
      <c r="A92" s="25">
        <f>A89+0.01</f>
        <v>4.0499999999999989</v>
      </c>
      <c r="B92" s="13" t="s">
        <v>72</v>
      </c>
      <c r="C92" s="10">
        <v>5</v>
      </c>
      <c r="D92" s="16" t="s">
        <v>36</v>
      </c>
      <c r="E92" s="17"/>
      <c r="F92" s="15">
        <f t="shared" si="4"/>
        <v>0</v>
      </c>
      <c r="G92" s="26">
        <f>SUM(F86:F92)</f>
        <v>0</v>
      </c>
      <c r="I92" s="6"/>
      <c r="J92" s="6"/>
    </row>
    <row r="93" spans="1:10" ht="15.75" x14ac:dyDescent="0.25">
      <c r="A93" s="25"/>
      <c r="B93" s="13"/>
      <c r="C93" s="10"/>
      <c r="D93" s="11"/>
      <c r="E93" s="18"/>
      <c r="F93" s="15">
        <f t="shared" si="4"/>
        <v>0</v>
      </c>
      <c r="G93" s="26"/>
      <c r="I93" s="6"/>
      <c r="J93" s="6"/>
    </row>
    <row r="94" spans="1:10" ht="15.75" x14ac:dyDescent="0.25">
      <c r="A94" s="22" t="s">
        <v>78</v>
      </c>
      <c r="B94" s="35" t="s">
        <v>79</v>
      </c>
      <c r="C94" s="10"/>
      <c r="D94" s="11"/>
      <c r="E94" s="18"/>
      <c r="F94" s="15">
        <f t="shared" si="4"/>
        <v>0</v>
      </c>
      <c r="G94" s="26"/>
      <c r="I94" s="6"/>
      <c r="J94" s="6"/>
    </row>
    <row r="95" spans="1:10" ht="15.75" x14ac:dyDescent="0.25">
      <c r="A95" s="25">
        <v>5.01</v>
      </c>
      <c r="B95" s="13" t="s">
        <v>80</v>
      </c>
      <c r="C95" s="10">
        <v>2</v>
      </c>
      <c r="D95" s="16" t="s">
        <v>36</v>
      </c>
      <c r="E95" s="17"/>
      <c r="F95" s="15">
        <f t="shared" si="4"/>
        <v>0</v>
      </c>
      <c r="G95" s="26"/>
      <c r="I95" s="6"/>
      <c r="J95" s="6"/>
    </row>
    <row r="96" spans="1:10" ht="15.75" x14ac:dyDescent="0.25">
      <c r="A96" s="25">
        <f t="shared" ref="A96:A105" si="6">A95+0.01</f>
        <v>5.0199999999999996</v>
      </c>
      <c r="B96" s="13" t="s">
        <v>44</v>
      </c>
      <c r="C96" s="10">
        <v>2</v>
      </c>
      <c r="D96" s="16" t="s">
        <v>36</v>
      </c>
      <c r="E96" s="17"/>
      <c r="F96" s="15">
        <f t="shared" si="4"/>
        <v>0</v>
      </c>
      <c r="G96" s="26"/>
      <c r="I96" s="6"/>
      <c r="J96" s="6"/>
    </row>
    <row r="97" spans="1:10" ht="15.75" x14ac:dyDescent="0.25">
      <c r="A97" s="25">
        <f t="shared" si="6"/>
        <v>5.0299999999999994</v>
      </c>
      <c r="B97" s="13" t="s">
        <v>46</v>
      </c>
      <c r="C97" s="10">
        <v>4</v>
      </c>
      <c r="D97" s="11" t="s">
        <v>47</v>
      </c>
      <c r="E97" s="17"/>
      <c r="F97" s="15">
        <f t="shared" si="4"/>
        <v>0</v>
      </c>
      <c r="G97" s="26"/>
      <c r="I97" s="6"/>
      <c r="J97" s="6"/>
    </row>
    <row r="98" spans="1:10" ht="15.75" x14ac:dyDescent="0.25">
      <c r="A98" s="25">
        <f>+A97+0.01</f>
        <v>5.0399999999999991</v>
      </c>
      <c r="B98" s="13" t="s">
        <v>52</v>
      </c>
      <c r="C98" s="10">
        <v>1</v>
      </c>
      <c r="D98" s="28" t="s">
        <v>50</v>
      </c>
      <c r="E98" s="17"/>
      <c r="F98" s="15">
        <f t="shared" si="4"/>
        <v>0</v>
      </c>
      <c r="G98" s="26"/>
      <c r="I98" s="6"/>
      <c r="J98" s="6"/>
    </row>
    <row r="99" spans="1:10" ht="15.75" x14ac:dyDescent="0.25">
      <c r="A99" s="25">
        <f t="shared" si="6"/>
        <v>5.0499999999999989</v>
      </c>
      <c r="B99" s="13" t="s">
        <v>49</v>
      </c>
      <c r="C99" s="27">
        <v>1</v>
      </c>
      <c r="D99" s="28" t="s">
        <v>50</v>
      </c>
      <c r="E99" s="17"/>
      <c r="F99" s="15">
        <f t="shared" si="4"/>
        <v>0</v>
      </c>
      <c r="G99" s="26"/>
      <c r="I99" s="6"/>
      <c r="J99" s="6"/>
    </row>
    <row r="100" spans="1:10" ht="15.75" x14ac:dyDescent="0.25">
      <c r="A100" s="25">
        <f t="shared" si="6"/>
        <v>5.0599999999999987</v>
      </c>
      <c r="B100" s="13" t="s">
        <v>81</v>
      </c>
      <c r="C100" s="10">
        <v>1</v>
      </c>
      <c r="D100" s="16" t="s">
        <v>36</v>
      </c>
      <c r="E100" s="17"/>
      <c r="F100" s="15">
        <f t="shared" si="4"/>
        <v>0</v>
      </c>
      <c r="G100" s="40">
        <f>SUM(F95:F100)</f>
        <v>0</v>
      </c>
      <c r="I100" s="6"/>
      <c r="J100" s="6"/>
    </row>
    <row r="101" spans="1:10" ht="15.75" x14ac:dyDescent="0.25">
      <c r="A101" s="25"/>
      <c r="B101" s="13"/>
      <c r="C101" s="10"/>
      <c r="D101" s="11"/>
      <c r="E101" s="18"/>
      <c r="F101" s="15">
        <f t="shared" si="4"/>
        <v>0</v>
      </c>
      <c r="G101" s="26"/>
      <c r="I101" s="6"/>
      <c r="J101" s="6"/>
    </row>
    <row r="102" spans="1:10" ht="15.75" x14ac:dyDescent="0.25">
      <c r="A102" s="22">
        <v>6</v>
      </c>
      <c r="B102" s="35" t="s">
        <v>82</v>
      </c>
      <c r="C102" s="39"/>
      <c r="D102" s="11"/>
      <c r="E102" s="18"/>
      <c r="F102" s="15">
        <f t="shared" si="4"/>
        <v>0</v>
      </c>
      <c r="G102" s="41"/>
      <c r="I102" s="6"/>
      <c r="J102" s="6"/>
    </row>
    <row r="103" spans="1:10" ht="15.75" x14ac:dyDescent="0.25">
      <c r="A103" s="25">
        <v>6.01</v>
      </c>
      <c r="B103" s="13" t="s">
        <v>83</v>
      </c>
      <c r="C103" s="10">
        <v>1</v>
      </c>
      <c r="D103" s="16" t="s">
        <v>36</v>
      </c>
      <c r="E103" s="17"/>
      <c r="F103" s="15">
        <f t="shared" si="4"/>
        <v>0</v>
      </c>
      <c r="G103" s="26"/>
      <c r="I103" s="6"/>
      <c r="J103" s="6"/>
    </row>
    <row r="104" spans="1:10" ht="15.75" x14ac:dyDescent="0.25">
      <c r="A104" s="25">
        <f t="shared" si="6"/>
        <v>6.02</v>
      </c>
      <c r="B104" s="13" t="s">
        <v>44</v>
      </c>
      <c r="C104" s="10">
        <v>2</v>
      </c>
      <c r="D104" s="16" t="s">
        <v>36</v>
      </c>
      <c r="E104" s="17"/>
      <c r="F104" s="15">
        <f t="shared" si="4"/>
        <v>0</v>
      </c>
      <c r="G104" s="26"/>
      <c r="I104" s="6"/>
      <c r="J104" s="6"/>
    </row>
    <row r="105" spans="1:10" ht="15.75" x14ac:dyDescent="0.25">
      <c r="A105" s="25">
        <f t="shared" si="6"/>
        <v>6.0299999999999994</v>
      </c>
      <c r="B105" s="13" t="s">
        <v>46</v>
      </c>
      <c r="C105" s="10">
        <v>0.6</v>
      </c>
      <c r="D105" s="11" t="s">
        <v>47</v>
      </c>
      <c r="E105" s="17"/>
      <c r="F105" s="15">
        <f t="shared" si="4"/>
        <v>0</v>
      </c>
      <c r="G105" s="26"/>
      <c r="I105" s="6"/>
      <c r="J105" s="6"/>
    </row>
    <row r="106" spans="1:10" ht="15.75" x14ac:dyDescent="0.25">
      <c r="A106" s="25"/>
      <c r="B106" s="13" t="s">
        <v>52</v>
      </c>
      <c r="C106" s="10">
        <v>1</v>
      </c>
      <c r="D106" s="28" t="s">
        <v>50</v>
      </c>
      <c r="E106" s="17"/>
      <c r="F106" s="15">
        <f t="shared" si="4"/>
        <v>0</v>
      </c>
      <c r="G106" s="26"/>
      <c r="I106" s="6"/>
      <c r="J106" s="6"/>
    </row>
    <row r="107" spans="1:10" ht="15.75" x14ac:dyDescent="0.25">
      <c r="A107" s="25"/>
      <c r="B107" s="13" t="s">
        <v>49</v>
      </c>
      <c r="C107" s="27">
        <v>1</v>
      </c>
      <c r="D107" s="28" t="s">
        <v>50</v>
      </c>
      <c r="E107" s="17"/>
      <c r="F107" s="15">
        <f t="shared" si="4"/>
        <v>0</v>
      </c>
      <c r="G107" s="26"/>
      <c r="I107" s="6"/>
      <c r="J107" s="6"/>
    </row>
    <row r="108" spans="1:10" ht="15.75" x14ac:dyDescent="0.25">
      <c r="A108" s="25">
        <f>A105+0.01</f>
        <v>6.0399999999999991</v>
      </c>
      <c r="B108" s="13" t="s">
        <v>84</v>
      </c>
      <c r="C108" s="10">
        <v>1</v>
      </c>
      <c r="D108" s="16" t="s">
        <v>36</v>
      </c>
      <c r="E108" s="17"/>
      <c r="F108" s="15">
        <f t="shared" si="4"/>
        <v>0</v>
      </c>
      <c r="G108" s="26">
        <f>SUM(F103:F108)</f>
        <v>0</v>
      </c>
      <c r="I108" s="6"/>
      <c r="J108" s="6"/>
    </row>
    <row r="109" spans="1:10" ht="15.75" x14ac:dyDescent="0.25">
      <c r="A109" s="25"/>
      <c r="B109" s="13"/>
      <c r="C109" s="10"/>
      <c r="D109" s="11"/>
      <c r="E109" s="18"/>
      <c r="F109" s="15">
        <f t="shared" si="4"/>
        <v>0</v>
      </c>
      <c r="G109" s="26"/>
      <c r="I109" s="6"/>
      <c r="J109" s="6"/>
    </row>
    <row r="110" spans="1:10" ht="15.75" x14ac:dyDescent="0.25">
      <c r="A110" s="22">
        <v>7</v>
      </c>
      <c r="B110" s="35" t="s">
        <v>85</v>
      </c>
      <c r="C110" s="10"/>
      <c r="D110" s="11"/>
      <c r="E110" s="18"/>
      <c r="F110" s="15">
        <f t="shared" si="4"/>
        <v>0</v>
      </c>
      <c r="G110" s="26"/>
      <c r="I110" s="6"/>
      <c r="J110" s="6"/>
    </row>
    <row r="111" spans="1:10" ht="15.75" x14ac:dyDescent="0.25">
      <c r="A111" s="25">
        <v>7.01</v>
      </c>
      <c r="B111" s="13" t="s">
        <v>86</v>
      </c>
      <c r="C111" s="10">
        <v>1</v>
      </c>
      <c r="D111" s="16" t="s">
        <v>36</v>
      </c>
      <c r="E111" s="17"/>
      <c r="F111" s="15">
        <f t="shared" si="4"/>
        <v>0</v>
      </c>
      <c r="G111" s="26"/>
      <c r="I111" s="6"/>
      <c r="J111" s="6"/>
    </row>
    <row r="112" spans="1:10" ht="15.75" x14ac:dyDescent="0.25">
      <c r="A112" s="25">
        <f t="shared" ref="A112:A114" si="7">A111+0.01</f>
        <v>7.02</v>
      </c>
      <c r="B112" s="13" t="s">
        <v>87</v>
      </c>
      <c r="C112" s="10">
        <v>1</v>
      </c>
      <c r="D112" s="16" t="s">
        <v>36</v>
      </c>
      <c r="E112" s="17"/>
      <c r="F112" s="15">
        <f t="shared" si="4"/>
        <v>0</v>
      </c>
      <c r="G112" s="26"/>
      <c r="I112" s="6"/>
      <c r="J112" s="6"/>
    </row>
    <row r="113" spans="1:10" ht="15.75" x14ac:dyDescent="0.25">
      <c r="A113" s="25">
        <f t="shared" si="7"/>
        <v>7.0299999999999994</v>
      </c>
      <c r="B113" s="13" t="s">
        <v>88</v>
      </c>
      <c r="C113" s="10">
        <v>2</v>
      </c>
      <c r="D113" s="16" t="s">
        <v>36</v>
      </c>
      <c r="E113" s="17"/>
      <c r="F113" s="15">
        <f t="shared" si="4"/>
        <v>0</v>
      </c>
      <c r="G113" s="26"/>
      <c r="I113" s="6"/>
      <c r="J113" s="6"/>
    </row>
    <row r="114" spans="1:10" ht="15.75" x14ac:dyDescent="0.25">
      <c r="A114" s="25">
        <f t="shared" si="7"/>
        <v>7.0399999999999991</v>
      </c>
      <c r="B114" s="13" t="s">
        <v>84</v>
      </c>
      <c r="C114" s="10">
        <v>1</v>
      </c>
      <c r="D114" s="16" t="s">
        <v>36</v>
      </c>
      <c r="E114" s="17"/>
      <c r="F114" s="15">
        <f t="shared" si="4"/>
        <v>0</v>
      </c>
      <c r="G114" s="26">
        <f>SUM(F111:F114)</f>
        <v>0</v>
      </c>
      <c r="I114" s="6"/>
      <c r="J114" s="6"/>
    </row>
    <row r="115" spans="1:10" ht="15.75" x14ac:dyDescent="0.25">
      <c r="A115" s="25"/>
      <c r="B115" s="13"/>
      <c r="C115" s="10"/>
      <c r="D115" s="11"/>
      <c r="E115" s="18"/>
      <c r="F115" s="15">
        <f t="shared" si="4"/>
        <v>0</v>
      </c>
      <c r="G115" s="26"/>
      <c r="I115" s="6"/>
      <c r="J115" s="6"/>
    </row>
    <row r="116" spans="1:10" ht="15.75" x14ac:dyDescent="0.25">
      <c r="A116" s="42">
        <v>8</v>
      </c>
      <c r="B116" s="35" t="s">
        <v>89</v>
      </c>
      <c r="C116" s="43"/>
      <c r="D116" s="11"/>
      <c r="E116" s="18"/>
      <c r="F116" s="15">
        <f t="shared" si="4"/>
        <v>0</v>
      </c>
      <c r="G116" s="26"/>
      <c r="I116" s="6"/>
      <c r="J116" s="6"/>
    </row>
    <row r="117" spans="1:10" ht="15.75" x14ac:dyDescent="0.25">
      <c r="A117" s="25">
        <v>8.01</v>
      </c>
      <c r="B117" s="13" t="s">
        <v>59</v>
      </c>
      <c r="C117" s="43">
        <v>6</v>
      </c>
      <c r="D117" s="16" t="s">
        <v>36</v>
      </c>
      <c r="E117" s="17"/>
      <c r="F117" s="15">
        <f t="shared" si="4"/>
        <v>0</v>
      </c>
      <c r="G117" s="26"/>
      <c r="I117" s="6"/>
      <c r="J117" s="6"/>
    </row>
    <row r="118" spans="1:10" ht="15.75" x14ac:dyDescent="0.25">
      <c r="A118" s="25">
        <f t="shared" ref="A118:A120" si="8">A117+0.01</f>
        <v>8.02</v>
      </c>
      <c r="B118" s="13" t="s">
        <v>61</v>
      </c>
      <c r="C118" s="43">
        <v>6</v>
      </c>
      <c r="D118" s="16" t="s">
        <v>36</v>
      </c>
      <c r="E118" s="17"/>
      <c r="F118" s="15">
        <f t="shared" si="4"/>
        <v>0</v>
      </c>
      <c r="G118" s="26"/>
      <c r="I118" s="6"/>
      <c r="J118" s="6"/>
    </row>
    <row r="119" spans="1:10" ht="15.75" x14ac:dyDescent="0.25">
      <c r="A119" s="25">
        <f t="shared" si="8"/>
        <v>8.0299999999999994</v>
      </c>
      <c r="B119" s="13" t="s">
        <v>62</v>
      </c>
      <c r="C119" s="43">
        <v>3</v>
      </c>
      <c r="D119" s="16" t="s">
        <v>36</v>
      </c>
      <c r="E119" s="17"/>
      <c r="F119" s="15">
        <f t="shared" si="4"/>
        <v>0</v>
      </c>
      <c r="G119" s="26"/>
      <c r="I119" s="6"/>
      <c r="J119" s="6"/>
    </row>
    <row r="120" spans="1:10" ht="30.75" x14ac:dyDescent="0.25">
      <c r="A120" s="25">
        <f t="shared" si="8"/>
        <v>8.0399999999999991</v>
      </c>
      <c r="B120" s="13" t="s">
        <v>63</v>
      </c>
      <c r="C120" s="43">
        <v>3</v>
      </c>
      <c r="D120" s="16" t="s">
        <v>36</v>
      </c>
      <c r="E120" s="17"/>
      <c r="F120" s="15">
        <f t="shared" si="4"/>
        <v>0</v>
      </c>
      <c r="G120" s="26"/>
      <c r="I120" s="6"/>
      <c r="J120" s="6"/>
    </row>
    <row r="121" spans="1:10" ht="15.75" x14ac:dyDescent="0.25">
      <c r="A121" s="25"/>
      <c r="B121" s="13" t="s">
        <v>52</v>
      </c>
      <c r="C121" s="10">
        <v>3</v>
      </c>
      <c r="D121" s="28" t="s">
        <v>50</v>
      </c>
      <c r="E121" s="17"/>
      <c r="F121" s="15">
        <f t="shared" si="4"/>
        <v>0</v>
      </c>
      <c r="G121" s="26"/>
      <c r="I121" s="6"/>
      <c r="J121" s="6"/>
    </row>
    <row r="122" spans="1:10" ht="15.75" x14ac:dyDescent="0.25">
      <c r="A122" s="25"/>
      <c r="B122" s="13" t="s">
        <v>49</v>
      </c>
      <c r="C122" s="27">
        <v>3</v>
      </c>
      <c r="D122" s="28" t="s">
        <v>50</v>
      </c>
      <c r="E122" s="17"/>
      <c r="F122" s="15">
        <f t="shared" si="4"/>
        <v>0</v>
      </c>
      <c r="G122" s="26"/>
      <c r="I122" s="6"/>
      <c r="J122" s="6"/>
    </row>
    <row r="123" spans="1:10" ht="15.75" x14ac:dyDescent="0.25">
      <c r="A123" s="25">
        <f>A120+0.01</f>
        <v>8.0499999999999989</v>
      </c>
      <c r="B123" s="13" t="s">
        <v>84</v>
      </c>
      <c r="C123" s="43">
        <v>3</v>
      </c>
      <c r="D123" s="16" t="s">
        <v>36</v>
      </c>
      <c r="E123" s="17"/>
      <c r="F123" s="15">
        <f t="shared" si="4"/>
        <v>0</v>
      </c>
      <c r="G123" s="26">
        <f>SUM(F116:F123)</f>
        <v>0</v>
      </c>
      <c r="I123" s="6"/>
      <c r="J123" s="6"/>
    </row>
    <row r="124" spans="1:10" ht="15.75" x14ac:dyDescent="0.25">
      <c r="A124" s="25"/>
      <c r="B124" s="13"/>
      <c r="C124" s="43"/>
      <c r="D124" s="11"/>
      <c r="E124" s="18"/>
      <c r="F124" s="15">
        <f t="shared" si="4"/>
        <v>0</v>
      </c>
      <c r="G124" s="26"/>
      <c r="I124" s="6"/>
      <c r="J124" s="6"/>
    </row>
    <row r="125" spans="1:10" ht="15.75" x14ac:dyDescent="0.25">
      <c r="A125" s="42">
        <v>9</v>
      </c>
      <c r="B125" s="9" t="s">
        <v>90</v>
      </c>
      <c r="C125" s="43"/>
      <c r="D125" s="11"/>
      <c r="E125" s="18"/>
      <c r="F125" s="15">
        <f t="shared" si="4"/>
        <v>0</v>
      </c>
      <c r="G125" s="26"/>
      <c r="I125" s="6"/>
      <c r="J125" s="6"/>
    </row>
    <row r="126" spans="1:10" ht="15.75" x14ac:dyDescent="0.25">
      <c r="A126" s="25" t="s">
        <v>91</v>
      </c>
      <c r="B126" s="13" t="s">
        <v>68</v>
      </c>
      <c r="C126" s="10">
        <v>4</v>
      </c>
      <c r="D126" s="16" t="s">
        <v>36</v>
      </c>
      <c r="E126" s="17"/>
      <c r="F126" s="15">
        <f t="shared" si="4"/>
        <v>0</v>
      </c>
      <c r="G126" s="26"/>
      <c r="I126" s="6"/>
      <c r="J126" s="6"/>
    </row>
    <row r="127" spans="1:10" ht="15.75" x14ac:dyDescent="0.25">
      <c r="A127" s="25">
        <f t="shared" ref="A127:A129" si="9">A126+0.01</f>
        <v>9.02</v>
      </c>
      <c r="B127" s="13" t="s">
        <v>69</v>
      </c>
      <c r="C127" s="10">
        <v>4</v>
      </c>
      <c r="D127" s="16" t="s">
        <v>36</v>
      </c>
      <c r="E127" s="17"/>
      <c r="F127" s="15">
        <f t="shared" si="4"/>
        <v>0</v>
      </c>
      <c r="G127" s="26"/>
      <c r="I127" s="6"/>
      <c r="J127" s="6"/>
    </row>
    <row r="128" spans="1:10" ht="15.75" x14ac:dyDescent="0.25">
      <c r="A128" s="25">
        <f t="shared" si="9"/>
        <v>9.0299999999999994</v>
      </c>
      <c r="B128" s="13" t="s">
        <v>70</v>
      </c>
      <c r="C128" s="10">
        <v>2</v>
      </c>
      <c r="D128" s="16" t="s">
        <v>36</v>
      </c>
      <c r="E128" s="17"/>
      <c r="F128" s="15">
        <f t="shared" si="4"/>
        <v>0</v>
      </c>
      <c r="G128" s="26"/>
      <c r="I128" s="6"/>
      <c r="J128" s="6"/>
    </row>
    <row r="129" spans="1:10" ht="30.75" x14ac:dyDescent="0.25">
      <c r="A129" s="25">
        <f t="shared" si="9"/>
        <v>9.0399999999999991</v>
      </c>
      <c r="B129" s="13" t="s">
        <v>63</v>
      </c>
      <c r="C129" s="10">
        <v>2</v>
      </c>
      <c r="D129" s="16" t="s">
        <v>36</v>
      </c>
      <c r="E129" s="17"/>
      <c r="F129" s="15">
        <f t="shared" si="4"/>
        <v>0</v>
      </c>
      <c r="G129" s="26"/>
      <c r="I129" s="6"/>
      <c r="J129" s="6"/>
    </row>
    <row r="130" spans="1:10" ht="15.75" x14ac:dyDescent="0.25">
      <c r="A130" s="25"/>
      <c r="B130" s="13" t="s">
        <v>52</v>
      </c>
      <c r="C130" s="10">
        <v>1</v>
      </c>
      <c r="D130" s="28" t="s">
        <v>50</v>
      </c>
      <c r="E130" s="17"/>
      <c r="F130" s="15">
        <f t="shared" si="4"/>
        <v>0</v>
      </c>
      <c r="G130" s="26"/>
      <c r="I130" s="6"/>
      <c r="J130" s="6"/>
    </row>
    <row r="131" spans="1:10" ht="15.75" x14ac:dyDescent="0.25">
      <c r="A131" s="25"/>
      <c r="B131" s="13" t="s">
        <v>49</v>
      </c>
      <c r="C131" s="27">
        <v>1</v>
      </c>
      <c r="D131" s="28" t="s">
        <v>50</v>
      </c>
      <c r="E131" s="17"/>
      <c r="F131" s="15">
        <f t="shared" si="4"/>
        <v>0</v>
      </c>
      <c r="G131" s="26"/>
      <c r="I131" s="6"/>
      <c r="J131" s="6"/>
    </row>
    <row r="132" spans="1:10" ht="15.75" x14ac:dyDescent="0.25">
      <c r="A132" s="25">
        <f>A129+0.01</f>
        <v>9.0499999999999989</v>
      </c>
      <c r="B132" s="13" t="s">
        <v>84</v>
      </c>
      <c r="C132" s="10">
        <v>2</v>
      </c>
      <c r="D132" s="16" t="s">
        <v>36</v>
      </c>
      <c r="E132" s="17"/>
      <c r="F132" s="15">
        <f t="shared" si="4"/>
        <v>0</v>
      </c>
      <c r="G132" s="26">
        <f>SUM(F126:F132)</f>
        <v>0</v>
      </c>
      <c r="I132" s="6"/>
      <c r="J132" s="6"/>
    </row>
    <row r="133" spans="1:10" ht="15.75" x14ac:dyDescent="0.25">
      <c r="A133" s="25"/>
      <c r="B133" s="13"/>
      <c r="C133" s="10"/>
      <c r="D133" s="11"/>
      <c r="E133" s="18"/>
      <c r="F133" s="15">
        <f t="shared" si="4"/>
        <v>0</v>
      </c>
      <c r="G133" s="26"/>
      <c r="I133" s="6"/>
      <c r="J133" s="6"/>
    </row>
    <row r="134" spans="1:10" ht="15.75" x14ac:dyDescent="0.25">
      <c r="A134" s="34" t="s">
        <v>92</v>
      </c>
      <c r="B134" s="35" t="s">
        <v>93</v>
      </c>
      <c r="C134" s="10"/>
      <c r="D134" s="11"/>
      <c r="E134" s="18"/>
      <c r="F134" s="15">
        <f t="shared" si="4"/>
        <v>0</v>
      </c>
      <c r="G134" s="26"/>
      <c r="I134" s="6"/>
      <c r="J134" s="6"/>
    </row>
    <row r="135" spans="1:10" ht="15.75" x14ac:dyDescent="0.25">
      <c r="A135" s="25">
        <v>10.01</v>
      </c>
      <c r="B135" s="13" t="s">
        <v>94</v>
      </c>
      <c r="C135" s="10">
        <v>2</v>
      </c>
      <c r="D135" s="16" t="s">
        <v>36</v>
      </c>
      <c r="E135" s="17"/>
      <c r="F135" s="15">
        <f t="shared" si="4"/>
        <v>0</v>
      </c>
      <c r="G135" s="26"/>
      <c r="I135" s="6"/>
      <c r="J135" s="6"/>
    </row>
    <row r="136" spans="1:10" ht="15.75" x14ac:dyDescent="0.25">
      <c r="A136" s="25">
        <f t="shared" ref="A136:A145" si="10">A135+0.01</f>
        <v>10.02</v>
      </c>
      <c r="B136" s="13" t="s">
        <v>75</v>
      </c>
      <c r="C136" s="10">
        <v>2</v>
      </c>
      <c r="D136" s="16" t="s">
        <v>36</v>
      </c>
      <c r="E136" s="17"/>
      <c r="F136" s="15">
        <f t="shared" si="4"/>
        <v>0</v>
      </c>
      <c r="G136" s="26"/>
      <c r="I136" s="6"/>
      <c r="J136" s="6"/>
    </row>
    <row r="137" spans="1:10" ht="15.75" x14ac:dyDescent="0.25">
      <c r="A137" s="25">
        <f t="shared" si="10"/>
        <v>10.029999999999999</v>
      </c>
      <c r="B137" s="13" t="s">
        <v>95</v>
      </c>
      <c r="C137" s="10">
        <v>2</v>
      </c>
      <c r="D137" s="16" t="s">
        <v>36</v>
      </c>
      <c r="E137" s="17"/>
      <c r="F137" s="15">
        <f t="shared" si="4"/>
        <v>0</v>
      </c>
      <c r="G137" s="26"/>
      <c r="I137" s="6"/>
      <c r="J137" s="6"/>
    </row>
    <row r="138" spans="1:10" ht="15.75" x14ac:dyDescent="0.25">
      <c r="A138" s="25">
        <f t="shared" si="10"/>
        <v>10.039999999999999</v>
      </c>
      <c r="B138" s="13" t="s">
        <v>76</v>
      </c>
      <c r="C138" s="10">
        <v>2</v>
      </c>
      <c r="D138" s="16" t="s">
        <v>36</v>
      </c>
      <c r="E138" s="17"/>
      <c r="F138" s="15">
        <f t="shared" si="4"/>
        <v>0</v>
      </c>
      <c r="G138" s="26"/>
      <c r="I138" s="6"/>
      <c r="J138" s="6"/>
    </row>
    <row r="139" spans="1:10" ht="15.75" x14ac:dyDescent="0.25">
      <c r="A139" s="25">
        <f t="shared" si="10"/>
        <v>10.049999999999999</v>
      </c>
      <c r="B139" s="13" t="s">
        <v>96</v>
      </c>
      <c r="C139" s="10">
        <v>1</v>
      </c>
      <c r="D139" s="16" t="s">
        <v>36</v>
      </c>
      <c r="E139" s="17"/>
      <c r="F139" s="15">
        <f t="shared" si="4"/>
        <v>0</v>
      </c>
      <c r="G139" s="26"/>
      <c r="I139" s="6"/>
      <c r="J139" s="6"/>
    </row>
    <row r="140" spans="1:10" ht="15.75" x14ac:dyDescent="0.25">
      <c r="A140" s="25">
        <f t="shared" si="10"/>
        <v>10.059999999999999</v>
      </c>
      <c r="B140" s="13" t="s">
        <v>77</v>
      </c>
      <c r="C140" s="39">
        <v>1</v>
      </c>
      <c r="D140" s="16" t="s">
        <v>36</v>
      </c>
      <c r="E140" s="17"/>
      <c r="F140" s="15">
        <f t="shared" si="4"/>
        <v>0</v>
      </c>
      <c r="G140" s="26"/>
      <c r="I140" s="6"/>
      <c r="J140" s="6"/>
    </row>
    <row r="141" spans="1:10" ht="15.75" x14ac:dyDescent="0.25">
      <c r="A141" s="25"/>
      <c r="B141" s="13" t="s">
        <v>51</v>
      </c>
      <c r="C141" s="27">
        <v>1</v>
      </c>
      <c r="D141" s="28" t="s">
        <v>50</v>
      </c>
      <c r="E141" s="17"/>
      <c r="F141" s="15">
        <f t="shared" si="4"/>
        <v>0</v>
      </c>
      <c r="G141" s="26"/>
      <c r="I141" s="6"/>
      <c r="J141" s="6"/>
    </row>
    <row r="142" spans="1:10" ht="15.75" x14ac:dyDescent="0.25">
      <c r="A142" s="25"/>
      <c r="B142" s="13" t="s">
        <v>52</v>
      </c>
      <c r="C142" s="10">
        <v>1</v>
      </c>
      <c r="D142" s="28" t="s">
        <v>50</v>
      </c>
      <c r="E142" s="17"/>
      <c r="F142" s="15">
        <f t="shared" ref="F142:F205" si="11">+E142*C142</f>
        <v>0</v>
      </c>
      <c r="G142" s="26"/>
      <c r="I142" s="6"/>
      <c r="J142" s="6"/>
    </row>
    <row r="143" spans="1:10" ht="15.75" x14ac:dyDescent="0.25">
      <c r="A143" s="25"/>
      <c r="B143" s="13" t="s">
        <v>49</v>
      </c>
      <c r="C143" s="27">
        <v>1</v>
      </c>
      <c r="D143" s="28" t="s">
        <v>50</v>
      </c>
      <c r="E143" s="17"/>
      <c r="F143" s="15">
        <f t="shared" si="11"/>
        <v>0</v>
      </c>
      <c r="G143" s="26"/>
      <c r="I143" s="6"/>
      <c r="J143" s="6"/>
    </row>
    <row r="144" spans="1:10" ht="30.75" x14ac:dyDescent="0.25">
      <c r="A144" s="25">
        <f>A140+0.01</f>
        <v>10.069999999999999</v>
      </c>
      <c r="B144" s="13" t="s">
        <v>63</v>
      </c>
      <c r="C144" s="39">
        <v>2</v>
      </c>
      <c r="D144" s="16" t="s">
        <v>36</v>
      </c>
      <c r="E144" s="17"/>
      <c r="F144" s="15">
        <f t="shared" si="11"/>
        <v>0</v>
      </c>
      <c r="G144" s="26"/>
      <c r="I144" s="6"/>
      <c r="J144" s="6"/>
    </row>
    <row r="145" spans="1:10" ht="15.75" x14ac:dyDescent="0.25">
      <c r="A145" s="25">
        <f t="shared" si="10"/>
        <v>10.079999999999998</v>
      </c>
      <c r="B145" s="13" t="s">
        <v>84</v>
      </c>
      <c r="C145" s="39">
        <v>1</v>
      </c>
      <c r="D145" s="16" t="s">
        <v>36</v>
      </c>
      <c r="E145" s="17"/>
      <c r="F145" s="15">
        <f t="shared" si="11"/>
        <v>0</v>
      </c>
      <c r="G145" s="26">
        <f>SUM(F135:F145)</f>
        <v>0</v>
      </c>
      <c r="I145" s="6"/>
      <c r="J145" s="6"/>
    </row>
    <row r="146" spans="1:10" ht="15.75" x14ac:dyDescent="0.25">
      <c r="A146" s="25"/>
      <c r="B146" s="13"/>
      <c r="C146" s="10"/>
      <c r="D146" s="11"/>
      <c r="E146" s="18"/>
      <c r="F146" s="15">
        <f t="shared" si="11"/>
        <v>0</v>
      </c>
      <c r="G146" s="26"/>
      <c r="I146" s="6"/>
      <c r="J146" s="6"/>
    </row>
    <row r="147" spans="1:10" ht="15.75" x14ac:dyDescent="0.25">
      <c r="A147" s="34" t="s">
        <v>97</v>
      </c>
      <c r="B147" s="35" t="s">
        <v>98</v>
      </c>
      <c r="C147" s="10"/>
      <c r="D147" s="11"/>
      <c r="E147" s="18"/>
      <c r="F147" s="15">
        <f t="shared" si="11"/>
        <v>0</v>
      </c>
      <c r="G147" s="26"/>
      <c r="I147" s="6"/>
      <c r="J147" s="6"/>
    </row>
    <row r="148" spans="1:10" ht="15.75" x14ac:dyDescent="0.25">
      <c r="A148" s="25">
        <v>11.01</v>
      </c>
      <c r="B148" s="13" t="s">
        <v>99</v>
      </c>
      <c r="C148" s="10">
        <v>1</v>
      </c>
      <c r="D148" s="16" t="s">
        <v>36</v>
      </c>
      <c r="E148" s="17"/>
      <c r="F148" s="15">
        <f t="shared" si="11"/>
        <v>0</v>
      </c>
      <c r="G148" s="26"/>
      <c r="I148" s="6"/>
      <c r="J148" s="6"/>
    </row>
    <row r="149" spans="1:10" ht="15.75" x14ac:dyDescent="0.25">
      <c r="A149" s="25">
        <f t="shared" ref="A149:A177" si="12">A148+0.01</f>
        <v>11.02</v>
      </c>
      <c r="B149" s="13" t="s">
        <v>100</v>
      </c>
      <c r="C149" s="10">
        <v>2</v>
      </c>
      <c r="D149" s="16" t="s">
        <v>36</v>
      </c>
      <c r="E149" s="17"/>
      <c r="F149" s="15">
        <f t="shared" si="11"/>
        <v>0</v>
      </c>
      <c r="G149" s="26"/>
      <c r="I149" s="6"/>
      <c r="J149" s="6"/>
    </row>
    <row r="150" spans="1:10" ht="15.75" x14ac:dyDescent="0.25">
      <c r="A150" s="25">
        <f t="shared" si="12"/>
        <v>11.03</v>
      </c>
      <c r="B150" s="13" t="s">
        <v>101</v>
      </c>
      <c r="C150" s="10">
        <v>1</v>
      </c>
      <c r="D150" s="16" t="s">
        <v>36</v>
      </c>
      <c r="E150" s="17"/>
      <c r="F150" s="15">
        <f t="shared" si="11"/>
        <v>0</v>
      </c>
      <c r="G150" s="26"/>
      <c r="I150" s="6"/>
      <c r="J150" s="6"/>
    </row>
    <row r="151" spans="1:10" ht="15.75" x14ac:dyDescent="0.25">
      <c r="A151" s="25">
        <f t="shared" si="12"/>
        <v>11.04</v>
      </c>
      <c r="B151" s="13" t="s">
        <v>102</v>
      </c>
      <c r="C151" s="43">
        <v>1</v>
      </c>
      <c r="D151" s="16" t="s">
        <v>36</v>
      </c>
      <c r="E151" s="17"/>
      <c r="F151" s="15">
        <f t="shared" si="11"/>
        <v>0</v>
      </c>
      <c r="G151" s="26"/>
      <c r="I151" s="6"/>
      <c r="J151" s="6"/>
    </row>
    <row r="152" spans="1:10" ht="15.75" x14ac:dyDescent="0.25">
      <c r="A152" s="25">
        <f t="shared" si="12"/>
        <v>11.049999999999999</v>
      </c>
      <c r="B152" s="13" t="s">
        <v>103</v>
      </c>
      <c r="C152" s="43">
        <v>1</v>
      </c>
      <c r="D152" s="16" t="s">
        <v>36</v>
      </c>
      <c r="E152" s="17"/>
      <c r="F152" s="15">
        <f t="shared" si="11"/>
        <v>0</v>
      </c>
      <c r="G152" s="26"/>
      <c r="I152" s="6"/>
      <c r="J152" s="6"/>
    </row>
    <row r="153" spans="1:10" ht="15.75" x14ac:dyDescent="0.25">
      <c r="A153" s="25">
        <f t="shared" si="12"/>
        <v>11.059999999999999</v>
      </c>
      <c r="B153" s="13" t="s">
        <v>104</v>
      </c>
      <c r="C153" s="43">
        <v>1</v>
      </c>
      <c r="D153" s="16" t="s">
        <v>36</v>
      </c>
      <c r="E153" s="17"/>
      <c r="F153" s="15">
        <f t="shared" si="11"/>
        <v>0</v>
      </c>
      <c r="G153" s="26"/>
      <c r="I153" s="6"/>
      <c r="J153" s="6"/>
    </row>
    <row r="154" spans="1:10" ht="15.75" x14ac:dyDescent="0.25">
      <c r="A154" s="25">
        <f t="shared" si="12"/>
        <v>11.069999999999999</v>
      </c>
      <c r="B154" s="13" t="s">
        <v>105</v>
      </c>
      <c r="C154" s="43">
        <v>1</v>
      </c>
      <c r="D154" s="16" t="s">
        <v>36</v>
      </c>
      <c r="E154" s="17"/>
      <c r="F154" s="15">
        <f t="shared" si="11"/>
        <v>0</v>
      </c>
      <c r="G154" s="26"/>
      <c r="I154" s="6"/>
      <c r="J154" s="6"/>
    </row>
    <row r="155" spans="1:10" ht="15.75" x14ac:dyDescent="0.25">
      <c r="A155" s="25">
        <f t="shared" si="12"/>
        <v>11.079999999999998</v>
      </c>
      <c r="B155" s="13" t="s">
        <v>106</v>
      </c>
      <c r="C155" s="43">
        <v>2</v>
      </c>
      <c r="D155" s="16" t="s">
        <v>36</v>
      </c>
      <c r="E155" s="17"/>
      <c r="F155" s="15">
        <f t="shared" si="11"/>
        <v>0</v>
      </c>
      <c r="G155" s="26"/>
      <c r="I155" s="6"/>
      <c r="J155" s="6"/>
    </row>
    <row r="156" spans="1:10" ht="15.75" x14ac:dyDescent="0.25">
      <c r="A156" s="25">
        <f t="shared" si="12"/>
        <v>11.089999999999998</v>
      </c>
      <c r="B156" s="13" t="s">
        <v>44</v>
      </c>
      <c r="C156" s="43">
        <v>7</v>
      </c>
      <c r="D156" s="16" t="s">
        <v>36</v>
      </c>
      <c r="E156" s="17"/>
      <c r="F156" s="15">
        <f t="shared" si="11"/>
        <v>0</v>
      </c>
      <c r="G156" s="26"/>
      <c r="I156" s="6"/>
      <c r="J156" s="6"/>
    </row>
    <row r="157" spans="1:10" ht="15.75" x14ac:dyDescent="0.25">
      <c r="A157" s="25">
        <f t="shared" si="12"/>
        <v>11.099999999999998</v>
      </c>
      <c r="B157" s="13" t="s">
        <v>107</v>
      </c>
      <c r="C157" s="43">
        <v>4</v>
      </c>
      <c r="D157" s="16" t="s">
        <v>36</v>
      </c>
      <c r="E157" s="17"/>
      <c r="F157" s="15">
        <f t="shared" si="11"/>
        <v>0</v>
      </c>
      <c r="G157" s="26"/>
      <c r="I157" s="6"/>
      <c r="J157" s="6"/>
    </row>
    <row r="158" spans="1:10" ht="15.75" x14ac:dyDescent="0.25">
      <c r="A158" s="25">
        <f t="shared" si="12"/>
        <v>11.109999999999998</v>
      </c>
      <c r="B158" s="13" t="s">
        <v>108</v>
      </c>
      <c r="C158" s="43">
        <v>2</v>
      </c>
      <c r="D158" s="16" t="s">
        <v>36</v>
      </c>
      <c r="E158" s="17"/>
      <c r="F158" s="15">
        <f t="shared" si="11"/>
        <v>0</v>
      </c>
      <c r="G158" s="26"/>
      <c r="I158" s="6"/>
      <c r="J158" s="6"/>
    </row>
    <row r="159" spans="1:10" ht="15.75" x14ac:dyDescent="0.25">
      <c r="A159" s="25">
        <f t="shared" si="12"/>
        <v>11.119999999999997</v>
      </c>
      <c r="B159" s="13" t="s">
        <v>109</v>
      </c>
      <c r="C159" s="43">
        <v>2</v>
      </c>
      <c r="D159" s="16" t="s">
        <v>36</v>
      </c>
      <c r="E159" s="17"/>
      <c r="F159" s="15">
        <f t="shared" si="11"/>
        <v>0</v>
      </c>
      <c r="G159" s="26"/>
      <c r="I159" s="6"/>
      <c r="J159" s="6"/>
    </row>
    <row r="160" spans="1:10" ht="15.75" x14ac:dyDescent="0.25">
      <c r="A160" s="25">
        <f t="shared" si="12"/>
        <v>11.129999999999997</v>
      </c>
      <c r="B160" s="13" t="s">
        <v>110</v>
      </c>
      <c r="C160" s="43">
        <v>2</v>
      </c>
      <c r="D160" s="16" t="s">
        <v>36</v>
      </c>
      <c r="E160" s="17"/>
      <c r="F160" s="15">
        <f t="shared" si="11"/>
        <v>0</v>
      </c>
      <c r="G160" s="26"/>
      <c r="I160" s="6"/>
      <c r="J160" s="6"/>
    </row>
    <row r="161" spans="1:11" ht="15.75" x14ac:dyDescent="0.25">
      <c r="A161" s="25">
        <f t="shared" si="12"/>
        <v>11.139999999999997</v>
      </c>
      <c r="B161" s="13" t="s">
        <v>111</v>
      </c>
      <c r="C161" s="43">
        <v>2</v>
      </c>
      <c r="D161" s="16" t="s">
        <v>36</v>
      </c>
      <c r="E161" s="17"/>
      <c r="F161" s="15">
        <f t="shared" si="11"/>
        <v>0</v>
      </c>
      <c r="G161" s="26"/>
      <c r="I161" s="6"/>
      <c r="J161" s="6"/>
    </row>
    <row r="162" spans="1:11" ht="15.75" x14ac:dyDescent="0.25">
      <c r="A162" s="25">
        <f t="shared" si="12"/>
        <v>11.149999999999997</v>
      </c>
      <c r="B162" s="13" t="s">
        <v>112</v>
      </c>
      <c r="C162" s="43">
        <v>2</v>
      </c>
      <c r="D162" s="16" t="s">
        <v>36</v>
      </c>
      <c r="E162" s="17"/>
      <c r="F162" s="15">
        <f t="shared" si="11"/>
        <v>0</v>
      </c>
      <c r="G162" s="26"/>
      <c r="I162" s="6"/>
      <c r="J162" s="6"/>
    </row>
    <row r="163" spans="1:11" ht="15.75" x14ac:dyDescent="0.25">
      <c r="A163" s="25">
        <f t="shared" si="12"/>
        <v>11.159999999999997</v>
      </c>
      <c r="B163" s="13" t="s">
        <v>113</v>
      </c>
      <c r="C163" s="43">
        <v>2</v>
      </c>
      <c r="D163" s="16" t="s">
        <v>36</v>
      </c>
      <c r="E163" s="17"/>
      <c r="F163" s="15">
        <f t="shared" si="11"/>
        <v>0</v>
      </c>
      <c r="G163" s="26"/>
      <c r="I163" s="6"/>
      <c r="J163" s="6"/>
    </row>
    <row r="164" spans="1:11" ht="15.75" x14ac:dyDescent="0.25">
      <c r="A164" s="25">
        <f t="shared" si="12"/>
        <v>11.169999999999996</v>
      </c>
      <c r="B164" s="13" t="s">
        <v>114</v>
      </c>
      <c r="C164" s="43">
        <v>4</v>
      </c>
      <c r="D164" s="16" t="s">
        <v>36</v>
      </c>
      <c r="E164" s="17"/>
      <c r="F164" s="15">
        <f t="shared" si="11"/>
        <v>0</v>
      </c>
      <c r="G164" s="26"/>
      <c r="I164" s="6"/>
      <c r="J164" s="6"/>
      <c r="K164" s="1"/>
    </row>
    <row r="165" spans="1:11" ht="15.75" x14ac:dyDescent="0.25">
      <c r="A165" s="25">
        <f t="shared" si="12"/>
        <v>11.179999999999996</v>
      </c>
      <c r="B165" s="13" t="s">
        <v>61</v>
      </c>
      <c r="C165" s="43">
        <v>2</v>
      </c>
      <c r="D165" s="16" t="s">
        <v>36</v>
      </c>
      <c r="E165" s="17"/>
      <c r="F165" s="15">
        <f t="shared" si="11"/>
        <v>0</v>
      </c>
      <c r="G165" s="26"/>
      <c r="I165" s="6"/>
      <c r="J165" s="6"/>
    </row>
    <row r="166" spans="1:11" ht="15.75" x14ac:dyDescent="0.25">
      <c r="A166" s="25">
        <f t="shared" si="12"/>
        <v>11.189999999999996</v>
      </c>
      <c r="B166" s="13" t="s">
        <v>69</v>
      </c>
      <c r="C166" s="43">
        <v>2</v>
      </c>
      <c r="D166" s="16" t="s">
        <v>36</v>
      </c>
      <c r="E166" s="17"/>
      <c r="F166" s="15">
        <f t="shared" si="11"/>
        <v>0</v>
      </c>
      <c r="G166" s="26"/>
      <c r="I166" s="6"/>
      <c r="J166" s="6"/>
    </row>
    <row r="167" spans="1:11" ht="15.75" x14ac:dyDescent="0.25">
      <c r="A167" s="25">
        <f t="shared" si="12"/>
        <v>11.199999999999996</v>
      </c>
      <c r="B167" s="13" t="s">
        <v>76</v>
      </c>
      <c r="C167" s="43">
        <v>2</v>
      </c>
      <c r="D167" s="16" t="s">
        <v>36</v>
      </c>
      <c r="E167" s="17"/>
      <c r="F167" s="15">
        <f t="shared" si="11"/>
        <v>0</v>
      </c>
      <c r="G167" s="26"/>
      <c r="I167" s="6"/>
      <c r="J167" s="6"/>
    </row>
    <row r="168" spans="1:11" ht="15.75" x14ac:dyDescent="0.25">
      <c r="A168" s="25">
        <f t="shared" si="12"/>
        <v>11.209999999999996</v>
      </c>
      <c r="B168" s="13" t="s">
        <v>115</v>
      </c>
      <c r="C168" s="43">
        <v>2</v>
      </c>
      <c r="D168" s="16" t="s">
        <v>36</v>
      </c>
      <c r="E168" s="17"/>
      <c r="F168" s="15">
        <f t="shared" si="11"/>
        <v>0</v>
      </c>
      <c r="G168" s="26"/>
      <c r="I168" s="6"/>
      <c r="J168" s="6"/>
    </row>
    <row r="169" spans="1:11" ht="15.75" x14ac:dyDescent="0.25">
      <c r="A169" s="25">
        <f t="shared" si="12"/>
        <v>11.219999999999995</v>
      </c>
      <c r="B169" s="13" t="s">
        <v>62</v>
      </c>
      <c r="C169" s="43">
        <v>1</v>
      </c>
      <c r="D169" s="16" t="s">
        <v>36</v>
      </c>
      <c r="E169" s="17"/>
      <c r="F169" s="15">
        <f t="shared" si="11"/>
        <v>0</v>
      </c>
      <c r="G169" s="26"/>
      <c r="I169" s="6"/>
      <c r="J169" s="6"/>
    </row>
    <row r="170" spans="1:11" ht="15.75" x14ac:dyDescent="0.25">
      <c r="A170" s="25">
        <f t="shared" si="12"/>
        <v>11.229999999999995</v>
      </c>
      <c r="B170" s="13" t="s">
        <v>70</v>
      </c>
      <c r="C170" s="10">
        <v>1</v>
      </c>
      <c r="D170" s="16" t="s">
        <v>36</v>
      </c>
      <c r="E170" s="17"/>
      <c r="F170" s="15">
        <f t="shared" si="11"/>
        <v>0</v>
      </c>
      <c r="G170" s="26"/>
      <c r="I170" s="6"/>
      <c r="J170" s="6"/>
    </row>
    <row r="171" spans="1:11" x14ac:dyDescent="0.2">
      <c r="A171" s="25">
        <f t="shared" si="12"/>
        <v>11.239999999999995</v>
      </c>
      <c r="B171" s="13" t="s">
        <v>77</v>
      </c>
      <c r="C171" s="10">
        <v>1</v>
      </c>
      <c r="D171" s="16" t="s">
        <v>36</v>
      </c>
      <c r="E171" s="17"/>
      <c r="F171" s="15">
        <f t="shared" si="11"/>
        <v>0</v>
      </c>
      <c r="G171" s="41"/>
      <c r="I171" s="6"/>
      <c r="J171" s="6"/>
    </row>
    <row r="172" spans="1:11" ht="15.75" x14ac:dyDescent="0.25">
      <c r="A172" s="25">
        <f t="shared" si="12"/>
        <v>11.249999999999995</v>
      </c>
      <c r="B172" s="13" t="s">
        <v>116</v>
      </c>
      <c r="C172" s="10">
        <v>6</v>
      </c>
      <c r="D172" s="11" t="s">
        <v>47</v>
      </c>
      <c r="E172" s="17"/>
      <c r="F172" s="15">
        <f t="shared" si="11"/>
        <v>0</v>
      </c>
      <c r="G172" s="26"/>
      <c r="I172" s="6"/>
      <c r="J172" s="6"/>
    </row>
    <row r="173" spans="1:11" ht="15.75" x14ac:dyDescent="0.25">
      <c r="A173" s="25">
        <f t="shared" si="12"/>
        <v>11.259999999999994</v>
      </c>
      <c r="B173" s="13" t="s">
        <v>46</v>
      </c>
      <c r="C173" s="10">
        <v>18</v>
      </c>
      <c r="D173" s="11" t="s">
        <v>47</v>
      </c>
      <c r="E173" s="17"/>
      <c r="F173" s="15">
        <f t="shared" si="11"/>
        <v>0</v>
      </c>
      <c r="G173" s="26"/>
      <c r="I173" s="6"/>
      <c r="J173" s="6"/>
    </row>
    <row r="174" spans="1:11" ht="15.75" x14ac:dyDescent="0.25">
      <c r="A174" s="25">
        <f t="shared" si="12"/>
        <v>11.269999999999994</v>
      </c>
      <c r="B174" s="13" t="s">
        <v>117</v>
      </c>
      <c r="C174" s="10">
        <v>1</v>
      </c>
      <c r="D174" s="11" t="s">
        <v>47</v>
      </c>
      <c r="E174" s="17"/>
      <c r="F174" s="15">
        <f t="shared" si="11"/>
        <v>0</v>
      </c>
      <c r="G174" s="26"/>
      <c r="I174" s="6"/>
      <c r="J174" s="6"/>
    </row>
    <row r="175" spans="1:11" ht="15.75" x14ac:dyDescent="0.25">
      <c r="A175" s="25">
        <f t="shared" si="12"/>
        <v>11.279999999999994</v>
      </c>
      <c r="B175" s="13" t="s">
        <v>48</v>
      </c>
      <c r="C175" s="10">
        <v>2</v>
      </c>
      <c r="D175" s="11" t="s">
        <v>47</v>
      </c>
      <c r="E175" s="17"/>
      <c r="F175" s="15">
        <f t="shared" si="11"/>
        <v>0</v>
      </c>
      <c r="G175" s="26"/>
      <c r="I175" s="6"/>
      <c r="J175" s="6"/>
    </row>
    <row r="176" spans="1:11" ht="15.75" x14ac:dyDescent="0.25">
      <c r="A176" s="25">
        <f t="shared" si="12"/>
        <v>11.289999999999994</v>
      </c>
      <c r="B176" s="13" t="s">
        <v>118</v>
      </c>
      <c r="C176" s="10">
        <v>1</v>
      </c>
      <c r="D176" s="11" t="s">
        <v>47</v>
      </c>
      <c r="E176" s="17"/>
      <c r="F176" s="15">
        <f t="shared" si="11"/>
        <v>0</v>
      </c>
      <c r="G176" s="26"/>
      <c r="I176" s="6"/>
      <c r="J176" s="6"/>
    </row>
    <row r="177" spans="1:10" ht="30" x14ac:dyDescent="0.2">
      <c r="A177" s="25">
        <f t="shared" si="12"/>
        <v>11.299999999999994</v>
      </c>
      <c r="B177" s="13" t="s">
        <v>63</v>
      </c>
      <c r="C177" s="10">
        <v>5</v>
      </c>
      <c r="D177" s="16" t="s">
        <v>36</v>
      </c>
      <c r="E177" s="17"/>
      <c r="F177" s="15">
        <f t="shared" si="11"/>
        <v>0</v>
      </c>
      <c r="G177" s="41"/>
      <c r="I177" s="6"/>
      <c r="J177" s="6"/>
    </row>
    <row r="178" spans="1:10" ht="15.75" x14ac:dyDescent="0.2">
      <c r="A178" s="25">
        <f>+A177+0.01</f>
        <v>11.309999999999993</v>
      </c>
      <c r="B178" s="13" t="s">
        <v>51</v>
      </c>
      <c r="C178" s="27">
        <v>1</v>
      </c>
      <c r="D178" s="28" t="s">
        <v>50</v>
      </c>
      <c r="E178" s="17"/>
      <c r="F178" s="15">
        <f t="shared" si="11"/>
        <v>0</v>
      </c>
      <c r="G178" s="41"/>
      <c r="I178" s="6"/>
      <c r="J178" s="6"/>
    </row>
    <row r="179" spans="1:10" ht="15.75" x14ac:dyDescent="0.2">
      <c r="A179" s="25">
        <f t="shared" ref="A179:A181" si="13">+A178+0.01</f>
        <v>11.319999999999993</v>
      </c>
      <c r="B179" s="13" t="s">
        <v>52</v>
      </c>
      <c r="C179" s="10">
        <v>1</v>
      </c>
      <c r="D179" s="28" t="s">
        <v>50</v>
      </c>
      <c r="E179" s="17"/>
      <c r="F179" s="15">
        <f t="shared" si="11"/>
        <v>0</v>
      </c>
      <c r="G179" s="41"/>
      <c r="I179" s="6"/>
      <c r="J179" s="6"/>
    </row>
    <row r="180" spans="1:10" ht="15.75" x14ac:dyDescent="0.2">
      <c r="A180" s="25">
        <f t="shared" si="13"/>
        <v>11.329999999999993</v>
      </c>
      <c r="B180" s="13" t="s">
        <v>49</v>
      </c>
      <c r="C180" s="27">
        <v>1</v>
      </c>
      <c r="D180" s="28" t="s">
        <v>50</v>
      </c>
      <c r="E180" s="17"/>
      <c r="F180" s="15">
        <f t="shared" si="11"/>
        <v>0</v>
      </c>
      <c r="G180" s="41"/>
      <c r="I180" s="6"/>
      <c r="J180" s="6"/>
    </row>
    <row r="181" spans="1:10" ht="15.75" x14ac:dyDescent="0.25">
      <c r="A181" s="25">
        <f t="shared" si="13"/>
        <v>11.339999999999993</v>
      </c>
      <c r="B181" s="13" t="s">
        <v>84</v>
      </c>
      <c r="C181" s="10">
        <v>1</v>
      </c>
      <c r="D181" s="16" t="s">
        <v>36</v>
      </c>
      <c r="E181" s="17"/>
      <c r="F181" s="15">
        <f t="shared" si="11"/>
        <v>0</v>
      </c>
      <c r="G181" s="26">
        <f>SUM(F148:F181)</f>
        <v>0</v>
      </c>
      <c r="I181" s="6"/>
      <c r="J181" s="6"/>
    </row>
    <row r="182" spans="1:10" ht="15.75" x14ac:dyDescent="0.25">
      <c r="A182" s="42"/>
      <c r="B182" s="44"/>
      <c r="C182" s="36"/>
      <c r="D182" s="11"/>
      <c r="E182" s="18"/>
      <c r="F182" s="15">
        <f t="shared" si="11"/>
        <v>0</v>
      </c>
      <c r="G182" s="26"/>
      <c r="I182" s="6"/>
      <c r="J182" s="6"/>
    </row>
    <row r="183" spans="1:10" ht="15.75" x14ac:dyDescent="0.25">
      <c r="A183" s="34" t="s">
        <v>119</v>
      </c>
      <c r="B183" s="35" t="s">
        <v>120</v>
      </c>
      <c r="C183" s="10"/>
      <c r="D183" s="11"/>
      <c r="E183" s="18"/>
      <c r="F183" s="15">
        <f t="shared" si="11"/>
        <v>0</v>
      </c>
      <c r="G183" s="26"/>
      <c r="I183" s="6"/>
      <c r="J183" s="6"/>
    </row>
    <row r="184" spans="1:10" ht="15.75" x14ac:dyDescent="0.25">
      <c r="A184" s="31">
        <v>12.01</v>
      </c>
      <c r="B184" s="13" t="s">
        <v>121</v>
      </c>
      <c r="C184" s="10">
        <v>1</v>
      </c>
      <c r="D184" s="16" t="s">
        <v>36</v>
      </c>
      <c r="E184" s="17"/>
      <c r="F184" s="15">
        <f t="shared" si="11"/>
        <v>0</v>
      </c>
      <c r="G184" s="26"/>
      <c r="I184" s="6"/>
      <c r="J184" s="6"/>
    </row>
    <row r="185" spans="1:10" ht="15.75" x14ac:dyDescent="0.25">
      <c r="A185" s="31">
        <f t="shared" ref="A185:A200" si="14">A184+0.01</f>
        <v>12.02</v>
      </c>
      <c r="B185" s="13" t="s">
        <v>57</v>
      </c>
      <c r="C185" s="10">
        <v>1</v>
      </c>
      <c r="D185" s="16" t="s">
        <v>36</v>
      </c>
      <c r="E185" s="17"/>
      <c r="F185" s="15">
        <f t="shared" si="11"/>
        <v>0</v>
      </c>
      <c r="G185" s="26"/>
      <c r="I185" s="6"/>
      <c r="J185" s="6"/>
    </row>
    <row r="186" spans="1:10" ht="15.75" x14ac:dyDescent="0.25">
      <c r="A186" s="31">
        <f t="shared" si="14"/>
        <v>12.03</v>
      </c>
      <c r="B186" s="13" t="s">
        <v>122</v>
      </c>
      <c r="C186" s="10">
        <v>1</v>
      </c>
      <c r="D186" s="16" t="s">
        <v>36</v>
      </c>
      <c r="E186" s="17"/>
      <c r="F186" s="15">
        <f t="shared" si="11"/>
        <v>0</v>
      </c>
      <c r="G186" s="26"/>
      <c r="I186" s="6"/>
      <c r="J186" s="6"/>
    </row>
    <row r="187" spans="1:10" ht="15.75" x14ac:dyDescent="0.25">
      <c r="A187" s="31">
        <f t="shared" si="14"/>
        <v>12.04</v>
      </c>
      <c r="B187" s="13" t="s">
        <v>123</v>
      </c>
      <c r="C187" s="10">
        <v>1</v>
      </c>
      <c r="D187" s="16" t="s">
        <v>36</v>
      </c>
      <c r="E187" s="17"/>
      <c r="F187" s="15">
        <f t="shared" si="11"/>
        <v>0</v>
      </c>
      <c r="G187" s="26"/>
      <c r="I187" s="6"/>
      <c r="J187" s="6"/>
    </row>
    <row r="188" spans="1:10" ht="15.75" x14ac:dyDescent="0.25">
      <c r="A188" s="31">
        <f t="shared" si="14"/>
        <v>12.049999999999999</v>
      </c>
      <c r="B188" s="13" t="s">
        <v>80</v>
      </c>
      <c r="C188" s="10">
        <v>2</v>
      </c>
      <c r="D188" s="16" t="s">
        <v>36</v>
      </c>
      <c r="E188" s="17"/>
      <c r="F188" s="15">
        <f t="shared" si="11"/>
        <v>0</v>
      </c>
      <c r="G188" s="26"/>
      <c r="I188" s="6"/>
      <c r="J188" s="6"/>
    </row>
    <row r="189" spans="1:10" ht="15.75" x14ac:dyDescent="0.25">
      <c r="A189" s="31">
        <f t="shared" si="14"/>
        <v>12.059999999999999</v>
      </c>
      <c r="B189" s="13" t="s">
        <v>124</v>
      </c>
      <c r="C189" s="10">
        <v>2</v>
      </c>
      <c r="D189" s="16" t="s">
        <v>36</v>
      </c>
      <c r="E189" s="17"/>
      <c r="F189" s="15">
        <f t="shared" si="11"/>
        <v>0</v>
      </c>
      <c r="G189" s="26"/>
      <c r="I189" s="6"/>
      <c r="J189" s="6"/>
    </row>
    <row r="190" spans="1:10" ht="15.75" x14ac:dyDescent="0.25">
      <c r="A190" s="31">
        <f t="shared" si="14"/>
        <v>12.069999999999999</v>
      </c>
      <c r="B190" s="13" t="s">
        <v>44</v>
      </c>
      <c r="C190" s="10">
        <v>6</v>
      </c>
      <c r="D190" s="16" t="s">
        <v>36</v>
      </c>
      <c r="E190" s="17"/>
      <c r="F190" s="15">
        <f t="shared" si="11"/>
        <v>0</v>
      </c>
      <c r="G190" s="26"/>
      <c r="I190" s="6"/>
      <c r="J190" s="6"/>
    </row>
    <row r="191" spans="1:10" ht="15.75" x14ac:dyDescent="0.25">
      <c r="A191" s="31">
        <f t="shared" si="14"/>
        <v>12.079999999999998</v>
      </c>
      <c r="B191" s="13" t="s">
        <v>109</v>
      </c>
      <c r="C191" s="10">
        <v>2</v>
      </c>
      <c r="D191" s="16" t="s">
        <v>36</v>
      </c>
      <c r="E191" s="17"/>
      <c r="F191" s="15">
        <f t="shared" si="11"/>
        <v>0</v>
      </c>
      <c r="G191" s="26"/>
      <c r="I191" s="6"/>
      <c r="J191" s="6"/>
    </row>
    <row r="192" spans="1:10" ht="15.75" x14ac:dyDescent="0.25">
      <c r="A192" s="31">
        <f>A191+0.01</f>
        <v>12.089999999999998</v>
      </c>
      <c r="B192" s="13" t="s">
        <v>110</v>
      </c>
      <c r="C192" s="43">
        <v>4</v>
      </c>
      <c r="D192" s="16" t="s">
        <v>36</v>
      </c>
      <c r="E192" s="17"/>
      <c r="F192" s="15">
        <f t="shared" si="11"/>
        <v>0</v>
      </c>
      <c r="G192" s="26"/>
      <c r="I192" s="6"/>
      <c r="J192" s="6"/>
    </row>
    <row r="193" spans="1:10" ht="15.75" x14ac:dyDescent="0.25">
      <c r="A193" s="31">
        <f t="shared" si="14"/>
        <v>12.099999999999998</v>
      </c>
      <c r="B193" s="13" t="s">
        <v>125</v>
      </c>
      <c r="C193" s="43">
        <v>2</v>
      </c>
      <c r="D193" s="16" t="s">
        <v>36</v>
      </c>
      <c r="E193" s="17"/>
      <c r="F193" s="15">
        <f t="shared" si="11"/>
        <v>0</v>
      </c>
      <c r="G193" s="26"/>
      <c r="I193" s="6"/>
      <c r="J193" s="6"/>
    </row>
    <row r="194" spans="1:10" ht="15.75" x14ac:dyDescent="0.25">
      <c r="A194" s="31">
        <f t="shared" si="14"/>
        <v>12.109999999999998</v>
      </c>
      <c r="B194" s="13" t="s">
        <v>126</v>
      </c>
      <c r="C194" s="43">
        <v>1</v>
      </c>
      <c r="D194" s="16" t="s">
        <v>36</v>
      </c>
      <c r="E194" s="17"/>
      <c r="F194" s="15">
        <f t="shared" si="11"/>
        <v>0</v>
      </c>
      <c r="G194" s="26"/>
      <c r="I194" s="6"/>
      <c r="J194" s="6"/>
    </row>
    <row r="195" spans="1:10" ht="15.75" x14ac:dyDescent="0.25">
      <c r="A195" s="31">
        <f t="shared" si="14"/>
        <v>12.119999999999997</v>
      </c>
      <c r="B195" s="13" t="s">
        <v>61</v>
      </c>
      <c r="C195" s="15">
        <v>2</v>
      </c>
      <c r="D195" s="16" t="s">
        <v>36</v>
      </c>
      <c r="E195" s="17"/>
      <c r="F195" s="15">
        <f t="shared" si="11"/>
        <v>0</v>
      </c>
      <c r="G195" s="26"/>
      <c r="I195" s="6"/>
      <c r="J195" s="6"/>
    </row>
    <row r="196" spans="1:10" ht="15.75" x14ac:dyDescent="0.25">
      <c r="A196" s="31">
        <f t="shared" si="14"/>
        <v>12.129999999999997</v>
      </c>
      <c r="B196" s="13" t="s">
        <v>127</v>
      </c>
      <c r="C196" s="15">
        <v>1</v>
      </c>
      <c r="D196" s="11" t="s">
        <v>47</v>
      </c>
      <c r="E196" s="17"/>
      <c r="F196" s="15">
        <f t="shared" si="11"/>
        <v>0</v>
      </c>
      <c r="G196" s="26"/>
      <c r="I196" s="6"/>
      <c r="J196" s="6"/>
    </row>
    <row r="197" spans="1:10" ht="15.75" x14ac:dyDescent="0.25">
      <c r="A197" s="31">
        <f t="shared" si="14"/>
        <v>12.139999999999997</v>
      </c>
      <c r="B197" s="13" t="s">
        <v>46</v>
      </c>
      <c r="C197" s="15">
        <v>10</v>
      </c>
      <c r="D197" s="11" t="s">
        <v>47</v>
      </c>
      <c r="E197" s="17"/>
      <c r="F197" s="15">
        <f t="shared" si="11"/>
        <v>0</v>
      </c>
      <c r="G197" s="26"/>
      <c r="I197" s="6"/>
      <c r="J197" s="6"/>
    </row>
    <row r="198" spans="1:10" ht="15.75" x14ac:dyDescent="0.25">
      <c r="A198" s="31">
        <f t="shared" si="14"/>
        <v>12.149999999999997</v>
      </c>
      <c r="B198" s="13" t="s">
        <v>117</v>
      </c>
      <c r="C198" s="15">
        <v>3</v>
      </c>
      <c r="D198" s="11" t="s">
        <v>47</v>
      </c>
      <c r="E198" s="17"/>
      <c r="F198" s="15">
        <f t="shared" si="11"/>
        <v>0</v>
      </c>
      <c r="G198" s="26"/>
      <c r="I198" s="6"/>
      <c r="J198" s="6"/>
    </row>
    <row r="199" spans="1:10" ht="15.75" x14ac:dyDescent="0.25">
      <c r="A199" s="31">
        <f t="shared" si="14"/>
        <v>12.159999999999997</v>
      </c>
      <c r="B199" s="13" t="s">
        <v>48</v>
      </c>
      <c r="C199" s="15">
        <v>1</v>
      </c>
      <c r="D199" s="11" t="s">
        <v>47</v>
      </c>
      <c r="E199" s="17"/>
      <c r="F199" s="15">
        <f t="shared" si="11"/>
        <v>0</v>
      </c>
      <c r="G199" s="26"/>
      <c r="I199" s="6"/>
      <c r="J199" s="6"/>
    </row>
    <row r="200" spans="1:10" ht="15.75" x14ac:dyDescent="0.25">
      <c r="A200" s="31">
        <f t="shared" si="14"/>
        <v>12.169999999999996</v>
      </c>
      <c r="B200" s="13" t="s">
        <v>128</v>
      </c>
      <c r="C200" s="15">
        <v>1</v>
      </c>
      <c r="D200" s="16" t="s">
        <v>36</v>
      </c>
      <c r="E200" s="17"/>
      <c r="F200" s="15">
        <f t="shared" si="11"/>
        <v>0</v>
      </c>
      <c r="G200" s="26"/>
      <c r="I200" s="6"/>
      <c r="J200" s="6"/>
    </row>
    <row r="201" spans="1:10" ht="15.75" x14ac:dyDescent="0.25">
      <c r="A201" s="31">
        <f>+A200+0.01</f>
        <v>12.179999999999996</v>
      </c>
      <c r="B201" s="13" t="s">
        <v>51</v>
      </c>
      <c r="C201" s="27">
        <v>1</v>
      </c>
      <c r="D201" s="28" t="s">
        <v>50</v>
      </c>
      <c r="E201" s="17"/>
      <c r="F201" s="15">
        <f t="shared" si="11"/>
        <v>0</v>
      </c>
      <c r="G201" s="26"/>
      <c r="I201" s="6"/>
      <c r="J201" s="6"/>
    </row>
    <row r="202" spans="1:10" ht="15.75" x14ac:dyDescent="0.25">
      <c r="A202" s="31">
        <f t="shared" ref="A202:A204" si="15">+A201+0.01</f>
        <v>12.189999999999996</v>
      </c>
      <c r="B202" s="13" t="s">
        <v>52</v>
      </c>
      <c r="C202" s="10">
        <v>1</v>
      </c>
      <c r="D202" s="28" t="s">
        <v>50</v>
      </c>
      <c r="E202" s="17"/>
      <c r="F202" s="15">
        <f t="shared" si="11"/>
        <v>0</v>
      </c>
      <c r="G202" s="26"/>
      <c r="I202" s="6"/>
      <c r="J202" s="6"/>
    </row>
    <row r="203" spans="1:10" ht="15.75" x14ac:dyDescent="0.25">
      <c r="A203" s="31">
        <f t="shared" si="15"/>
        <v>12.199999999999996</v>
      </c>
      <c r="B203" s="13" t="s">
        <v>49</v>
      </c>
      <c r="C203" s="27">
        <v>1</v>
      </c>
      <c r="D203" s="28" t="s">
        <v>50</v>
      </c>
      <c r="E203" s="17"/>
      <c r="F203" s="15">
        <f t="shared" si="11"/>
        <v>0</v>
      </c>
      <c r="G203" s="26"/>
      <c r="I203" s="6"/>
      <c r="J203" s="6"/>
    </row>
    <row r="204" spans="1:10" ht="15.75" x14ac:dyDescent="0.25">
      <c r="A204" s="31">
        <f t="shared" si="15"/>
        <v>12.209999999999996</v>
      </c>
      <c r="B204" s="13" t="s">
        <v>84</v>
      </c>
      <c r="C204" s="10">
        <v>1</v>
      </c>
      <c r="D204" s="16" t="s">
        <v>36</v>
      </c>
      <c r="E204" s="17"/>
      <c r="F204" s="15">
        <f t="shared" si="11"/>
        <v>0</v>
      </c>
      <c r="G204" s="26">
        <f>SUM(F184:F204)</f>
        <v>0</v>
      </c>
      <c r="I204" s="6"/>
      <c r="J204" s="6"/>
    </row>
    <row r="205" spans="1:10" ht="15.75" x14ac:dyDescent="0.25">
      <c r="A205" s="25"/>
      <c r="B205" s="13"/>
      <c r="C205" s="10"/>
      <c r="D205" s="11"/>
      <c r="E205" s="18"/>
      <c r="F205" s="15">
        <f t="shared" si="11"/>
        <v>0</v>
      </c>
      <c r="G205" s="26"/>
      <c r="I205" s="6"/>
      <c r="J205" s="6"/>
    </row>
    <row r="206" spans="1:10" ht="15.75" x14ac:dyDescent="0.25">
      <c r="A206" s="34">
        <v>13</v>
      </c>
      <c r="B206" s="35" t="s">
        <v>129</v>
      </c>
      <c r="C206" s="10"/>
      <c r="D206" s="11"/>
      <c r="E206" s="18"/>
      <c r="F206" s="15">
        <f t="shared" ref="F206:F269" si="16">+E206*C206</f>
        <v>0</v>
      </c>
      <c r="G206" s="26"/>
      <c r="I206" s="6"/>
      <c r="J206" s="6"/>
    </row>
    <row r="207" spans="1:10" ht="15.75" x14ac:dyDescent="0.25">
      <c r="A207" s="25">
        <v>13.01</v>
      </c>
      <c r="B207" s="13" t="s">
        <v>130</v>
      </c>
      <c r="C207" s="10">
        <v>1</v>
      </c>
      <c r="D207" s="16" t="s">
        <v>36</v>
      </c>
      <c r="E207" s="17"/>
      <c r="F207" s="15">
        <f t="shared" si="16"/>
        <v>0</v>
      </c>
      <c r="G207" s="26"/>
      <c r="I207" s="6"/>
      <c r="J207" s="6"/>
    </row>
    <row r="208" spans="1:10" ht="15.75" x14ac:dyDescent="0.25">
      <c r="A208" s="25">
        <f t="shared" ref="A208:A234" si="17">A207+0.01</f>
        <v>13.02</v>
      </c>
      <c r="B208" s="13" t="s">
        <v>131</v>
      </c>
      <c r="C208" s="10">
        <v>1</v>
      </c>
      <c r="D208" s="16" t="s">
        <v>36</v>
      </c>
      <c r="E208" s="17"/>
      <c r="F208" s="15">
        <f t="shared" si="16"/>
        <v>0</v>
      </c>
      <c r="G208" s="26"/>
      <c r="I208" s="6"/>
      <c r="J208" s="6"/>
    </row>
    <row r="209" spans="1:10" ht="15.75" x14ac:dyDescent="0.25">
      <c r="A209" s="25">
        <f t="shared" si="17"/>
        <v>13.03</v>
      </c>
      <c r="B209" s="13" t="s">
        <v>132</v>
      </c>
      <c r="C209" s="10">
        <v>1</v>
      </c>
      <c r="D209" s="16" t="s">
        <v>36</v>
      </c>
      <c r="E209" s="17"/>
      <c r="F209" s="15">
        <f t="shared" si="16"/>
        <v>0</v>
      </c>
      <c r="G209" s="26"/>
      <c r="I209" s="6"/>
      <c r="J209" s="6"/>
    </row>
    <row r="210" spans="1:10" ht="15.75" x14ac:dyDescent="0.25">
      <c r="A210" s="25">
        <f t="shared" si="17"/>
        <v>13.04</v>
      </c>
      <c r="B210" s="13" t="s">
        <v>133</v>
      </c>
      <c r="C210" s="10">
        <v>1</v>
      </c>
      <c r="D210" s="16" t="s">
        <v>36</v>
      </c>
      <c r="E210" s="17"/>
      <c r="F210" s="15">
        <f t="shared" si="16"/>
        <v>0</v>
      </c>
      <c r="G210" s="26"/>
      <c r="I210" s="6"/>
      <c r="J210" s="6"/>
    </row>
    <row r="211" spans="1:10" ht="15.75" x14ac:dyDescent="0.25">
      <c r="A211" s="25">
        <f t="shared" si="17"/>
        <v>13.049999999999999</v>
      </c>
      <c r="B211" s="13" t="s">
        <v>134</v>
      </c>
      <c r="C211" s="10">
        <v>1</v>
      </c>
      <c r="D211" s="16" t="s">
        <v>36</v>
      </c>
      <c r="E211" s="17"/>
      <c r="F211" s="15">
        <f t="shared" si="16"/>
        <v>0</v>
      </c>
      <c r="G211" s="26"/>
      <c r="I211" s="6"/>
      <c r="J211" s="6"/>
    </row>
    <row r="212" spans="1:10" ht="15.75" x14ac:dyDescent="0.25">
      <c r="A212" s="25">
        <f t="shared" si="17"/>
        <v>13.059999999999999</v>
      </c>
      <c r="B212" s="13" t="s">
        <v>135</v>
      </c>
      <c r="C212" s="10">
        <v>2</v>
      </c>
      <c r="D212" s="16" t="s">
        <v>36</v>
      </c>
      <c r="E212" s="17"/>
      <c r="F212" s="15">
        <f t="shared" si="16"/>
        <v>0</v>
      </c>
      <c r="G212" s="26"/>
      <c r="I212" s="6"/>
      <c r="J212" s="6"/>
    </row>
    <row r="213" spans="1:10" ht="15.75" x14ac:dyDescent="0.25">
      <c r="A213" s="25">
        <f t="shared" si="17"/>
        <v>13.069999999999999</v>
      </c>
      <c r="B213" s="13" t="s">
        <v>136</v>
      </c>
      <c r="C213" s="10">
        <v>3</v>
      </c>
      <c r="D213" s="16" t="s">
        <v>36</v>
      </c>
      <c r="E213" s="17"/>
      <c r="F213" s="15">
        <f t="shared" si="16"/>
        <v>0</v>
      </c>
      <c r="G213" s="26"/>
      <c r="I213" s="6"/>
      <c r="J213" s="6"/>
    </row>
    <row r="214" spans="1:10" ht="15.75" x14ac:dyDescent="0.25">
      <c r="A214" s="25">
        <f t="shared" si="17"/>
        <v>13.079999999999998</v>
      </c>
      <c r="B214" s="13" t="s">
        <v>137</v>
      </c>
      <c r="C214" s="10">
        <v>2</v>
      </c>
      <c r="D214" s="16" t="s">
        <v>36</v>
      </c>
      <c r="E214" s="17"/>
      <c r="F214" s="15">
        <f t="shared" si="16"/>
        <v>0</v>
      </c>
      <c r="G214" s="26"/>
      <c r="I214" s="6"/>
      <c r="J214" s="6"/>
    </row>
    <row r="215" spans="1:10" ht="15.75" x14ac:dyDescent="0.25">
      <c r="A215" s="25">
        <f t="shared" si="17"/>
        <v>13.089999999999998</v>
      </c>
      <c r="B215" s="13" t="s">
        <v>44</v>
      </c>
      <c r="C215" s="10">
        <v>4</v>
      </c>
      <c r="D215" s="16" t="s">
        <v>36</v>
      </c>
      <c r="E215" s="17"/>
      <c r="F215" s="15">
        <f t="shared" si="16"/>
        <v>0</v>
      </c>
      <c r="G215" s="26"/>
      <c r="I215" s="6"/>
      <c r="J215" s="6"/>
    </row>
    <row r="216" spans="1:10" ht="15.75" x14ac:dyDescent="0.25">
      <c r="A216" s="25">
        <f t="shared" si="17"/>
        <v>13.099999999999998</v>
      </c>
      <c r="B216" s="13" t="s">
        <v>45</v>
      </c>
      <c r="C216" s="10">
        <v>4</v>
      </c>
      <c r="D216" s="16" t="s">
        <v>36</v>
      </c>
      <c r="E216" s="17"/>
      <c r="F216" s="15">
        <f t="shared" si="16"/>
        <v>0</v>
      </c>
      <c r="G216" s="26"/>
      <c r="I216" s="6"/>
      <c r="J216" s="6"/>
    </row>
    <row r="217" spans="1:10" ht="15.75" x14ac:dyDescent="0.25">
      <c r="A217" s="25">
        <f t="shared" si="17"/>
        <v>13.109999999999998</v>
      </c>
      <c r="B217" s="13" t="s">
        <v>111</v>
      </c>
      <c r="C217" s="10">
        <v>2</v>
      </c>
      <c r="D217" s="16" t="s">
        <v>36</v>
      </c>
      <c r="E217" s="17"/>
      <c r="F217" s="15">
        <f t="shared" si="16"/>
        <v>0</v>
      </c>
      <c r="G217" s="26"/>
      <c r="I217" s="6"/>
      <c r="J217" s="6"/>
    </row>
    <row r="218" spans="1:10" ht="15.75" x14ac:dyDescent="0.25">
      <c r="A218" s="25">
        <f t="shared" si="17"/>
        <v>13.119999999999997</v>
      </c>
      <c r="B218" s="13" t="s">
        <v>138</v>
      </c>
      <c r="C218" s="10">
        <v>1</v>
      </c>
      <c r="D218" s="16" t="s">
        <v>36</v>
      </c>
      <c r="E218" s="17"/>
      <c r="F218" s="15">
        <f t="shared" si="16"/>
        <v>0</v>
      </c>
      <c r="G218" s="26"/>
      <c r="I218" s="6"/>
      <c r="J218" s="6"/>
    </row>
    <row r="219" spans="1:10" ht="15.75" x14ac:dyDescent="0.25">
      <c r="A219" s="25">
        <f t="shared" si="17"/>
        <v>13.129999999999997</v>
      </c>
      <c r="B219" s="13" t="s">
        <v>96</v>
      </c>
      <c r="C219" s="10">
        <v>1</v>
      </c>
      <c r="D219" s="16" t="s">
        <v>36</v>
      </c>
      <c r="E219" s="17"/>
      <c r="F219" s="15">
        <f t="shared" si="16"/>
        <v>0</v>
      </c>
      <c r="G219" s="26"/>
      <c r="I219" s="6"/>
      <c r="J219" s="6"/>
    </row>
    <row r="220" spans="1:10" ht="15.75" x14ac:dyDescent="0.25">
      <c r="A220" s="25">
        <f t="shared" si="17"/>
        <v>13.139999999999997</v>
      </c>
      <c r="B220" s="13" t="s">
        <v>115</v>
      </c>
      <c r="C220" s="10">
        <v>1</v>
      </c>
      <c r="D220" s="16" t="s">
        <v>36</v>
      </c>
      <c r="E220" s="17"/>
      <c r="F220" s="15">
        <f t="shared" si="16"/>
        <v>0</v>
      </c>
      <c r="G220" s="26"/>
      <c r="I220" s="6"/>
      <c r="J220" s="6"/>
    </row>
    <row r="221" spans="1:10" ht="15.75" x14ac:dyDescent="0.25">
      <c r="A221" s="25">
        <f t="shared" si="17"/>
        <v>13.149999999999997</v>
      </c>
      <c r="B221" s="13" t="s">
        <v>70</v>
      </c>
      <c r="C221" s="10">
        <v>2</v>
      </c>
      <c r="D221" s="16" t="s">
        <v>36</v>
      </c>
      <c r="E221" s="17"/>
      <c r="F221" s="15">
        <f t="shared" si="16"/>
        <v>0</v>
      </c>
      <c r="G221" s="26"/>
      <c r="I221" s="6"/>
      <c r="J221" s="6"/>
    </row>
    <row r="222" spans="1:10" ht="15.75" x14ac:dyDescent="0.25">
      <c r="A222" s="25">
        <f t="shared" si="17"/>
        <v>13.159999999999997</v>
      </c>
      <c r="B222" s="13" t="s">
        <v>139</v>
      </c>
      <c r="C222" s="10">
        <v>2</v>
      </c>
      <c r="D222" s="16" t="s">
        <v>36</v>
      </c>
      <c r="E222" s="17"/>
      <c r="F222" s="15">
        <f t="shared" si="16"/>
        <v>0</v>
      </c>
      <c r="G222" s="26"/>
      <c r="I222" s="6"/>
      <c r="J222" s="6"/>
    </row>
    <row r="223" spans="1:10" ht="15.75" x14ac:dyDescent="0.25">
      <c r="A223" s="25">
        <f t="shared" si="17"/>
        <v>13.169999999999996</v>
      </c>
      <c r="B223" s="13" t="s">
        <v>95</v>
      </c>
      <c r="C223" s="10">
        <v>2</v>
      </c>
      <c r="D223" s="16" t="s">
        <v>36</v>
      </c>
      <c r="E223" s="17"/>
      <c r="F223" s="15">
        <f t="shared" si="16"/>
        <v>0</v>
      </c>
      <c r="G223" s="26"/>
      <c r="I223" s="6"/>
      <c r="J223" s="6"/>
    </row>
    <row r="224" spans="1:10" ht="15.75" x14ac:dyDescent="0.25">
      <c r="A224" s="25">
        <f t="shared" si="17"/>
        <v>13.179999999999996</v>
      </c>
      <c r="B224" s="13" t="s">
        <v>114</v>
      </c>
      <c r="C224" s="10">
        <v>2</v>
      </c>
      <c r="D224" s="16" t="s">
        <v>36</v>
      </c>
      <c r="E224" s="17"/>
      <c r="F224" s="15">
        <f t="shared" si="16"/>
        <v>0</v>
      </c>
      <c r="G224" s="26"/>
      <c r="I224" s="6"/>
      <c r="J224" s="6"/>
    </row>
    <row r="225" spans="1:10" ht="15.75" x14ac:dyDescent="0.25">
      <c r="A225" s="25">
        <f t="shared" si="17"/>
        <v>13.189999999999996</v>
      </c>
      <c r="B225" s="13" t="s">
        <v>69</v>
      </c>
      <c r="C225" s="10">
        <v>2</v>
      </c>
      <c r="D225" s="16" t="s">
        <v>36</v>
      </c>
      <c r="E225" s="17"/>
      <c r="F225" s="15">
        <f t="shared" si="16"/>
        <v>0</v>
      </c>
      <c r="G225" s="26"/>
      <c r="I225" s="6"/>
      <c r="J225" s="6"/>
    </row>
    <row r="226" spans="1:10" ht="15.75" x14ac:dyDescent="0.25">
      <c r="A226" s="25">
        <f t="shared" si="17"/>
        <v>13.199999999999996</v>
      </c>
      <c r="B226" s="13" t="s">
        <v>116</v>
      </c>
      <c r="C226" s="10">
        <v>6</v>
      </c>
      <c r="D226" s="11" t="s">
        <v>47</v>
      </c>
      <c r="E226" s="17"/>
      <c r="F226" s="15">
        <f t="shared" si="16"/>
        <v>0</v>
      </c>
      <c r="G226" s="26"/>
      <c r="I226" s="6"/>
      <c r="J226" s="6"/>
    </row>
    <row r="227" spans="1:10" ht="15.75" x14ac:dyDescent="0.25">
      <c r="A227" s="25">
        <f t="shared" si="17"/>
        <v>13.209999999999996</v>
      </c>
      <c r="B227" s="13" t="s">
        <v>127</v>
      </c>
      <c r="C227" s="10">
        <v>10</v>
      </c>
      <c r="D227" s="11" t="s">
        <v>47</v>
      </c>
      <c r="E227" s="17"/>
      <c r="F227" s="15">
        <f t="shared" si="16"/>
        <v>0</v>
      </c>
      <c r="G227" s="26"/>
      <c r="I227" s="6"/>
      <c r="J227" s="6"/>
    </row>
    <row r="228" spans="1:10" ht="15.75" x14ac:dyDescent="0.25">
      <c r="A228" s="25">
        <f t="shared" si="17"/>
        <v>13.219999999999995</v>
      </c>
      <c r="B228" s="13" t="s">
        <v>46</v>
      </c>
      <c r="C228" s="10">
        <v>3</v>
      </c>
      <c r="D228" s="11" t="s">
        <v>47</v>
      </c>
      <c r="E228" s="17"/>
      <c r="F228" s="15">
        <f t="shared" si="16"/>
        <v>0</v>
      </c>
      <c r="G228" s="26"/>
      <c r="I228" s="6"/>
      <c r="J228" s="6"/>
    </row>
    <row r="229" spans="1:10" ht="15.75" x14ac:dyDescent="0.25">
      <c r="A229" s="25">
        <f t="shared" si="17"/>
        <v>13.229999999999995</v>
      </c>
      <c r="B229" s="13" t="s">
        <v>48</v>
      </c>
      <c r="C229" s="10">
        <v>3</v>
      </c>
      <c r="D229" s="11" t="s">
        <v>47</v>
      </c>
      <c r="E229" s="17"/>
      <c r="F229" s="15">
        <f t="shared" si="16"/>
        <v>0</v>
      </c>
      <c r="G229" s="26"/>
      <c r="I229" s="6"/>
      <c r="J229" s="6"/>
    </row>
    <row r="230" spans="1:10" ht="15.75" x14ac:dyDescent="0.25">
      <c r="A230" s="25">
        <f t="shared" si="17"/>
        <v>13.239999999999995</v>
      </c>
      <c r="B230" s="13" t="s">
        <v>128</v>
      </c>
      <c r="C230" s="10">
        <v>5</v>
      </c>
      <c r="D230" s="16" t="s">
        <v>36</v>
      </c>
      <c r="E230" s="17"/>
      <c r="F230" s="15">
        <f t="shared" si="16"/>
        <v>0</v>
      </c>
      <c r="G230" s="26"/>
      <c r="I230" s="6"/>
      <c r="J230" s="6"/>
    </row>
    <row r="231" spans="1:10" ht="15.75" x14ac:dyDescent="0.25">
      <c r="A231" s="25">
        <f t="shared" si="17"/>
        <v>13.249999999999995</v>
      </c>
      <c r="B231" s="13" t="s">
        <v>51</v>
      </c>
      <c r="C231" s="27">
        <v>1</v>
      </c>
      <c r="D231" s="28" t="s">
        <v>50</v>
      </c>
      <c r="E231" s="17"/>
      <c r="F231" s="15">
        <f t="shared" si="16"/>
        <v>0</v>
      </c>
      <c r="G231" s="26"/>
      <c r="I231" s="6"/>
      <c r="J231" s="6"/>
    </row>
    <row r="232" spans="1:10" ht="15.75" x14ac:dyDescent="0.25">
      <c r="A232" s="25">
        <f t="shared" si="17"/>
        <v>13.259999999999994</v>
      </c>
      <c r="B232" s="13" t="s">
        <v>52</v>
      </c>
      <c r="C232" s="10">
        <v>1</v>
      </c>
      <c r="D232" s="28" t="s">
        <v>50</v>
      </c>
      <c r="E232" s="17"/>
      <c r="F232" s="15">
        <f t="shared" si="16"/>
        <v>0</v>
      </c>
      <c r="G232" s="26"/>
      <c r="I232" s="6"/>
      <c r="J232" s="6"/>
    </row>
    <row r="233" spans="1:10" ht="15.75" x14ac:dyDescent="0.25">
      <c r="A233" s="25">
        <f t="shared" si="17"/>
        <v>13.269999999999994</v>
      </c>
      <c r="B233" s="13" t="s">
        <v>49</v>
      </c>
      <c r="C233" s="27">
        <v>1</v>
      </c>
      <c r="D233" s="28" t="s">
        <v>50</v>
      </c>
      <c r="E233" s="17"/>
      <c r="F233" s="15">
        <f t="shared" si="16"/>
        <v>0</v>
      </c>
      <c r="G233" s="26"/>
      <c r="I233" s="6"/>
      <c r="J233" s="6"/>
    </row>
    <row r="234" spans="1:10" ht="15.75" x14ac:dyDescent="0.25">
      <c r="A234" s="25">
        <f t="shared" si="17"/>
        <v>13.279999999999994</v>
      </c>
      <c r="B234" s="13" t="s">
        <v>84</v>
      </c>
      <c r="C234" s="10">
        <v>1</v>
      </c>
      <c r="D234" s="16" t="s">
        <v>36</v>
      </c>
      <c r="E234" s="17"/>
      <c r="F234" s="15">
        <f t="shared" si="16"/>
        <v>0</v>
      </c>
      <c r="G234" s="26">
        <f>SUM(F207:F234)</f>
        <v>0</v>
      </c>
      <c r="I234" s="6"/>
      <c r="J234" s="6"/>
    </row>
    <row r="235" spans="1:10" ht="15.75" x14ac:dyDescent="0.25">
      <c r="A235" s="34"/>
      <c r="B235" s="13"/>
      <c r="C235" s="10"/>
      <c r="D235" s="11"/>
      <c r="E235" s="18"/>
      <c r="F235" s="15">
        <f t="shared" si="16"/>
        <v>0</v>
      </c>
      <c r="G235" s="26"/>
      <c r="I235" s="6"/>
      <c r="J235" s="6"/>
    </row>
    <row r="236" spans="1:10" ht="15.75" x14ac:dyDescent="0.25">
      <c r="A236" s="22" t="s">
        <v>167</v>
      </c>
      <c r="B236" s="35" t="s">
        <v>168</v>
      </c>
      <c r="C236" s="10"/>
      <c r="D236" s="11"/>
      <c r="E236" s="18"/>
      <c r="F236" s="15">
        <f t="shared" si="16"/>
        <v>0</v>
      </c>
      <c r="G236" s="26"/>
      <c r="I236" s="6"/>
      <c r="J236" s="6"/>
    </row>
    <row r="237" spans="1:10" ht="15.75" x14ac:dyDescent="0.25">
      <c r="A237" s="45">
        <f>+A236+0.01</f>
        <v>14.01</v>
      </c>
      <c r="B237" s="13" t="s">
        <v>141</v>
      </c>
      <c r="C237" s="10">
        <f>+C239</f>
        <v>452</v>
      </c>
      <c r="D237" s="11" t="s">
        <v>47</v>
      </c>
      <c r="E237" s="17"/>
      <c r="F237" s="15">
        <f t="shared" si="16"/>
        <v>0</v>
      </c>
      <c r="G237" s="26"/>
      <c r="I237" s="6"/>
      <c r="J237" s="6"/>
    </row>
    <row r="238" spans="1:10" ht="15.75" x14ac:dyDescent="0.25">
      <c r="A238" s="45">
        <f t="shared" ref="A238:A248" si="18">A237+0.01</f>
        <v>14.02</v>
      </c>
      <c r="B238" s="13" t="s">
        <v>142</v>
      </c>
      <c r="C238" s="10">
        <v>394</v>
      </c>
      <c r="D238" s="11" t="s">
        <v>27</v>
      </c>
      <c r="E238" s="17"/>
      <c r="F238" s="15">
        <f t="shared" si="16"/>
        <v>0</v>
      </c>
      <c r="G238" s="26"/>
      <c r="I238" s="6"/>
      <c r="J238" s="6"/>
    </row>
    <row r="239" spans="1:10" ht="15.75" x14ac:dyDescent="0.25">
      <c r="A239" s="45">
        <f t="shared" si="18"/>
        <v>14.03</v>
      </c>
      <c r="B239" s="13" t="s">
        <v>143</v>
      </c>
      <c r="C239" s="10">
        <v>452</v>
      </c>
      <c r="D239" s="11" t="s">
        <v>27</v>
      </c>
      <c r="E239" s="17"/>
      <c r="F239" s="15">
        <f t="shared" si="16"/>
        <v>0</v>
      </c>
      <c r="G239" s="26"/>
      <c r="I239" s="6"/>
      <c r="J239" s="6"/>
    </row>
    <row r="240" spans="1:10" ht="15.75" x14ac:dyDescent="0.25">
      <c r="A240" s="45">
        <f t="shared" si="18"/>
        <v>14.04</v>
      </c>
      <c r="B240" s="13" t="s">
        <v>144</v>
      </c>
      <c r="C240" s="10">
        <v>33</v>
      </c>
      <c r="D240" s="11" t="s">
        <v>27</v>
      </c>
      <c r="E240" s="17"/>
      <c r="F240" s="15">
        <f t="shared" si="16"/>
        <v>0</v>
      </c>
      <c r="G240" s="26"/>
      <c r="I240" s="6"/>
      <c r="J240" s="6"/>
    </row>
    <row r="241" spans="1:10" ht="15.75" x14ac:dyDescent="0.25">
      <c r="A241" s="45">
        <f t="shared" si="18"/>
        <v>14.049999999999999</v>
      </c>
      <c r="B241" s="13" t="s">
        <v>31</v>
      </c>
      <c r="C241" s="10">
        <v>512</v>
      </c>
      <c r="D241" s="11" t="s">
        <v>27</v>
      </c>
      <c r="E241" s="17"/>
      <c r="F241" s="15">
        <f t="shared" si="16"/>
        <v>0</v>
      </c>
      <c r="G241" s="26"/>
      <c r="I241" s="6"/>
      <c r="J241" s="6"/>
    </row>
    <row r="242" spans="1:10" ht="15.75" x14ac:dyDescent="0.25">
      <c r="A242" s="45">
        <f t="shared" si="18"/>
        <v>14.059999999999999</v>
      </c>
      <c r="B242" s="13" t="s">
        <v>145</v>
      </c>
      <c r="C242" s="10">
        <v>438</v>
      </c>
      <c r="D242" s="11" t="s">
        <v>47</v>
      </c>
      <c r="E242" s="17"/>
      <c r="F242" s="15">
        <f t="shared" si="16"/>
        <v>0</v>
      </c>
      <c r="G242" s="26"/>
      <c r="I242" s="6"/>
      <c r="J242" s="6"/>
    </row>
    <row r="243" spans="1:10" ht="15.75" x14ac:dyDescent="0.25">
      <c r="A243" s="45">
        <f t="shared" si="18"/>
        <v>14.069999999999999</v>
      </c>
      <c r="B243" s="13" t="s">
        <v>146</v>
      </c>
      <c r="C243" s="10">
        <v>438</v>
      </c>
      <c r="D243" s="11" t="s">
        <v>47</v>
      </c>
      <c r="E243" s="17"/>
      <c r="F243" s="15">
        <f t="shared" si="16"/>
        <v>0</v>
      </c>
      <c r="G243" s="26"/>
      <c r="I243" s="6"/>
      <c r="J243" s="6"/>
    </row>
    <row r="244" spans="1:10" ht="15.75" x14ac:dyDescent="0.25">
      <c r="A244" s="45">
        <f t="shared" si="18"/>
        <v>14.079999999999998</v>
      </c>
      <c r="B244" s="13" t="s">
        <v>147</v>
      </c>
      <c r="C244" s="10">
        <v>600</v>
      </c>
      <c r="D244" s="11" t="s">
        <v>47</v>
      </c>
      <c r="E244" s="17"/>
      <c r="F244" s="15">
        <f t="shared" si="16"/>
        <v>0</v>
      </c>
      <c r="G244" s="26"/>
      <c r="I244" s="6"/>
      <c r="J244" s="6"/>
    </row>
    <row r="245" spans="1:10" ht="30.75" x14ac:dyDescent="0.25">
      <c r="A245" s="45">
        <f t="shared" si="18"/>
        <v>14.089999999999998</v>
      </c>
      <c r="B245" s="13" t="s">
        <v>30</v>
      </c>
      <c r="C245" s="10">
        <v>68</v>
      </c>
      <c r="D245" s="11" t="s">
        <v>27</v>
      </c>
      <c r="E245" s="17"/>
      <c r="F245" s="15">
        <f t="shared" si="16"/>
        <v>0</v>
      </c>
      <c r="G245" s="26"/>
      <c r="I245" s="6"/>
      <c r="J245" s="6"/>
    </row>
    <row r="246" spans="1:10" ht="30" x14ac:dyDescent="0.2">
      <c r="A246" s="45">
        <f t="shared" si="18"/>
        <v>14.099999999999998</v>
      </c>
      <c r="B246" s="13" t="s">
        <v>25</v>
      </c>
      <c r="C246" s="10">
        <v>225</v>
      </c>
      <c r="D246" s="11" t="s">
        <v>24</v>
      </c>
      <c r="E246" s="17"/>
      <c r="F246" s="15">
        <f t="shared" si="16"/>
        <v>0</v>
      </c>
      <c r="G246" s="41"/>
      <c r="I246" s="6"/>
      <c r="J246" s="6"/>
    </row>
    <row r="247" spans="1:10" ht="15.75" x14ac:dyDescent="0.25">
      <c r="A247" s="45">
        <f t="shared" si="18"/>
        <v>14.109999999999998</v>
      </c>
      <c r="B247" s="13" t="s">
        <v>52</v>
      </c>
      <c r="C247" s="10">
        <v>1</v>
      </c>
      <c r="D247" s="28" t="s">
        <v>50</v>
      </c>
      <c r="E247" s="17"/>
      <c r="F247" s="15">
        <f t="shared" si="16"/>
        <v>0</v>
      </c>
      <c r="G247" s="26"/>
      <c r="I247" s="6"/>
      <c r="J247" s="6"/>
    </row>
    <row r="248" spans="1:10" ht="15.75" x14ac:dyDescent="0.25">
      <c r="A248" s="45">
        <f t="shared" si="18"/>
        <v>14.119999999999997</v>
      </c>
      <c r="B248" s="13" t="s">
        <v>49</v>
      </c>
      <c r="C248" s="27">
        <f>+C242</f>
        <v>438</v>
      </c>
      <c r="D248" s="28" t="s">
        <v>50</v>
      </c>
      <c r="E248" s="17"/>
      <c r="F248" s="15">
        <f t="shared" si="16"/>
        <v>0</v>
      </c>
      <c r="G248" s="26">
        <f>SUM(F237:F248)</f>
        <v>0</v>
      </c>
      <c r="I248" s="6"/>
      <c r="J248" s="6"/>
    </row>
    <row r="249" spans="1:10" ht="15.75" x14ac:dyDescent="0.25">
      <c r="A249" s="45"/>
      <c r="B249" s="13"/>
      <c r="C249" s="27"/>
      <c r="D249" s="28"/>
      <c r="E249" s="17"/>
      <c r="F249" s="15">
        <f t="shared" si="16"/>
        <v>0</v>
      </c>
      <c r="G249" s="26"/>
      <c r="I249" s="6"/>
      <c r="J249" s="6"/>
    </row>
    <row r="250" spans="1:10" ht="15.75" x14ac:dyDescent="0.25">
      <c r="A250" s="22" t="s">
        <v>140</v>
      </c>
      <c r="B250" s="35" t="s">
        <v>149</v>
      </c>
      <c r="C250" s="10"/>
      <c r="D250" s="11"/>
      <c r="E250" s="18"/>
      <c r="F250" s="15">
        <f t="shared" si="16"/>
        <v>0</v>
      </c>
      <c r="G250" s="26"/>
      <c r="I250" s="6"/>
      <c r="J250" s="6"/>
    </row>
    <row r="251" spans="1:10" ht="15.75" x14ac:dyDescent="0.25">
      <c r="A251" s="45">
        <f>+A250+0.01</f>
        <v>15.01</v>
      </c>
      <c r="B251" s="13" t="s">
        <v>150</v>
      </c>
      <c r="C251" s="10">
        <v>1</v>
      </c>
      <c r="D251" s="16" t="s">
        <v>36</v>
      </c>
      <c r="E251" s="17"/>
      <c r="F251" s="15">
        <f t="shared" si="16"/>
        <v>0</v>
      </c>
      <c r="G251" s="26"/>
      <c r="I251" s="6"/>
      <c r="J251" s="6"/>
    </row>
    <row r="252" spans="1:10" ht="15.75" x14ac:dyDescent="0.25">
      <c r="A252" s="45">
        <f t="shared" ref="A252:A257" si="19">A251+0.01</f>
        <v>15.02</v>
      </c>
      <c r="B252" s="13" t="s">
        <v>44</v>
      </c>
      <c r="C252" s="10">
        <v>1</v>
      </c>
      <c r="D252" s="16" t="s">
        <v>36</v>
      </c>
      <c r="E252" s="17"/>
      <c r="F252" s="15">
        <f t="shared" si="16"/>
        <v>0</v>
      </c>
      <c r="G252" s="26"/>
      <c r="I252" s="6"/>
      <c r="J252" s="6"/>
    </row>
    <row r="253" spans="1:10" x14ac:dyDescent="0.2">
      <c r="A253" s="45">
        <f t="shared" si="19"/>
        <v>15.03</v>
      </c>
      <c r="B253" s="13" t="s">
        <v>46</v>
      </c>
      <c r="C253" s="10">
        <v>1</v>
      </c>
      <c r="D253" s="11" t="s">
        <v>47</v>
      </c>
      <c r="E253" s="17"/>
      <c r="F253" s="15">
        <f t="shared" si="16"/>
        <v>0</v>
      </c>
      <c r="G253" s="41"/>
      <c r="I253" s="6"/>
      <c r="J253" s="6"/>
    </row>
    <row r="254" spans="1:10" ht="15.75" x14ac:dyDescent="0.2">
      <c r="A254" s="45">
        <f t="shared" si="19"/>
        <v>15.04</v>
      </c>
      <c r="B254" s="13" t="s">
        <v>51</v>
      </c>
      <c r="C254" s="27">
        <v>1</v>
      </c>
      <c r="D254" s="28" t="s">
        <v>50</v>
      </c>
      <c r="E254" s="17"/>
      <c r="F254" s="15">
        <f t="shared" si="16"/>
        <v>0</v>
      </c>
      <c r="G254" s="41"/>
      <c r="I254" s="6"/>
      <c r="J254" s="6"/>
    </row>
    <row r="255" spans="1:10" ht="15.75" x14ac:dyDescent="0.2">
      <c r="A255" s="45">
        <f t="shared" si="19"/>
        <v>15.049999999999999</v>
      </c>
      <c r="B255" s="13" t="s">
        <v>52</v>
      </c>
      <c r="C255" s="10">
        <v>1</v>
      </c>
      <c r="D255" s="28" t="s">
        <v>50</v>
      </c>
      <c r="E255" s="17"/>
      <c r="F255" s="15">
        <f t="shared" si="16"/>
        <v>0</v>
      </c>
      <c r="G255" s="41"/>
      <c r="I255" s="6"/>
      <c r="J255" s="6"/>
    </row>
    <row r="256" spans="1:10" ht="15.75" x14ac:dyDescent="0.2">
      <c r="A256" s="45">
        <f t="shared" si="19"/>
        <v>15.059999999999999</v>
      </c>
      <c r="B256" s="13" t="s">
        <v>49</v>
      </c>
      <c r="C256" s="27">
        <v>1</v>
      </c>
      <c r="D256" s="28" t="s">
        <v>50</v>
      </c>
      <c r="E256" s="17"/>
      <c r="F256" s="15">
        <f t="shared" si="16"/>
        <v>0</v>
      </c>
      <c r="G256" s="41"/>
      <c r="I256" s="6"/>
      <c r="J256" s="6"/>
    </row>
    <row r="257" spans="1:10" ht="15.75" x14ac:dyDescent="0.25">
      <c r="A257" s="45">
        <f t="shared" si="19"/>
        <v>15.069999999999999</v>
      </c>
      <c r="B257" s="13" t="s">
        <v>84</v>
      </c>
      <c r="C257" s="10">
        <v>1</v>
      </c>
      <c r="D257" s="16" t="s">
        <v>36</v>
      </c>
      <c r="E257" s="17"/>
      <c r="F257" s="15">
        <f t="shared" si="16"/>
        <v>0</v>
      </c>
      <c r="G257" s="26">
        <f>SUM(F251:F257)</f>
        <v>0</v>
      </c>
      <c r="I257" s="6"/>
      <c r="J257" s="6"/>
    </row>
    <row r="258" spans="1:10" ht="15.75" x14ac:dyDescent="0.25">
      <c r="A258" s="34"/>
      <c r="B258" s="13"/>
      <c r="C258" s="10"/>
      <c r="D258" s="11"/>
      <c r="E258" s="18"/>
      <c r="F258" s="15">
        <f t="shared" si="16"/>
        <v>0</v>
      </c>
      <c r="G258" s="26"/>
      <c r="I258" s="6"/>
      <c r="J258" s="6"/>
    </row>
    <row r="259" spans="1:10" ht="15.75" x14ac:dyDescent="0.25">
      <c r="A259" s="22" t="s">
        <v>148</v>
      </c>
      <c r="B259" s="35" t="s">
        <v>93</v>
      </c>
      <c r="C259" s="10"/>
      <c r="D259" s="11"/>
      <c r="E259" s="18"/>
      <c r="F259" s="15">
        <f t="shared" si="16"/>
        <v>0</v>
      </c>
      <c r="G259" s="26"/>
      <c r="I259" s="6"/>
      <c r="J259" s="6"/>
    </row>
    <row r="260" spans="1:10" ht="15.75" x14ac:dyDescent="0.25">
      <c r="A260" s="45">
        <f>+A259+0.01</f>
        <v>16.010000000000002</v>
      </c>
      <c r="B260" s="13" t="s">
        <v>151</v>
      </c>
      <c r="C260" s="10">
        <v>1</v>
      </c>
      <c r="D260" s="16" t="s">
        <v>36</v>
      </c>
      <c r="E260" s="17"/>
      <c r="F260" s="15">
        <f t="shared" si="16"/>
        <v>0</v>
      </c>
      <c r="G260" s="26"/>
      <c r="I260" s="6"/>
      <c r="J260" s="6"/>
    </row>
    <row r="261" spans="1:10" ht="15.75" x14ac:dyDescent="0.25">
      <c r="A261" s="45">
        <f t="shared" ref="A261:A266" si="20">A260+0.01</f>
        <v>16.020000000000003</v>
      </c>
      <c r="B261" s="13" t="s">
        <v>44</v>
      </c>
      <c r="C261" s="10">
        <v>2</v>
      </c>
      <c r="D261" s="16" t="s">
        <v>36</v>
      </c>
      <c r="E261" s="17"/>
      <c r="F261" s="15">
        <f t="shared" si="16"/>
        <v>0</v>
      </c>
      <c r="G261" s="26"/>
      <c r="I261" s="6"/>
      <c r="J261" s="6"/>
    </row>
    <row r="262" spans="1:10" ht="15.75" x14ac:dyDescent="0.25">
      <c r="A262" s="45">
        <f t="shared" si="20"/>
        <v>16.030000000000005</v>
      </c>
      <c r="B262" s="32" t="s">
        <v>107</v>
      </c>
      <c r="C262" s="10">
        <v>2</v>
      </c>
      <c r="D262" s="16" t="s">
        <v>36</v>
      </c>
      <c r="E262" s="17"/>
      <c r="F262" s="15">
        <f t="shared" si="16"/>
        <v>0</v>
      </c>
      <c r="G262" s="26"/>
      <c r="I262" s="6"/>
      <c r="J262" s="6"/>
    </row>
    <row r="263" spans="1:10" ht="15.75" x14ac:dyDescent="0.25">
      <c r="A263" s="45">
        <f t="shared" si="20"/>
        <v>16.040000000000006</v>
      </c>
      <c r="B263" s="13" t="s">
        <v>115</v>
      </c>
      <c r="C263" s="10">
        <v>1</v>
      </c>
      <c r="D263" s="16" t="s">
        <v>36</v>
      </c>
      <c r="E263" s="17"/>
      <c r="F263" s="15">
        <f t="shared" si="16"/>
        <v>0</v>
      </c>
      <c r="G263" s="26"/>
      <c r="I263" s="6"/>
      <c r="J263" s="6"/>
    </row>
    <row r="264" spans="1:10" ht="15.75" x14ac:dyDescent="0.25">
      <c r="A264" s="45">
        <f t="shared" si="20"/>
        <v>16.050000000000008</v>
      </c>
      <c r="B264" s="13" t="s">
        <v>114</v>
      </c>
      <c r="C264" s="10">
        <v>2</v>
      </c>
      <c r="D264" s="16" t="s">
        <v>36</v>
      </c>
      <c r="E264" s="17"/>
      <c r="F264" s="15">
        <f t="shared" si="16"/>
        <v>0</v>
      </c>
      <c r="G264" s="26"/>
      <c r="I264" s="6"/>
      <c r="J264" s="6"/>
    </row>
    <row r="265" spans="1:10" ht="15.75" x14ac:dyDescent="0.25">
      <c r="A265" s="45">
        <f t="shared" si="20"/>
        <v>16.060000000000009</v>
      </c>
      <c r="B265" s="13" t="s">
        <v>46</v>
      </c>
      <c r="C265" s="10">
        <v>2</v>
      </c>
      <c r="D265" s="11" t="s">
        <v>47</v>
      </c>
      <c r="E265" s="17"/>
      <c r="F265" s="15">
        <f t="shared" si="16"/>
        <v>0</v>
      </c>
      <c r="G265" s="26"/>
      <c r="I265" s="6"/>
      <c r="J265" s="6"/>
    </row>
    <row r="266" spans="1:10" ht="15.75" x14ac:dyDescent="0.25">
      <c r="A266" s="45">
        <f t="shared" si="20"/>
        <v>16.070000000000011</v>
      </c>
      <c r="B266" s="13" t="s">
        <v>128</v>
      </c>
      <c r="C266" s="10">
        <v>1</v>
      </c>
      <c r="D266" s="16" t="s">
        <v>36</v>
      </c>
      <c r="E266" s="17"/>
      <c r="F266" s="15">
        <f t="shared" si="16"/>
        <v>0</v>
      </c>
      <c r="G266" s="26"/>
      <c r="I266" s="6"/>
      <c r="J266" s="6"/>
    </row>
    <row r="267" spans="1:10" ht="15.75" x14ac:dyDescent="0.25">
      <c r="A267" s="31">
        <f>+A266+0.01</f>
        <v>16.080000000000013</v>
      </c>
      <c r="B267" s="13" t="s">
        <v>51</v>
      </c>
      <c r="C267" s="27">
        <v>1</v>
      </c>
      <c r="D267" s="28" t="s">
        <v>50</v>
      </c>
      <c r="E267" s="17"/>
      <c r="F267" s="15">
        <f t="shared" si="16"/>
        <v>0</v>
      </c>
      <c r="G267" s="26"/>
      <c r="I267" s="6"/>
      <c r="J267" s="6"/>
    </row>
    <row r="268" spans="1:10" ht="15.75" x14ac:dyDescent="0.25">
      <c r="A268" s="31">
        <f t="shared" ref="A268:A270" si="21">+A267+0.01</f>
        <v>16.090000000000014</v>
      </c>
      <c r="B268" s="13" t="s">
        <v>52</v>
      </c>
      <c r="C268" s="10">
        <v>1</v>
      </c>
      <c r="D268" s="28" t="s">
        <v>50</v>
      </c>
      <c r="E268" s="17"/>
      <c r="F268" s="15">
        <f t="shared" si="16"/>
        <v>0</v>
      </c>
      <c r="G268" s="26"/>
      <c r="I268" s="6"/>
      <c r="J268" s="6"/>
    </row>
    <row r="269" spans="1:10" ht="15.75" x14ac:dyDescent="0.25">
      <c r="A269" s="31">
        <f t="shared" si="21"/>
        <v>16.100000000000016</v>
      </c>
      <c r="B269" s="13" t="s">
        <v>49</v>
      </c>
      <c r="C269" s="27">
        <v>1</v>
      </c>
      <c r="D269" s="28" t="s">
        <v>50</v>
      </c>
      <c r="E269" s="17"/>
      <c r="F269" s="15">
        <f t="shared" si="16"/>
        <v>0</v>
      </c>
      <c r="G269" s="26"/>
      <c r="I269" s="6"/>
      <c r="J269" s="6"/>
    </row>
    <row r="270" spans="1:10" ht="15.75" x14ac:dyDescent="0.25">
      <c r="A270" s="31">
        <f t="shared" si="21"/>
        <v>16.110000000000017</v>
      </c>
      <c r="B270" s="13" t="s">
        <v>84</v>
      </c>
      <c r="C270" s="10">
        <v>1</v>
      </c>
      <c r="D270" s="16" t="s">
        <v>36</v>
      </c>
      <c r="E270" s="17"/>
      <c r="F270" s="15">
        <f t="shared" ref="F270" si="22">+E270*C270</f>
        <v>0</v>
      </c>
      <c r="G270" s="26">
        <f>SUM(F260:F270)</f>
        <v>0</v>
      </c>
      <c r="I270" s="6"/>
      <c r="J270" s="6"/>
    </row>
    <row r="271" spans="1:10" ht="16.5" thickBot="1" x14ac:dyDescent="0.3">
      <c r="A271" s="65"/>
      <c r="B271" s="66"/>
      <c r="C271" s="67"/>
      <c r="D271" s="68"/>
      <c r="E271" s="67"/>
      <c r="F271" s="67"/>
      <c r="G271" s="69"/>
      <c r="I271" s="6"/>
      <c r="J271" s="6"/>
    </row>
    <row r="272" spans="1:10" ht="16.5" thickTop="1" x14ac:dyDescent="0.25">
      <c r="A272" s="76"/>
      <c r="B272" s="77" t="s">
        <v>174</v>
      </c>
      <c r="C272" s="78"/>
      <c r="D272" s="79"/>
      <c r="E272" s="78"/>
      <c r="F272" s="78"/>
      <c r="G272" s="80">
        <f>+SUM(G12:G270)</f>
        <v>0</v>
      </c>
      <c r="I272" s="6"/>
      <c r="J272" s="6"/>
    </row>
    <row r="273" spans="1:7" ht="16.5" thickBot="1" x14ac:dyDescent="0.25">
      <c r="A273" s="81"/>
      <c r="B273" s="82" t="s">
        <v>152</v>
      </c>
      <c r="C273" s="52"/>
      <c r="D273" s="83"/>
      <c r="E273" s="84"/>
      <c r="F273" s="53"/>
      <c r="G273" s="54">
        <f>SUM(G10:G271)</f>
        <v>0</v>
      </c>
    </row>
    <row r="274" spans="1:7" ht="37.5" customHeight="1" thickTop="1" x14ac:dyDescent="0.2">
      <c r="A274" s="70"/>
      <c r="B274" s="71" t="s">
        <v>153</v>
      </c>
      <c r="C274" s="72"/>
      <c r="D274" s="73">
        <v>0.1</v>
      </c>
      <c r="E274" s="74"/>
      <c r="F274" s="74">
        <f>D274*G273</f>
        <v>0</v>
      </c>
      <c r="G274" s="75"/>
    </row>
    <row r="275" spans="1:7" x14ac:dyDescent="0.2">
      <c r="A275" s="46"/>
      <c r="B275" s="47" t="s">
        <v>154</v>
      </c>
      <c r="C275" s="48"/>
      <c r="D275" s="49">
        <v>2.5000000000000001E-2</v>
      </c>
      <c r="E275" s="50"/>
      <c r="F275" s="50">
        <f>D275*G273</f>
        <v>0</v>
      </c>
      <c r="G275" s="51"/>
    </row>
    <row r="276" spans="1:7" ht="21.75" customHeight="1" x14ac:dyDescent="0.2">
      <c r="A276" s="46"/>
      <c r="B276" s="47" t="s">
        <v>155</v>
      </c>
      <c r="C276" s="48"/>
      <c r="D276" s="49">
        <v>5.3499999999999999E-2</v>
      </c>
      <c r="E276" s="50"/>
      <c r="F276" s="50">
        <f>D276*G273</f>
        <v>0</v>
      </c>
      <c r="G276" s="51"/>
    </row>
    <row r="277" spans="1:7" ht="21.75" customHeight="1" x14ac:dyDescent="0.2">
      <c r="A277" s="46"/>
      <c r="B277" s="47" t="s">
        <v>156</v>
      </c>
      <c r="C277" s="48"/>
      <c r="D277" s="49">
        <v>0.02</v>
      </c>
      <c r="E277" s="50"/>
      <c r="F277" s="50">
        <f>D277*G273</f>
        <v>0</v>
      </c>
      <c r="G277" s="51"/>
    </row>
    <row r="278" spans="1:7" ht="21.75" customHeight="1" x14ac:dyDescent="0.2">
      <c r="A278" s="46"/>
      <c r="B278" s="47" t="s">
        <v>157</v>
      </c>
      <c r="C278" s="48"/>
      <c r="D278" s="49">
        <v>0.01</v>
      </c>
      <c r="E278" s="50"/>
      <c r="F278" s="50">
        <f>D278*G273</f>
        <v>0</v>
      </c>
      <c r="G278" s="51"/>
    </row>
    <row r="279" spans="1:7" ht="21.75" customHeight="1" thickBot="1" x14ac:dyDescent="0.25">
      <c r="A279" s="85"/>
      <c r="B279" s="86" t="s">
        <v>158</v>
      </c>
      <c r="C279" s="87"/>
      <c r="D279" s="88">
        <v>0.05</v>
      </c>
      <c r="E279" s="89"/>
      <c r="F279" s="89">
        <f>D279*G273</f>
        <v>0</v>
      </c>
      <c r="G279" s="90"/>
    </row>
    <row r="280" spans="1:7" ht="21.75" customHeight="1" thickTop="1" thickBot="1" x14ac:dyDescent="0.25">
      <c r="A280" s="91"/>
      <c r="B280" s="92" t="s">
        <v>159</v>
      </c>
      <c r="C280" s="93"/>
      <c r="D280" s="94"/>
      <c r="E280" s="95"/>
      <c r="F280" s="95"/>
      <c r="G280" s="96">
        <f>SUM(F274:F279)</f>
        <v>0</v>
      </c>
    </row>
    <row r="281" spans="1:7" ht="17.25" thickTop="1" thickBot="1" x14ac:dyDescent="0.25">
      <c r="A281" s="97"/>
      <c r="B281" s="98"/>
      <c r="C281" s="99"/>
      <c r="D281" s="100"/>
      <c r="E281" s="101"/>
      <c r="F281" s="101"/>
      <c r="G281" s="102"/>
    </row>
    <row r="282" spans="1:7" ht="17.25" thickTop="1" thickBot="1" x14ac:dyDescent="0.25">
      <c r="A282" s="91"/>
      <c r="B282" s="92" t="s">
        <v>160</v>
      </c>
      <c r="C282" s="93"/>
      <c r="D282" s="94"/>
      <c r="E282" s="95"/>
      <c r="F282" s="95"/>
      <c r="G282" s="96">
        <f>+G280+G273</f>
        <v>0</v>
      </c>
    </row>
    <row r="283" spans="1:7" ht="17.25" thickTop="1" thickBot="1" x14ac:dyDescent="0.25">
      <c r="A283" s="97"/>
      <c r="B283" s="98"/>
      <c r="C283" s="99"/>
      <c r="D283" s="100"/>
      <c r="E283" s="101"/>
      <c r="F283" s="101"/>
      <c r="G283" s="102"/>
    </row>
    <row r="284" spans="1:7" ht="17.25" thickTop="1" thickBot="1" x14ac:dyDescent="0.25">
      <c r="A284" s="91"/>
      <c r="B284" s="92" t="s">
        <v>161</v>
      </c>
      <c r="C284" s="93"/>
      <c r="D284" s="103">
        <v>0.03</v>
      </c>
      <c r="E284" s="95"/>
      <c r="F284" s="95"/>
      <c r="G284" s="96">
        <f>+G280*D284</f>
        <v>0</v>
      </c>
    </row>
    <row r="285" spans="1:7" ht="17.25" thickTop="1" thickBot="1" x14ac:dyDescent="0.25">
      <c r="A285" s="97"/>
      <c r="B285" s="98"/>
      <c r="C285" s="99"/>
      <c r="D285" s="100"/>
      <c r="E285" s="101"/>
      <c r="F285" s="101"/>
      <c r="G285" s="102"/>
    </row>
    <row r="286" spans="1:7" ht="17.25" thickTop="1" thickBot="1" x14ac:dyDescent="0.25">
      <c r="A286" s="91"/>
      <c r="B286" s="92" t="s">
        <v>162</v>
      </c>
      <c r="C286" s="93"/>
      <c r="D286" s="103">
        <v>0.06</v>
      </c>
      <c r="E286" s="95"/>
      <c r="F286" s="95"/>
      <c r="G286" s="96">
        <f>D286*G272</f>
        <v>0</v>
      </c>
    </row>
    <row r="287" spans="1:7" ht="17.25" thickTop="1" thickBot="1" x14ac:dyDescent="0.25">
      <c r="A287" s="104"/>
      <c r="B287" s="105"/>
      <c r="C287" s="106"/>
      <c r="D287" s="107"/>
      <c r="E287" s="108"/>
      <c r="F287" s="108"/>
      <c r="G287" s="109"/>
    </row>
    <row r="288" spans="1:7" ht="17.25" thickTop="1" thickBot="1" x14ac:dyDescent="0.25">
      <c r="A288" s="110"/>
      <c r="B288" s="111" t="s">
        <v>163</v>
      </c>
      <c r="C288" s="112"/>
      <c r="D288" s="112">
        <v>0.01</v>
      </c>
      <c r="E288" s="113"/>
      <c r="F288" s="113"/>
      <c r="G288" s="114">
        <f>D288*G272</f>
        <v>0</v>
      </c>
    </row>
    <row r="289" spans="1:7" ht="17.25" thickTop="1" thickBot="1" x14ac:dyDescent="0.25">
      <c r="A289" s="97"/>
      <c r="B289" s="98"/>
      <c r="C289" s="99"/>
      <c r="D289" s="100"/>
      <c r="E289" s="101"/>
      <c r="F289" s="101"/>
      <c r="G289" s="102"/>
    </row>
    <row r="290" spans="1:7" ht="17.25" thickTop="1" thickBot="1" x14ac:dyDescent="0.25">
      <c r="A290" s="91"/>
      <c r="B290" s="92" t="s">
        <v>164</v>
      </c>
      <c r="C290" s="93"/>
      <c r="D290" s="103">
        <v>0.05</v>
      </c>
      <c r="E290" s="95"/>
      <c r="F290" s="95"/>
      <c r="G290" s="96">
        <f>D290*G272</f>
        <v>0</v>
      </c>
    </row>
    <row r="291" spans="1:7" ht="17.25" thickTop="1" thickBot="1" x14ac:dyDescent="0.25">
      <c r="A291" s="97"/>
      <c r="B291" s="98"/>
      <c r="C291" s="99"/>
      <c r="D291" s="101"/>
      <c r="E291" s="101"/>
      <c r="F291" s="101"/>
      <c r="G291" s="102"/>
    </row>
    <row r="292" spans="1:7" ht="33" thickTop="1" thickBot="1" x14ac:dyDescent="0.25">
      <c r="A292" s="91"/>
      <c r="B292" s="115" t="s">
        <v>165</v>
      </c>
      <c r="C292" s="93"/>
      <c r="D292" s="103">
        <v>0.18</v>
      </c>
      <c r="E292" s="95"/>
      <c r="F292" s="95"/>
      <c r="G292" s="96">
        <f>D292*F274</f>
        <v>0</v>
      </c>
    </row>
    <row r="293" spans="1:7" ht="17.25" thickTop="1" thickBot="1" x14ac:dyDescent="0.25">
      <c r="A293" s="97"/>
      <c r="B293" s="98"/>
      <c r="C293" s="99"/>
      <c r="D293" s="101"/>
      <c r="E293" s="101"/>
      <c r="F293" s="101"/>
      <c r="G293" s="102"/>
    </row>
    <row r="294" spans="1:7" ht="17.25" thickTop="1" thickBot="1" x14ac:dyDescent="0.25">
      <c r="A294" s="91"/>
      <c r="B294" s="92" t="s">
        <v>166</v>
      </c>
      <c r="C294" s="93"/>
      <c r="D294" s="95"/>
      <c r="E294" s="95"/>
      <c r="F294" s="95"/>
      <c r="G294" s="96">
        <f>G282+G284+G286+G290+G292+G288</f>
        <v>0</v>
      </c>
    </row>
    <row r="295" spans="1:7" ht="15.75" thickTop="1" x14ac:dyDescent="0.2"/>
    <row r="299" spans="1:7" x14ac:dyDescent="0.2">
      <c r="G299" s="7"/>
    </row>
  </sheetData>
  <mergeCells count="6">
    <mergeCell ref="D7:G7"/>
    <mergeCell ref="A1:G1"/>
    <mergeCell ref="A2:G2"/>
    <mergeCell ref="A3:G3"/>
    <mergeCell ref="A4:G4"/>
    <mergeCell ref="A5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7F6B1239F852419EC39F308C69365C" ma:contentTypeVersion="12" ma:contentTypeDescription="Crear nuevo documento." ma:contentTypeScope="" ma:versionID="c4002116cb0313174b9cfe0b14610ecf">
  <xsd:schema xmlns:xsd="http://www.w3.org/2001/XMLSchema" xmlns:xs="http://www.w3.org/2001/XMLSchema" xmlns:p="http://schemas.microsoft.com/office/2006/metadata/properties" xmlns:ns2="75bb8cd6-985c-494d-af69-1cddf313e21f" targetNamespace="http://schemas.microsoft.com/office/2006/metadata/properties" ma:root="true" ma:fieldsID="2730132694679dfc7fc26b14eeee20f1" ns2:_="">
    <xsd:import namespace="75bb8cd6-985c-494d-af69-1cddf313e21f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b8cd6-985c-494d-af69-1cddf313e21f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Descripcion" ma:format="Dropdown" ma:internalName="Descripcio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16138d3-48b3-4cd3-b825-834a57c038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bb8cd6-985c-494d-af69-1cddf313e21f">
      <Terms xmlns="http://schemas.microsoft.com/office/infopath/2007/PartnerControls"/>
    </lcf76f155ced4ddcb4097134ff3c332f>
    <Descripcion xmlns="75bb8cd6-985c-494d-af69-1cddf313e21f" xsi:nil="true"/>
  </documentManagement>
</p:properties>
</file>

<file path=customXml/itemProps1.xml><?xml version="1.0" encoding="utf-8"?>
<ds:datastoreItem xmlns:ds="http://schemas.openxmlformats.org/officeDocument/2006/customXml" ds:itemID="{ACC9DB20-A9DD-4D4B-953C-A20C43F2F2C4}"/>
</file>

<file path=customXml/itemProps2.xml><?xml version="1.0" encoding="utf-8"?>
<ds:datastoreItem xmlns:ds="http://schemas.openxmlformats.org/officeDocument/2006/customXml" ds:itemID="{EC3E1A57-930C-4522-9D6E-330856AF1B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5CC70B-B999-4646-984B-E90265CE8BC2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75bb8cd6-985c-494d-af69-1cddf313e21f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Marcelle Rios Diaz</dc:creator>
  <cp:lastModifiedBy>Albeyris Cabral Medina</cp:lastModifiedBy>
  <cp:lastPrinted>2024-09-20T19:44:52Z</cp:lastPrinted>
  <dcterms:created xsi:type="dcterms:W3CDTF">2023-06-26T16:30:27Z</dcterms:created>
  <dcterms:modified xsi:type="dcterms:W3CDTF">2025-07-25T14:14:18Z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0x010100517F6B1239F852419EC39F308C69365C</vt:lpwstr>
  </property>
  <property fmtid="{D5CDD505-2E9C-101B-9397-08002B2CF9AE}" pid="3" name="MediaServiceImageTags">
    <vt:lpwstr/>
  </property>
</Properties>
</file>