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COMPARACIONES 2025\CECIL\DN SNIP 16654\2021-46\"/>
    </mc:Choice>
  </mc:AlternateContent>
  <xr:revisionPtr revIDLastSave="2" documentId="13_ncr:1_{96A2CE85-9423-4AB8-9C39-0EAD5F2FCA91}" xr6:coauthVersionLast="47" xr6:coauthVersionMax="47" xr10:uidLastSave="{3FEBC26E-8EC3-4799-A117-FC2EC8FDE9B5}"/>
  <bookViews>
    <workbookView xWindow="-120" yWindow="-120" windowWidth="29040" windowHeight="17520" tabRatio="500" xr2:uid="{00000000-000D-0000-FFFF-FFFF00000000}"/>
  </bookViews>
  <sheets>
    <sheet name="PRESUPUEST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_xlnm.Print_Area" localSheetId="0">'PRESUPUESTO '!$A$1:$G$171</definedName>
    <definedName name="AREA1">#REF!</definedName>
    <definedName name="AREA12">#REF!</definedName>
    <definedName name="AREA34">#REF!</definedName>
    <definedName name="AREA38">#REF!</definedName>
    <definedName name="ARMOTIZACION">'[7]CUBICACION '!$E$1472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CANTOS">[2]MOCuadrillas!$D$47</definedName>
    <definedName name="MO_CARETEO">[2]MOCuadrillas!$D$48</definedName>
    <definedName name="MO_CONTEN553015">[2]MOCuadrillas!$D$15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STRIAS">[2]MOCuadrillas!$D$60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LENADOHUECOS20">[2]MOCuadrillas!$D$86</definedName>
    <definedName name="MO_NATILLA">[2]MOCuadrillas!$D$67</definedName>
    <definedName name="MO_PIEDRA">[1]MOCuadrillas!$D$458</definedName>
    <definedName name="MO_PINTAGUALISAJA">[1]MOCuadrillas!$D$447</definedName>
    <definedName name="MO_PINTMANT">[1]MOCuadrillas!$D$455</definedName>
    <definedName name="MO_REPELLOTECHO">[2]MOCuadrillas!$D$70</definedName>
    <definedName name="MO_RESANEFROT">[2]MOCuadrillas!$D$73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VIOLINAR1CARA">[2]MOCuadrillas!$D$39</definedName>
    <definedName name="MO_ZABALETAPISO">[2]MOCuadrillas!$D$292</definedName>
    <definedName name="MOINST">'[5]Ana MO Aparatos Sanit'!$M$30,'[5]Ana MO Aparatos Sanit'!$M$35</definedName>
    <definedName name="MORTERO12PUL">'[5]Ana-Basic'!$M$423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EG24244CRIOLLO">[5]Ins!$E$663</definedName>
    <definedName name="P_REG44USA">[5]Ins!$E$656</definedName>
    <definedName name="P_REG664CRIOLLO">[5]Ins!$E$658</definedName>
    <definedName name="P_SOPORTE">[5]Ins!$E$553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ESO14">[3]Dat!$E$41</definedName>
    <definedName name="PLIGADORA2">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_xlnm.Print_Titles" localSheetId="0">'PRESUPUESTO '!$1:$9</definedName>
    <definedName name="USOS">'[4]MHAL -1 bnp'!$L$10</definedName>
    <definedName name="USOSMADERA">#REF!</definedName>
    <definedName name="ZABALETAPISO">[5]Ana!$M$4170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3" i="1" l="1"/>
  <c r="G152" i="1"/>
  <c r="G151" i="1"/>
  <c r="G150" i="1"/>
  <c r="G149" i="1"/>
  <c r="G148" i="1"/>
  <c r="G154" i="1"/>
  <c r="G133" i="1"/>
  <c r="F133" i="1"/>
  <c r="F132" i="1"/>
  <c r="F131" i="1"/>
  <c r="F130" i="1"/>
  <c r="F129" i="1"/>
  <c r="F126" i="1"/>
  <c r="G126" i="1" s="1"/>
  <c r="F124" i="1"/>
  <c r="G124" i="1" s="1"/>
  <c r="F122" i="1"/>
  <c r="F121" i="1"/>
  <c r="F120" i="1"/>
  <c r="C115" i="1"/>
  <c r="F115" i="1" s="1"/>
  <c r="F112" i="1"/>
  <c r="G112" i="1" s="1"/>
  <c r="F110" i="1"/>
  <c r="G110" i="1" s="1"/>
  <c r="F108" i="1"/>
  <c r="G108" i="1" s="1"/>
  <c r="F106" i="1"/>
  <c r="G106" i="1" s="1"/>
  <c r="F104" i="1"/>
  <c r="C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C72" i="1"/>
  <c r="F72" i="1" s="1"/>
  <c r="C71" i="1"/>
  <c r="C116" i="1" s="1"/>
  <c r="F116" i="1" s="1"/>
  <c r="C70" i="1"/>
  <c r="F70" i="1" s="1"/>
  <c r="F68" i="1"/>
  <c r="A68" i="1"/>
  <c r="C66" i="1"/>
  <c r="F66" i="1" s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5" i="1"/>
  <c r="A25" i="1"/>
  <c r="F23" i="1"/>
  <c r="F22" i="1"/>
  <c r="F21" i="1"/>
  <c r="F20" i="1"/>
  <c r="F19" i="1"/>
  <c r="F18" i="1"/>
  <c r="F17" i="1"/>
  <c r="F15" i="1"/>
  <c r="A15" i="1"/>
  <c r="F13" i="1"/>
  <c r="G13" i="1" s="1"/>
  <c r="F12" i="1"/>
  <c r="F11" i="1"/>
  <c r="G66" i="1" l="1"/>
  <c r="G23" i="1"/>
  <c r="G122" i="1"/>
  <c r="F71" i="1"/>
  <c r="G104" i="1" s="1"/>
  <c r="G135" i="1" s="1"/>
  <c r="C117" i="1"/>
  <c r="F117" i="1" s="1"/>
  <c r="G117" i="1" s="1"/>
  <c r="F142" i="1" l="1"/>
  <c r="F140" i="1"/>
  <c r="F139" i="1"/>
  <c r="F141" i="1"/>
  <c r="G136" i="1"/>
  <c r="F143" i="1"/>
  <c r="F138" i="1"/>
  <c r="G145" i="1" l="1"/>
  <c r="G146" i="1" l="1"/>
  <c r="G156" i="1" l="1"/>
  <c r="G157" i="1" l="1"/>
</calcChain>
</file>

<file path=xl/sharedStrings.xml><?xml version="1.0" encoding="utf-8"?>
<sst xmlns="http://schemas.openxmlformats.org/spreadsheetml/2006/main" count="334" uniqueCount="209">
  <si>
    <t>CORPORACIÓN DEL ACUEDUCTO Y ALCANTARILLADO DE SANTO DOMINGO</t>
  </si>
  <si>
    <t>* * * C. A. A. S. D. * * *</t>
  </si>
  <si>
    <t>DIRECCION DE INGENIERIA</t>
  </si>
  <si>
    <t>DEPARTAMENTO DE COSTOS Y ESPECIFICACIONES</t>
  </si>
  <si>
    <t>PRESUPUESTO: RED DE DISTRIBUCCIÓN DE AGUA POTABLE PARA ABASTECER LA C/PABLO VI Y C/LA CALLECITA, DEL SECTOR CRISTO REY. DISTRITO NACIONAL  (Departamento Noroeste)</t>
  </si>
  <si>
    <t>No.</t>
  </si>
  <si>
    <t>Descripción</t>
  </si>
  <si>
    <t>Cantidad</t>
  </si>
  <si>
    <t>Unidad</t>
  </si>
  <si>
    <t>Precio RD$</t>
  </si>
  <si>
    <t>Costo RD$</t>
  </si>
  <si>
    <t>Sub-Total RD$</t>
  </si>
  <si>
    <t>TRABAJOS PRELIMINARES:</t>
  </si>
  <si>
    <t>1.1.-</t>
  </si>
  <si>
    <t>Replanteo Topografico</t>
  </si>
  <si>
    <t>ML</t>
  </si>
  <si>
    <t>1.2.-</t>
  </si>
  <si>
    <t>Caseta para Materiales</t>
  </si>
  <si>
    <t>PA</t>
  </si>
  <si>
    <t>MOVIMIENTO DE TIERRA:</t>
  </si>
  <si>
    <t>2.1.-</t>
  </si>
  <si>
    <t>Excavacion con:</t>
  </si>
  <si>
    <t>2.1.1.-</t>
  </si>
  <si>
    <t>Compresor en Roca dura (20%)</t>
  </si>
  <si>
    <t>M3</t>
  </si>
  <si>
    <t>2.1.2.-</t>
  </si>
  <si>
    <t>Retro-excavadora de Esteras en Material no Clasificado (80%)</t>
  </si>
  <si>
    <t>2.2.-</t>
  </si>
  <si>
    <t>Suministro y Colocación Asiento de Arena</t>
  </si>
  <si>
    <t>2.3.-</t>
  </si>
  <si>
    <t xml:space="preserve">Relleno Compactado con Maquito  </t>
  </si>
  <si>
    <t>2.4.-</t>
  </si>
  <si>
    <t xml:space="preserve">Suministro de Material Para Relleno </t>
  </si>
  <si>
    <t>2.5.-</t>
  </si>
  <si>
    <t xml:space="preserve">Bote de Material Sobrante </t>
  </si>
  <si>
    <t>2.6.-</t>
  </si>
  <si>
    <t>Corte de Asfalto con Maquina</t>
  </si>
  <si>
    <t>SUMINISTRO DE TUBERÍAS Y PIEZAS:</t>
  </si>
  <si>
    <t>3.1.-</t>
  </si>
  <si>
    <t>Tuberia de Ø3":</t>
  </si>
  <si>
    <t>3.1.1.-</t>
  </si>
  <si>
    <t>Ø3" PVC SDR-21 Con J/G</t>
  </si>
  <si>
    <t>3.1.2.-</t>
  </si>
  <si>
    <t>Ø4" PVC SDR-26 Con J/G</t>
  </si>
  <si>
    <t>3.1.3.-</t>
  </si>
  <si>
    <t>Ø6" PVC SDR-26 Con J/G</t>
  </si>
  <si>
    <t>3.2.-</t>
  </si>
  <si>
    <t>Tee de:</t>
  </si>
  <si>
    <t>3.2.1.-</t>
  </si>
  <si>
    <t>Ø8" x Ø6" Acero</t>
  </si>
  <si>
    <t>UD</t>
  </si>
  <si>
    <t>3.2.2.-</t>
  </si>
  <si>
    <t>Ø6" x Ø6" Acero</t>
  </si>
  <si>
    <t>3.2.3.-</t>
  </si>
  <si>
    <t>Ø6" x Ø3" Acero</t>
  </si>
  <si>
    <t>3.2.4.-</t>
  </si>
  <si>
    <t>Ø4" x Ø3" Pvc</t>
  </si>
  <si>
    <t>3.2.5.-</t>
  </si>
  <si>
    <t>Ø3" x Ø3" Pvc</t>
  </si>
  <si>
    <t>3.3.-</t>
  </si>
  <si>
    <t xml:space="preserve">Codos de: </t>
  </si>
  <si>
    <t>3.3.1.-</t>
  </si>
  <si>
    <t xml:space="preserve">Ø6" x 90° Acero </t>
  </si>
  <si>
    <t>3.3.2.-</t>
  </si>
  <si>
    <t xml:space="preserve">Ø6" x 45° Acero </t>
  </si>
  <si>
    <t>3.3.3.-</t>
  </si>
  <si>
    <t xml:space="preserve">Ø6" x 22.5° Acero </t>
  </si>
  <si>
    <t>3.3.4.-</t>
  </si>
  <si>
    <t xml:space="preserve">Ø4" x 90° Pvc </t>
  </si>
  <si>
    <t>3.3.5.-</t>
  </si>
  <si>
    <t xml:space="preserve">Ø4" x 67.5° Pvc </t>
  </si>
  <si>
    <t>3.3.6.-</t>
  </si>
  <si>
    <t>Ø3" x 90° Pvc</t>
  </si>
  <si>
    <t>3.3.7.-</t>
  </si>
  <si>
    <t>Ø3" x 67.5° Pvc</t>
  </si>
  <si>
    <t>3.3.8.-</t>
  </si>
  <si>
    <t xml:space="preserve">Ø3" x 45° Pcv </t>
  </si>
  <si>
    <t>3.3.9.-</t>
  </si>
  <si>
    <t xml:space="preserve">Ø3" x 22.5° Pcv </t>
  </si>
  <si>
    <t>3.4.-</t>
  </si>
  <si>
    <t>Cruz de:</t>
  </si>
  <si>
    <t>3.4.1.-</t>
  </si>
  <si>
    <t>Ø4" x Ø4" Pvc</t>
  </si>
  <si>
    <t>3.4.2.-</t>
  </si>
  <si>
    <t>3.5.-</t>
  </si>
  <si>
    <t>Reducción de:</t>
  </si>
  <si>
    <t>3.5.1.-</t>
  </si>
  <si>
    <t xml:space="preserve"> Ø6" x Ø4" Acero</t>
  </si>
  <si>
    <t>3.5.2.-</t>
  </si>
  <si>
    <t xml:space="preserve"> Ø6" x Ø3" Acero</t>
  </si>
  <si>
    <t>3.5.3.-</t>
  </si>
  <si>
    <t>3.6.-</t>
  </si>
  <si>
    <t>Juntas Dresser de:</t>
  </si>
  <si>
    <t>3.6.1.-</t>
  </si>
  <si>
    <t xml:space="preserve">Ø8" </t>
  </si>
  <si>
    <t>3.6.2.-</t>
  </si>
  <si>
    <t xml:space="preserve">Ø6" </t>
  </si>
  <si>
    <t>3.6.3.-</t>
  </si>
  <si>
    <t xml:space="preserve">Ø4" </t>
  </si>
  <si>
    <t>3.6.4.-</t>
  </si>
  <si>
    <t xml:space="preserve">Ø3" </t>
  </si>
  <si>
    <t>3.7.-</t>
  </si>
  <si>
    <t>Tapón  de:</t>
  </si>
  <si>
    <t>3.7.1.-</t>
  </si>
  <si>
    <t xml:space="preserve"> Ø6" Pvc</t>
  </si>
  <si>
    <t>3.7.2.-</t>
  </si>
  <si>
    <t xml:space="preserve"> Ø3" Pvc</t>
  </si>
  <si>
    <t>3.8.-</t>
  </si>
  <si>
    <t>Valvula de Compuerta de:</t>
  </si>
  <si>
    <t>3.8.1.-</t>
  </si>
  <si>
    <t>Ø6" H. F. Platillada, Completa (Marca Mueller, AVK, o Similar)</t>
  </si>
  <si>
    <t>3.8.2.-</t>
  </si>
  <si>
    <t>Ø4" H. F. Platillada, Completa (Marca Mueller, AVK, o Similar)</t>
  </si>
  <si>
    <t>3.8.3.-</t>
  </si>
  <si>
    <t>Ø3" H. F. Platillada, Completa (Marca Mueller, AVK, o Similar)</t>
  </si>
  <si>
    <t>3.8.4.-</t>
  </si>
  <si>
    <t>Caja Telescopica</t>
  </si>
  <si>
    <t>COLOCACIÓN DE TUBERÍAS Y PIEZAS:</t>
  </si>
  <si>
    <t>4.1.-</t>
  </si>
  <si>
    <t>4.1.1.-</t>
  </si>
  <si>
    <t>4.1.2.-</t>
  </si>
  <si>
    <t>4.1.3.-</t>
  </si>
  <si>
    <t>4.2.-</t>
  </si>
  <si>
    <t>4.2.1.-</t>
  </si>
  <si>
    <t>4.2.2.-</t>
  </si>
  <si>
    <t>4.2.3.-</t>
  </si>
  <si>
    <t>4.2.4.-</t>
  </si>
  <si>
    <t>4.2.5.-</t>
  </si>
  <si>
    <t>4.3.-</t>
  </si>
  <si>
    <t>4.3.1.-</t>
  </si>
  <si>
    <t>4.3.2.-</t>
  </si>
  <si>
    <t>4.3.3.-</t>
  </si>
  <si>
    <t>4.3.4.-</t>
  </si>
  <si>
    <t>4.3.5.-</t>
  </si>
  <si>
    <t>4.3.6.-</t>
  </si>
  <si>
    <t>4.3.7.-</t>
  </si>
  <si>
    <t>Ø3" x67.5° Pvc</t>
  </si>
  <si>
    <t>4.3.8.-</t>
  </si>
  <si>
    <t>4.3.9.-</t>
  </si>
  <si>
    <t>4.4.-</t>
  </si>
  <si>
    <t>4.4.1.-</t>
  </si>
  <si>
    <t>4.4.2.-</t>
  </si>
  <si>
    <t>4.5.-</t>
  </si>
  <si>
    <t>4.5.1.-</t>
  </si>
  <si>
    <t>4.5.2.-</t>
  </si>
  <si>
    <t>4.5.3.-</t>
  </si>
  <si>
    <t>4.6.-</t>
  </si>
  <si>
    <t>4.6.1.-</t>
  </si>
  <si>
    <t>4.6.2.-</t>
  </si>
  <si>
    <t>4.7.-</t>
  </si>
  <si>
    <t>4.7.1.-</t>
  </si>
  <si>
    <t>4.7.2.-</t>
  </si>
  <si>
    <t>4.7.3.-</t>
  </si>
  <si>
    <t>4.7.4.-</t>
  </si>
  <si>
    <t>5.-</t>
  </si>
  <si>
    <t>CEMENTO SOLVENTE</t>
  </si>
  <si>
    <t>GALÓN</t>
  </si>
  <si>
    <t>6.-</t>
  </si>
  <si>
    <t>ANCLAJE DE PIEZAS EN H.S.</t>
  </si>
  <si>
    <t>7.-</t>
  </si>
  <si>
    <t>REPARACIÓN DE SERVICIOS EXISTENTES (Cubicar esta partida detallando las actividades realizadas) Cubicar Desglosado</t>
  </si>
  <si>
    <t>8.-</t>
  </si>
  <si>
    <t>ACOMETIDAS DOMICILIARIAS PROMEDIO DE  Ø3/4" (Con Clamps de Acero y Caja Ovalada)</t>
  </si>
  <si>
    <t>9.-</t>
  </si>
  <si>
    <t>TRANSPORTE INTERNO TUBERÍAS DE:</t>
  </si>
  <si>
    <t>9.1.-</t>
  </si>
  <si>
    <t>9.2.-</t>
  </si>
  <si>
    <t>9.3.-</t>
  </si>
  <si>
    <t>10.-</t>
  </si>
  <si>
    <t xml:space="preserve">PRUEBA HIDROSTÁTICA TUBERÍAS DE Ø3" PVC </t>
  </si>
  <si>
    <t>10.1.-</t>
  </si>
  <si>
    <t>10.2.-</t>
  </si>
  <si>
    <t>10.3.-</t>
  </si>
  <si>
    <t>11.-</t>
  </si>
  <si>
    <t>REPOSICION DE ASFALTO, e=2"</t>
  </si>
  <si>
    <t>M2</t>
  </si>
  <si>
    <t>12.-</t>
  </si>
  <si>
    <t>SUMINISTRO Y COLOCACION DE HIDRANTE DE Ø6" x Ø4"</t>
  </si>
  <si>
    <t>13.-</t>
  </si>
  <si>
    <t xml:space="preserve">SENALIZACION Y MANEJO DE TRANSITO: </t>
  </si>
  <si>
    <t>13.1.-</t>
  </si>
  <si>
    <t>Confección e instalación de señales para desvio de trafico (Incluye el Uso de Tanque de 55 Gls.)</t>
  </si>
  <si>
    <t>13.2.-</t>
  </si>
  <si>
    <t>Alquiler Torres de Luminarias motorizadas de 2.00 Bombillas</t>
  </si>
  <si>
    <t>13.3.-</t>
  </si>
  <si>
    <t>Uso Cinta Aviso de Peligro</t>
  </si>
  <si>
    <t>13.4.-</t>
  </si>
  <si>
    <t>Uso de Letreros de Aviso de Obra</t>
  </si>
  <si>
    <t>13.5.-</t>
  </si>
  <si>
    <t>Personal de apoyo para manejo de trafico en Horario Diurno, Nocturno y Dias Feriados (4.00 Hombres x 10.00 dias/noches)</t>
  </si>
  <si>
    <t>DIAS</t>
  </si>
  <si>
    <t xml:space="preserve">SUB-TOTAL DE COSTOS DIRECTOS </t>
  </si>
  <si>
    <t>DIRECCION TECNICA</t>
  </si>
  <si>
    <t>GASTOS ADMINISTRATIVOS</t>
  </si>
  <si>
    <t>TRANSPORTE</t>
  </si>
  <si>
    <t>SEGUROS Y FIANZA</t>
  </si>
  <si>
    <t>LEY # 6/86</t>
  </si>
  <si>
    <t>SUPERVISION C.A.A.S.D.</t>
  </si>
  <si>
    <t xml:space="preserve"> </t>
  </si>
  <si>
    <t>TOTAL DE GASTOS INDIRECTOS</t>
  </si>
  <si>
    <t>SUB-TOTAL GENERAL</t>
  </si>
  <si>
    <t>PRESERVACION, MANTENIMIENTO Y CONSERVACION DE CUENCAS</t>
  </si>
  <si>
    <t>EQUIPAMIENTO CAASD</t>
  </si>
  <si>
    <t>IMPREVISTOS</t>
  </si>
  <si>
    <t>ITBIS DE LA DIRECCION TECNICA</t>
  </si>
  <si>
    <t>CODIA</t>
  </si>
  <si>
    <t>PRUEBA DE COMPACTACIÓN           (Presentar Facturas)</t>
  </si>
  <si>
    <t>TRANSPORTE DE EQUIPOS  (IDA Y VUELTA) (Presentar Facturas)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</si>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</sst>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* #,##0.00\ ;* \(#,##0.00\);* \-#\ ;@\ "/>
    <numFmt numFmtId="165" formatCode="* #,##0.00\ ;\-* #,##0.00\ ;* \-#\ ;@\ "/>
    <numFmt numFmtId="166" formatCode="&quot; $&quot;* #,##0.00\ ;&quot; $&quot;* \(#,##0.00\);&quot; $&quot;* \-#\ ;@\ "/>
    <numFmt numFmtId="167" formatCode="* #,##0.00&quot; € &quot;;\-* #,##0.00&quot; € &quot;;* \-#&quot; € &quot;;@\ "/>
    <numFmt numFmtId="168" formatCode="[$€]* #,##0.00\ ;[$€]* \(#,##0.00\);[$€]* \-#\ ;@\ "/>
    <numFmt numFmtId="169" formatCode="* #,##0.00&quot;    &quot;;\-* #,##0.00&quot;    &quot;;* \-#&quot;    &quot;;@\ "/>
    <numFmt numFmtId="170" formatCode="* #,##0&quot;    &quot;;\-* #,##0&quot;    &quot;;* &quot;-    &quot;;@\ "/>
    <numFmt numFmtId="171" formatCode="* #,##0\ ;* \(#,##0\);* &quot;- &quot;;@\ "/>
    <numFmt numFmtId="172" formatCode="&quot; RD$&quot;* #,##0.00\ ;&quot;-RD$&quot;* #,##0.00\ ;&quot; RD$&quot;* \-#\ ;@\ "/>
    <numFmt numFmtId="173" formatCode="&quot; RD$&quot;* #,##0.00\ ;&quot; RD$&quot;* \(#,##0.00\);&quot; RD$&quot;* \-#\ ;@\ "/>
    <numFmt numFmtId="174" formatCode="[$-C0A]dd\-mmm\-yy"/>
    <numFmt numFmtId="175" formatCode="#,##0.\-"/>
    <numFmt numFmtId="176" formatCode="#,##0.#,\-"/>
    <numFmt numFmtId="177" formatCode="#,##0.#&quot;.-&quot;"/>
    <numFmt numFmtId="178" formatCode="#,##0.##&quot;..-&quot;"/>
    <numFmt numFmtId="179" formatCode="0.00&quot;..-&quot;"/>
    <numFmt numFmtId="180" formatCode="0\ %"/>
    <numFmt numFmtId="181" formatCode="0.0%"/>
    <numFmt numFmtId="182" formatCode="0.00\ ;\(0.00\)"/>
    <numFmt numFmtId="183" formatCode="[$-C0A]#,000&quot;   &quot;;[Red]\-#,000&quot;   &quot;"/>
    <numFmt numFmtId="184" formatCode="0.0\ %"/>
  </numFmts>
  <fonts count="54">
    <font>
      <sz val="10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b/>
      <sz val="16"/>
      <name val="Times New Roman"/>
      <family val="1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6"/>
      <name val="Times New Roman"/>
      <family val="1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sz val="12"/>
      <name val="Times New Roman"/>
      <family val="1"/>
      <charset val="1"/>
    </font>
    <font>
      <sz val="14"/>
      <color rgb="FF000000"/>
      <name val="Verdana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name val="Arial"/>
      <family val="2"/>
      <charset val="1"/>
    </font>
    <font>
      <b/>
      <sz val="16"/>
      <color rgb="FF000000"/>
      <name val="Times New Roman"/>
      <family val="1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Times New Roman"/>
      <family val="1"/>
      <charset val="1"/>
    </font>
    <font>
      <sz val="14"/>
      <name val="Times New Roman"/>
      <family val="1"/>
      <charset val="1"/>
    </font>
    <font>
      <b/>
      <sz val="14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8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2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8"/>
      <name val="Times New Roman"/>
      <family val="1"/>
      <charset val="1"/>
    </font>
    <font>
      <sz val="10"/>
      <name val="Arial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A6A6A6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793">
    <xf numFmtId="0" fontId="0" fillId="0" borderId="0"/>
    <xf numFmtId="164" fontId="9" fillId="0" borderId="0"/>
    <xf numFmtId="180" fontId="9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3" borderId="0"/>
    <xf numFmtId="0" fontId="2" fillId="3" borderId="0"/>
    <xf numFmtId="0" fontId="1" fillId="2" borderId="0"/>
    <xf numFmtId="0" fontId="1" fillId="2" borderId="0"/>
    <xf numFmtId="0" fontId="1" fillId="2" borderId="0"/>
    <xf numFmtId="0" fontId="2" fillId="3" borderId="0"/>
    <xf numFmtId="0" fontId="1" fillId="2" borderId="0"/>
    <xf numFmtId="0" fontId="1" fillId="2" borderId="0"/>
    <xf numFmtId="0" fontId="1" fillId="2" borderId="0"/>
    <xf numFmtId="0" fontId="2" fillId="4" borderId="0"/>
    <xf numFmtId="0" fontId="2" fillId="4" borderId="0"/>
    <xf numFmtId="0" fontId="1" fillId="2" borderId="0"/>
    <xf numFmtId="0" fontId="1" fillId="2" borderId="0"/>
    <xf numFmtId="0" fontId="1" fillId="2" borderId="0"/>
    <xf numFmtId="0" fontId="2" fillId="4" borderId="0"/>
    <xf numFmtId="0" fontId="1" fillId="2" borderId="0"/>
    <xf numFmtId="0" fontId="1" fillId="2" borderId="0"/>
    <xf numFmtId="0" fontId="1" fillId="2" borderId="0"/>
    <xf numFmtId="0" fontId="2" fillId="5" borderId="0"/>
    <xf numFmtId="0" fontId="2" fillId="5" borderId="0"/>
    <xf numFmtId="0" fontId="1" fillId="2" borderId="0"/>
    <xf numFmtId="0" fontId="1" fillId="2" borderId="0"/>
    <xf numFmtId="0" fontId="1" fillId="2" borderId="0"/>
    <xf numFmtId="0" fontId="2" fillId="5" borderId="0"/>
    <xf numFmtId="0" fontId="1" fillId="2" borderId="0"/>
    <xf numFmtId="0" fontId="1" fillId="2" borderId="0"/>
    <xf numFmtId="0" fontId="1" fillId="2" borderId="0"/>
    <xf numFmtId="0" fontId="2" fillId="6" borderId="0"/>
    <xf numFmtId="0" fontId="2" fillId="6" borderId="0"/>
    <xf numFmtId="0" fontId="1" fillId="2" borderId="0"/>
    <xf numFmtId="0" fontId="1" fillId="2" borderId="0"/>
    <xf numFmtId="0" fontId="1" fillId="2" borderId="0"/>
    <xf numFmtId="0" fontId="2" fillId="6" borderId="0"/>
    <xf numFmtId="0" fontId="1" fillId="2" borderId="0"/>
    <xf numFmtId="0" fontId="1" fillId="2" borderId="0"/>
    <xf numFmtId="0" fontId="1" fillId="2" borderId="0"/>
    <xf numFmtId="0" fontId="2" fillId="7" borderId="0"/>
    <xf numFmtId="0" fontId="2" fillId="7" borderId="0"/>
    <xf numFmtId="0" fontId="1" fillId="2" borderId="0"/>
    <xf numFmtId="0" fontId="1" fillId="2" borderId="0"/>
    <xf numFmtId="0" fontId="1" fillId="2" borderId="0"/>
    <xf numFmtId="0" fontId="2" fillId="7" borderId="0"/>
    <xf numFmtId="0" fontId="1" fillId="2" borderId="0"/>
    <xf numFmtId="0" fontId="1" fillId="2" borderId="0"/>
    <xf numFmtId="0" fontId="1" fillId="2" borderId="0"/>
    <xf numFmtId="0" fontId="2" fillId="8" borderId="0"/>
    <xf numFmtId="0" fontId="2" fillId="8" borderId="0"/>
    <xf numFmtId="0" fontId="1" fillId="2" borderId="0"/>
    <xf numFmtId="0" fontId="1" fillId="2" borderId="0"/>
    <xf numFmtId="0" fontId="1" fillId="2" borderId="0"/>
    <xf numFmtId="0" fontId="2" fillId="8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9" borderId="0"/>
    <xf numFmtId="0" fontId="2" fillId="9" borderId="0"/>
    <xf numFmtId="0" fontId="1" fillId="2" borderId="0"/>
    <xf numFmtId="0" fontId="1" fillId="2" borderId="0"/>
    <xf numFmtId="0" fontId="1" fillId="2" borderId="0"/>
    <xf numFmtId="0" fontId="2" fillId="9" borderId="0"/>
    <xf numFmtId="0" fontId="1" fillId="2" borderId="0"/>
    <xf numFmtId="0" fontId="1" fillId="2" borderId="0"/>
    <xf numFmtId="0" fontId="1" fillId="2" borderId="0"/>
    <xf numFmtId="0" fontId="2" fillId="10" borderId="0"/>
    <xf numFmtId="0" fontId="2" fillId="10" borderId="0"/>
    <xf numFmtId="0" fontId="1" fillId="2" borderId="0"/>
    <xf numFmtId="0" fontId="1" fillId="2" borderId="0"/>
    <xf numFmtId="0" fontId="1" fillId="2" borderId="0"/>
    <xf numFmtId="0" fontId="2" fillId="10" borderId="0"/>
    <xf numFmtId="0" fontId="1" fillId="2" borderId="0"/>
    <xf numFmtId="0" fontId="1" fillId="2" borderId="0"/>
    <xf numFmtId="0" fontId="1" fillId="2" borderId="0"/>
    <xf numFmtId="0" fontId="2" fillId="11" borderId="0"/>
    <xf numFmtId="0" fontId="2" fillId="11" borderId="0"/>
    <xf numFmtId="0" fontId="1" fillId="2" borderId="0"/>
    <xf numFmtId="0" fontId="1" fillId="2" borderId="0"/>
    <xf numFmtId="0" fontId="1" fillId="2" borderId="0"/>
    <xf numFmtId="0" fontId="2" fillId="11" borderId="0"/>
    <xf numFmtId="0" fontId="1" fillId="2" borderId="0"/>
    <xf numFmtId="0" fontId="1" fillId="2" borderId="0"/>
    <xf numFmtId="0" fontId="1" fillId="2" borderId="0"/>
    <xf numFmtId="0" fontId="2" fillId="6" borderId="0"/>
    <xf numFmtId="0" fontId="2" fillId="6" borderId="0"/>
    <xf numFmtId="0" fontId="1" fillId="2" borderId="0"/>
    <xf numFmtId="0" fontId="1" fillId="2" borderId="0"/>
    <xf numFmtId="0" fontId="1" fillId="2" borderId="0"/>
    <xf numFmtId="0" fontId="2" fillId="6" borderId="0"/>
    <xf numFmtId="0" fontId="1" fillId="2" borderId="0"/>
    <xf numFmtId="0" fontId="1" fillId="2" borderId="0"/>
    <xf numFmtId="0" fontId="1" fillId="2" borderId="0"/>
    <xf numFmtId="0" fontId="2" fillId="9" borderId="0"/>
    <xf numFmtId="0" fontId="2" fillId="9" borderId="0"/>
    <xf numFmtId="0" fontId="1" fillId="2" borderId="0"/>
    <xf numFmtId="0" fontId="1" fillId="2" borderId="0"/>
    <xf numFmtId="0" fontId="1" fillId="2" borderId="0"/>
    <xf numFmtId="0" fontId="2" fillId="9" borderId="0"/>
    <xf numFmtId="0" fontId="1" fillId="2" borderId="0"/>
    <xf numFmtId="0" fontId="1" fillId="2" borderId="0"/>
    <xf numFmtId="0" fontId="1" fillId="2" borderId="0"/>
    <xf numFmtId="0" fontId="2" fillId="12" borderId="0"/>
    <xf numFmtId="0" fontId="2" fillId="12" borderId="0"/>
    <xf numFmtId="0" fontId="1" fillId="2" borderId="0"/>
    <xf numFmtId="0" fontId="1" fillId="2" borderId="0"/>
    <xf numFmtId="0" fontId="1" fillId="2" borderId="0"/>
    <xf numFmtId="0" fontId="2" fillId="1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3" fillId="13" borderId="0"/>
    <xf numFmtId="0" fontId="3" fillId="13" borderId="0"/>
    <xf numFmtId="0" fontId="1" fillId="2" borderId="0"/>
    <xf numFmtId="0" fontId="1" fillId="2" borderId="0"/>
    <xf numFmtId="0" fontId="1" fillId="2" borderId="0"/>
    <xf numFmtId="0" fontId="3" fillId="13" borderId="0"/>
    <xf numFmtId="0" fontId="1" fillId="2" borderId="0"/>
    <xf numFmtId="0" fontId="1" fillId="2" borderId="0"/>
    <xf numFmtId="0" fontId="1" fillId="2" borderId="0"/>
    <xf numFmtId="0" fontId="3" fillId="10" borderId="0"/>
    <xf numFmtId="0" fontId="3" fillId="10" borderId="0"/>
    <xf numFmtId="0" fontId="1" fillId="2" borderId="0"/>
    <xf numFmtId="0" fontId="1" fillId="2" borderId="0"/>
    <xf numFmtId="0" fontId="1" fillId="2" borderId="0"/>
    <xf numFmtId="0" fontId="3" fillId="10" borderId="0"/>
    <xf numFmtId="0" fontId="1" fillId="2" borderId="0"/>
    <xf numFmtId="0" fontId="1" fillId="2" borderId="0"/>
    <xf numFmtId="0" fontId="1" fillId="2" borderId="0"/>
    <xf numFmtId="0" fontId="3" fillId="11" borderId="0"/>
    <xf numFmtId="0" fontId="3" fillId="11" borderId="0"/>
    <xf numFmtId="0" fontId="1" fillId="2" borderId="0"/>
    <xf numFmtId="0" fontId="1" fillId="2" borderId="0"/>
    <xf numFmtId="0" fontId="1" fillId="2" borderId="0"/>
    <xf numFmtId="0" fontId="3" fillId="11" borderId="0"/>
    <xf numFmtId="0" fontId="1" fillId="2" borderId="0"/>
    <xf numFmtId="0" fontId="1" fillId="2" borderId="0"/>
    <xf numFmtId="0" fontId="1" fillId="2" borderId="0"/>
    <xf numFmtId="0" fontId="3" fillId="14" borderId="0"/>
    <xf numFmtId="0" fontId="3" fillId="14" borderId="0"/>
    <xf numFmtId="0" fontId="1" fillId="2" borderId="0"/>
    <xf numFmtId="0" fontId="1" fillId="2" borderId="0"/>
    <xf numFmtId="0" fontId="1" fillId="2" borderId="0"/>
    <xf numFmtId="0" fontId="3" fillId="14" borderId="0"/>
    <xf numFmtId="0" fontId="1" fillId="2" borderId="0"/>
    <xf numFmtId="0" fontId="1" fillId="2" borderId="0"/>
    <xf numFmtId="0" fontId="1" fillId="2" borderId="0"/>
    <xf numFmtId="0" fontId="3" fillId="15" borderId="0"/>
    <xf numFmtId="0" fontId="3" fillId="15" borderId="0"/>
    <xf numFmtId="0" fontId="1" fillId="2" borderId="0"/>
    <xf numFmtId="0" fontId="1" fillId="2" borderId="0"/>
    <xf numFmtId="0" fontId="1" fillId="2" borderId="0"/>
    <xf numFmtId="0" fontId="3" fillId="15" borderId="0"/>
    <xf numFmtId="0" fontId="1" fillId="2" borderId="0"/>
    <xf numFmtId="0" fontId="1" fillId="2" borderId="0"/>
    <xf numFmtId="0" fontId="1" fillId="2" borderId="0"/>
    <xf numFmtId="0" fontId="3" fillId="16" borderId="0"/>
    <xf numFmtId="0" fontId="3" fillId="16" borderId="0"/>
    <xf numFmtId="0" fontId="1" fillId="2" borderId="0"/>
    <xf numFmtId="0" fontId="1" fillId="2" borderId="0"/>
    <xf numFmtId="0" fontId="1" fillId="17" borderId="0"/>
    <xf numFmtId="0" fontId="3" fillId="16" borderId="0"/>
    <xf numFmtId="0" fontId="1" fillId="2" borderId="0"/>
    <xf numFmtId="0" fontId="1" fillId="17" borderId="0"/>
    <xf numFmtId="0" fontId="1" fillId="2" borderId="0"/>
    <xf numFmtId="0" fontId="1" fillId="18" borderId="0"/>
    <xf numFmtId="0" fontId="1" fillId="2" borderId="0"/>
    <xf numFmtId="0" fontId="1" fillId="19" borderId="0"/>
    <xf numFmtId="0" fontId="1" fillId="2" borderId="0"/>
    <xf numFmtId="0" fontId="1" fillId="2" borderId="0"/>
    <xf numFmtId="0" fontId="1" fillId="2" borderId="0"/>
    <xf numFmtId="0" fontId="1" fillId="2" borderId="0"/>
    <xf numFmtId="0" fontId="4" fillId="5" borderId="0"/>
    <xf numFmtId="0" fontId="4" fillId="5" borderId="0"/>
    <xf numFmtId="0" fontId="1" fillId="2" borderId="0"/>
    <xf numFmtId="0" fontId="1" fillId="2" borderId="0"/>
    <xf numFmtId="0" fontId="1" fillId="2" borderId="0"/>
    <xf numFmtId="0" fontId="4" fillId="5" borderId="0"/>
    <xf numFmtId="0" fontId="1" fillId="2" borderId="0"/>
    <xf numFmtId="0" fontId="1" fillId="2" borderId="0"/>
    <xf numFmtId="0" fontId="1" fillId="2" borderId="0"/>
    <xf numFmtId="0" fontId="5" fillId="2" borderId="1"/>
    <xf numFmtId="0" fontId="6" fillId="20" borderId="2"/>
    <xf numFmtId="0" fontId="6" fillId="20" borderId="2"/>
    <xf numFmtId="0" fontId="5" fillId="2" borderId="3"/>
    <xf numFmtId="0" fontId="5" fillId="2" borderId="3"/>
    <xf numFmtId="0" fontId="5" fillId="2" borderId="3"/>
    <xf numFmtId="0" fontId="5" fillId="2" borderId="3"/>
    <xf numFmtId="0" fontId="6" fillId="20" borderId="2"/>
    <xf numFmtId="0" fontId="6" fillId="20" borderId="2"/>
    <xf numFmtId="0" fontId="5" fillId="2" borderId="3"/>
    <xf numFmtId="0" fontId="5" fillId="2" borderId="3"/>
    <xf numFmtId="0" fontId="5" fillId="2" borderId="3"/>
    <xf numFmtId="0" fontId="5" fillId="2" borderId="3"/>
    <xf numFmtId="0" fontId="7" fillId="0" borderId="4"/>
    <xf numFmtId="0" fontId="7" fillId="0" borderId="4"/>
    <xf numFmtId="0" fontId="1" fillId="0" borderId="5"/>
    <xf numFmtId="0" fontId="1" fillId="0" borderId="5"/>
    <xf numFmtId="0" fontId="1" fillId="0" borderId="5"/>
    <xf numFmtId="0" fontId="1" fillId="0" borderId="5"/>
    <xf numFmtId="0" fontId="8" fillId="0" borderId="6"/>
    <xf numFmtId="0" fontId="7" fillId="0" borderId="4"/>
    <xf numFmtId="0" fontId="7" fillId="0" borderId="4"/>
    <xf numFmtId="0" fontId="1" fillId="0" borderId="5"/>
    <xf numFmtId="0" fontId="1" fillId="0" borderId="5"/>
    <xf numFmtId="0" fontId="8" fillId="0" borderId="6"/>
    <xf numFmtId="0" fontId="1" fillId="0" borderId="5"/>
    <xf numFmtId="0" fontId="5" fillId="2" borderId="3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5" fontId="9" fillId="0" borderId="0"/>
    <xf numFmtId="164" fontId="9" fillId="0" borderId="0"/>
    <xf numFmtId="165" fontId="9" fillId="0" borderId="0"/>
    <xf numFmtId="164" fontId="9" fillId="0" borderId="0"/>
    <xf numFmtId="164" fontId="9" fillId="0" borderId="0"/>
    <xf numFmtId="165" fontId="9" fillId="0" borderId="0"/>
    <xf numFmtId="166" fontId="9" fillId="0" borderId="0"/>
    <xf numFmtId="166" fontId="9" fillId="0" borderId="0"/>
    <xf numFmtId="166" fontId="9" fillId="0" borderId="0"/>
    <xf numFmtId="167" fontId="9" fillId="0" borderId="0"/>
    <xf numFmtId="166" fontId="9" fillId="0" borderId="0"/>
    <xf numFmtId="0" fontId="10" fillId="21" borderId="7"/>
    <xf numFmtId="0" fontId="10" fillId="21" borderId="7"/>
    <xf numFmtId="0" fontId="10" fillId="21" borderId="7"/>
    <xf numFmtId="0" fontId="5" fillId="2" borderId="1"/>
    <xf numFmtId="0" fontId="10" fillId="21" borderId="7"/>
    <xf numFmtId="0" fontId="5" fillId="2" borderId="1"/>
    <xf numFmtId="0" fontId="11" fillId="2" borderId="1"/>
    <xf numFmtId="0" fontId="10" fillId="21" borderId="7"/>
    <xf numFmtId="0" fontId="10" fillId="21" borderId="7"/>
    <xf numFmtId="0" fontId="10" fillId="21" borderId="7"/>
    <xf numFmtId="0" fontId="5" fillId="2" borderId="1"/>
    <xf numFmtId="0" fontId="11" fillId="2" borderId="1"/>
    <xf numFmtId="0" fontId="5" fillId="2" borderId="1"/>
    <xf numFmtId="0" fontId="12" fillId="0" borderId="0"/>
    <xf numFmtId="0" fontId="12" fillId="0" borderId="0"/>
    <xf numFmtId="0" fontId="13" fillId="0" borderId="0"/>
    <xf numFmtId="0" fontId="13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13" fillId="0" borderId="0"/>
    <xf numFmtId="0" fontId="14" fillId="8" borderId="7"/>
    <xf numFmtId="0" fontId="14" fillId="8" borderId="7"/>
    <xf numFmtId="0" fontId="14" fillId="8" borderId="7"/>
    <xf numFmtId="0" fontId="14" fillId="2" borderId="1"/>
    <xf numFmtId="0" fontId="14" fillId="8" borderId="7"/>
    <xf numFmtId="0" fontId="14" fillId="2" borderId="1"/>
    <xf numFmtId="0" fontId="14" fillId="2" borderId="1"/>
    <xf numFmtId="0" fontId="14" fillId="8" borderId="7"/>
    <xf numFmtId="0" fontId="14" fillId="8" borderId="7"/>
    <xf numFmtId="0" fontId="14" fillId="8" borderId="7"/>
    <xf numFmtId="0" fontId="14" fillId="2" borderId="1"/>
    <xf numFmtId="0" fontId="14" fillId="2" borderId="1"/>
    <xf numFmtId="0" fontId="14" fillId="2" borderId="1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15" fillId="0" borderId="0"/>
    <xf numFmtId="0" fontId="1" fillId="2" borderId="0"/>
    <xf numFmtId="0" fontId="16" fillId="0" borderId="8"/>
    <xf numFmtId="0" fontId="17" fillId="0" borderId="9"/>
    <xf numFmtId="0" fontId="13" fillId="0" borderId="10"/>
    <xf numFmtId="0" fontId="13" fillId="0" borderId="0"/>
    <xf numFmtId="0" fontId="18" fillId="4" borderId="0"/>
    <xf numFmtId="0" fontId="18" fillId="4" borderId="0"/>
    <xf numFmtId="0" fontId="1" fillId="2" borderId="0"/>
    <xf numFmtId="0" fontId="1" fillId="2" borderId="0"/>
    <xf numFmtId="0" fontId="1" fillId="2" borderId="0"/>
    <xf numFmtId="0" fontId="18" fillId="4" borderId="0"/>
    <xf numFmtId="0" fontId="1" fillId="2" borderId="0"/>
    <xf numFmtId="0" fontId="1" fillId="2" borderId="0"/>
    <xf numFmtId="0" fontId="1" fillId="2" borderId="0"/>
    <xf numFmtId="0" fontId="14" fillId="2" borderId="1"/>
    <xf numFmtId="0" fontId="1" fillId="0" borderId="5"/>
    <xf numFmtId="0" fontId="1" fillId="0" borderId="5"/>
    <xf numFmtId="169" fontId="9" fillId="0" borderId="0"/>
    <xf numFmtId="169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0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165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164" fontId="9" fillId="0" borderId="0"/>
    <xf numFmtId="0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9" fontId="9" fillId="0" borderId="0"/>
    <xf numFmtId="164" fontId="9" fillId="0" borderId="0"/>
    <xf numFmtId="164" fontId="9" fillId="0" borderId="0"/>
    <xf numFmtId="164" fontId="9" fillId="0" borderId="0"/>
    <xf numFmtId="169" fontId="9" fillId="0" borderId="0"/>
    <xf numFmtId="164" fontId="9" fillId="0" borderId="0"/>
    <xf numFmtId="169" fontId="9" fillId="0" borderId="0"/>
    <xf numFmtId="169" fontId="9" fillId="0" borderId="0"/>
    <xf numFmtId="169" fontId="9" fillId="0" borderId="0"/>
    <xf numFmtId="164" fontId="9" fillId="0" borderId="0"/>
    <xf numFmtId="169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1" fontId="9" fillId="0" borderId="0"/>
    <xf numFmtId="171" fontId="9" fillId="0" borderId="0"/>
    <xf numFmtId="171" fontId="9" fillId="0" borderId="0"/>
    <xf numFmtId="170" fontId="9" fillId="0" borderId="0"/>
    <xf numFmtId="171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1" fontId="9" fillId="0" borderId="0"/>
    <xf numFmtId="171" fontId="9" fillId="0" borderId="0"/>
    <xf numFmtId="171" fontId="9" fillId="0" borderId="0"/>
    <xf numFmtId="170" fontId="9" fillId="0" borderId="0"/>
    <xf numFmtId="171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1" fontId="9" fillId="0" borderId="0"/>
    <xf numFmtId="171" fontId="9" fillId="0" borderId="0"/>
    <xf numFmtId="171" fontId="9" fillId="0" borderId="0"/>
    <xf numFmtId="170" fontId="9" fillId="0" borderId="0"/>
    <xf numFmtId="171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1" fontId="9" fillId="0" borderId="0"/>
    <xf numFmtId="171" fontId="9" fillId="0" borderId="0"/>
    <xf numFmtId="171" fontId="9" fillId="0" borderId="0"/>
    <xf numFmtId="170" fontId="9" fillId="0" borderId="0"/>
    <xf numFmtId="171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1" fontId="9" fillId="0" borderId="0"/>
    <xf numFmtId="171" fontId="9" fillId="0" borderId="0"/>
    <xf numFmtId="171" fontId="9" fillId="0" borderId="0"/>
    <xf numFmtId="170" fontId="9" fillId="0" borderId="0"/>
    <xf numFmtId="171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72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9" fillId="22" borderId="0"/>
    <xf numFmtId="0" fontId="19" fillId="22" borderId="0"/>
    <xf numFmtId="0" fontId="8" fillId="2" borderId="0"/>
    <xf numFmtId="0" fontId="8" fillId="2" borderId="0"/>
    <xf numFmtId="0" fontId="20" fillId="2" borderId="0"/>
    <xf numFmtId="0" fontId="19" fillId="22" borderId="0"/>
    <xf numFmtId="0" fontId="8" fillId="2" borderId="0"/>
    <xf numFmtId="0" fontId="20" fillId="2" borderId="0"/>
    <xf numFmtId="0" fontId="19" fillId="22" borderId="0"/>
    <xf numFmtId="0" fontId="8" fillId="2" borderId="0"/>
    <xf numFmtId="0" fontId="8" fillId="2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260">
    <xf numFmtId="0" fontId="0" fillId="0" borderId="0" xfId="0"/>
    <xf numFmtId="0" fontId="27" fillId="0" borderId="0" xfId="1539" applyFont="1" applyAlignment="1">
      <alignment horizontal="center"/>
    </xf>
    <xf numFmtId="0" fontId="24" fillId="0" borderId="0" xfId="1539" applyFont="1" applyAlignment="1">
      <alignment horizontal="center"/>
    </xf>
    <xf numFmtId="0" fontId="23" fillId="0" borderId="0" xfId="1539" applyFont="1"/>
    <xf numFmtId="4" fontId="23" fillId="0" borderId="0" xfId="1539" applyNumberFormat="1" applyFont="1"/>
    <xf numFmtId="0" fontId="25" fillId="0" borderId="0" xfId="1539" applyFont="1"/>
    <xf numFmtId="0" fontId="26" fillId="0" borderId="0" xfId="1539" applyFont="1"/>
    <xf numFmtId="0" fontId="28" fillId="0" borderId="0" xfId="1539" applyFont="1" applyAlignment="1">
      <alignment horizontal="center"/>
    </xf>
    <xf numFmtId="0" fontId="29" fillId="0" borderId="0" xfId="1539" applyFont="1" applyAlignment="1">
      <alignment horizontal="left"/>
    </xf>
    <xf numFmtId="0" fontId="29" fillId="0" borderId="0" xfId="1539" applyFont="1" applyAlignment="1">
      <alignment horizontal="center"/>
    </xf>
    <xf numFmtId="4" fontId="29" fillId="0" borderId="0" xfId="1539" applyNumberFormat="1" applyFont="1" applyAlignment="1">
      <alignment horizontal="center"/>
    </xf>
    <xf numFmtId="0" fontId="31" fillId="0" borderId="0" xfId="1539" applyFont="1"/>
    <xf numFmtId="0" fontId="32" fillId="0" borderId="0" xfId="1539" applyFont="1"/>
    <xf numFmtId="0" fontId="33" fillId="0" borderId="0" xfId="1539" applyFont="1"/>
    <xf numFmtId="0" fontId="35" fillId="0" borderId="11" xfId="1539" applyFont="1" applyBorder="1" applyAlignment="1">
      <alignment horizontal="center" vertical="center"/>
    </xf>
    <xf numFmtId="0" fontId="35" fillId="0" borderId="12" xfId="1539" applyFont="1" applyBorder="1" applyAlignment="1">
      <alignment horizontal="center" vertical="center"/>
    </xf>
    <xf numFmtId="4" fontId="35" fillId="0" borderId="12" xfId="1539" applyNumberFormat="1" applyFont="1" applyBorder="1" applyAlignment="1">
      <alignment horizontal="center" vertical="center"/>
    </xf>
    <xf numFmtId="0" fontId="35" fillId="0" borderId="13" xfId="1539" applyFont="1" applyBorder="1" applyAlignment="1">
      <alignment horizontal="center" vertical="center"/>
    </xf>
    <xf numFmtId="0" fontId="30" fillId="0" borderId="0" xfId="1539" applyFont="1" applyAlignment="1">
      <alignment horizontal="right"/>
    </xf>
    <xf numFmtId="0" fontId="35" fillId="0" borderId="14" xfId="1539" applyFont="1" applyBorder="1" applyAlignment="1">
      <alignment horizontal="center" vertical="center"/>
    </xf>
    <xf numFmtId="0" fontId="35" fillId="0" borderId="15" xfId="1539" applyFont="1" applyBorder="1" applyAlignment="1">
      <alignment horizontal="center" vertical="center"/>
    </xf>
    <xf numFmtId="4" fontId="35" fillId="0" borderId="15" xfId="1539" applyNumberFormat="1" applyFont="1" applyBorder="1" applyAlignment="1">
      <alignment horizontal="center" vertical="center"/>
    </xf>
    <xf numFmtId="0" fontId="35" fillId="0" borderId="16" xfId="1539" applyFont="1" applyBorder="1" applyAlignment="1">
      <alignment horizontal="center" vertical="center"/>
    </xf>
    <xf numFmtId="175" fontId="35" fillId="0" borderId="17" xfId="1429" applyNumberFormat="1" applyFont="1" applyBorder="1" applyAlignment="1">
      <alignment horizontal="right" vertical="center" wrapText="1"/>
    </xf>
    <xf numFmtId="0" fontId="35" fillId="0" borderId="18" xfId="1429" applyFont="1" applyBorder="1" applyAlignment="1">
      <alignment vertical="center" wrapText="1"/>
    </xf>
    <xf numFmtId="0" fontId="36" fillId="0" borderId="18" xfId="1429" applyFont="1" applyBorder="1" applyAlignment="1">
      <alignment vertical="center" wrapText="1"/>
    </xf>
    <xf numFmtId="164" fontId="36" fillId="0" borderId="18" xfId="1" applyFont="1" applyBorder="1" applyAlignment="1">
      <alignment vertical="center" wrapText="1"/>
    </xf>
    <xf numFmtId="164" fontId="36" fillId="0" borderId="18" xfId="227" applyFont="1" applyBorder="1" applyAlignment="1">
      <alignment vertical="center"/>
    </xf>
    <xf numFmtId="0" fontId="36" fillId="0" borderId="19" xfId="1429" applyFont="1" applyBorder="1" applyAlignment="1">
      <alignment vertical="center" wrapText="1"/>
    </xf>
    <xf numFmtId="164" fontId="37" fillId="0" borderId="0" xfId="227" applyFont="1" applyAlignment="1">
      <alignment horizontal="left" vertical="center" wrapText="1"/>
    </xf>
    <xf numFmtId="0" fontId="9" fillId="0" borderId="0" xfId="1429" applyAlignment="1">
      <alignment vertical="center" wrapText="1"/>
    </xf>
    <xf numFmtId="0" fontId="25" fillId="0" borderId="0" xfId="1429" applyFont="1" applyAlignment="1">
      <alignment vertical="center" wrapText="1"/>
    </xf>
    <xf numFmtId="176" fontId="36" fillId="0" borderId="17" xfId="1429" applyNumberFormat="1" applyFont="1" applyBorder="1" applyAlignment="1">
      <alignment horizontal="right" vertical="center" wrapText="1"/>
    </xf>
    <xf numFmtId="4" fontId="36" fillId="0" borderId="18" xfId="1429" applyNumberFormat="1" applyFont="1" applyBorder="1" applyAlignment="1">
      <alignment horizontal="center" vertical="center" wrapText="1"/>
    </xf>
    <xf numFmtId="0" fontId="36" fillId="0" borderId="18" xfId="1429" applyFont="1" applyBorder="1" applyAlignment="1">
      <alignment horizontal="center" vertical="center" wrapText="1"/>
    </xf>
    <xf numFmtId="164" fontId="38" fillId="0" borderId="19" xfId="1429" applyNumberFormat="1" applyFont="1" applyBorder="1" applyAlignment="1">
      <alignment vertical="center" wrapText="1"/>
    </xf>
    <xf numFmtId="2" fontId="26" fillId="0" borderId="0" xfId="1429" applyNumberFormat="1" applyFont="1" applyAlignment="1">
      <alignment vertical="center" wrapText="1"/>
    </xf>
    <xf numFmtId="0" fontId="35" fillId="0" borderId="17" xfId="1429" applyFont="1" applyBorder="1" applyAlignment="1">
      <alignment horizontal="right" vertical="center" wrapText="1"/>
    </xf>
    <xf numFmtId="0" fontId="34" fillId="0" borderId="18" xfId="1429" applyFont="1" applyBorder="1" applyAlignment="1">
      <alignment horizontal="center" vertical="center" wrapText="1"/>
    </xf>
    <xf numFmtId="164" fontId="34" fillId="0" borderId="18" xfId="1" applyFont="1" applyBorder="1" applyAlignment="1">
      <alignment vertical="center" wrapText="1"/>
    </xf>
    <xf numFmtId="0" fontId="39" fillId="0" borderId="19" xfId="1429" applyFont="1" applyBorder="1" applyAlignment="1">
      <alignment horizontal="center" vertical="center" wrapText="1"/>
    </xf>
    <xf numFmtId="0" fontId="23" fillId="0" borderId="0" xfId="1429" applyFont="1" applyAlignment="1">
      <alignment vertical="center" wrapText="1"/>
    </xf>
    <xf numFmtId="0" fontId="40" fillId="0" borderId="19" xfId="1429" applyFont="1" applyBorder="1" applyAlignment="1">
      <alignment vertical="center" wrapText="1"/>
    </xf>
    <xf numFmtId="177" fontId="36" fillId="0" borderId="17" xfId="1429" applyNumberFormat="1" applyFont="1" applyBorder="1" applyAlignment="1">
      <alignment horizontal="right" vertical="center" wrapText="1"/>
    </xf>
    <xf numFmtId="0" fontId="36" fillId="0" borderId="18" xfId="1429" applyFont="1" applyBorder="1" applyAlignment="1">
      <alignment horizontal="left" vertical="center" wrapText="1"/>
    </xf>
    <xf numFmtId="164" fontId="36" fillId="0" borderId="18" xfId="1" applyFont="1" applyBorder="1" applyAlignment="1">
      <alignment vertical="center"/>
    </xf>
    <xf numFmtId="2" fontId="23" fillId="0" borderId="0" xfId="1429" applyNumberFormat="1" applyFont="1" applyAlignment="1">
      <alignment vertical="center" wrapText="1"/>
    </xf>
    <xf numFmtId="2" fontId="25" fillId="0" borderId="0" xfId="1429" applyNumberFormat="1" applyFont="1" applyAlignment="1">
      <alignment horizontal="center" vertical="center" wrapText="1"/>
    </xf>
    <xf numFmtId="2" fontId="9" fillId="0" borderId="0" xfId="1429" applyNumberFormat="1" applyAlignment="1">
      <alignment vertical="center" wrapText="1"/>
    </xf>
    <xf numFmtId="0" fontId="26" fillId="0" borderId="0" xfId="1429" applyFont="1" applyAlignment="1">
      <alignment vertical="center" wrapText="1"/>
    </xf>
    <xf numFmtId="164" fontId="23" fillId="0" borderId="0" xfId="1429" applyNumberFormat="1" applyFont="1" applyAlignment="1">
      <alignment vertical="center" wrapText="1"/>
    </xf>
    <xf numFmtId="2" fontId="25" fillId="0" borderId="0" xfId="1429" applyNumberFormat="1" applyFont="1" applyAlignment="1">
      <alignment vertical="center" wrapText="1"/>
    </xf>
    <xf numFmtId="164" fontId="37" fillId="0" borderId="0" xfId="228" applyFont="1" applyAlignment="1">
      <alignment horizontal="left" vertical="center" wrapText="1"/>
    </xf>
    <xf numFmtId="164" fontId="23" fillId="0" borderId="0" xfId="1432" applyNumberFormat="1" applyFont="1" applyAlignment="1">
      <alignment vertical="center" wrapText="1"/>
    </xf>
    <xf numFmtId="2" fontId="25" fillId="0" borderId="0" xfId="1432" applyNumberFormat="1" applyFont="1" applyAlignment="1">
      <alignment horizontal="center" vertical="center" wrapText="1"/>
    </xf>
    <xf numFmtId="2" fontId="9" fillId="0" borderId="0" xfId="1432" applyNumberFormat="1" applyAlignment="1">
      <alignment vertical="center" wrapText="1"/>
    </xf>
    <xf numFmtId="0" fontId="9" fillId="0" borderId="0" xfId="1432" applyAlignment="1">
      <alignment vertical="center" wrapText="1"/>
    </xf>
    <xf numFmtId="2" fontId="25" fillId="0" borderId="0" xfId="1432" applyNumberFormat="1" applyFont="1" applyAlignment="1">
      <alignment vertical="center" wrapText="1"/>
    </xf>
    <xf numFmtId="0" fontId="41" fillId="0" borderId="18" xfId="1539" applyFont="1" applyBorder="1" applyAlignment="1">
      <alignment vertical="center" wrapText="1"/>
    </xf>
    <xf numFmtId="0" fontId="36" fillId="0" borderId="17" xfId="1429" applyFont="1" applyBorder="1" applyAlignment="1">
      <alignment horizontal="right" vertical="center" wrapText="1"/>
    </xf>
    <xf numFmtId="0" fontId="35" fillId="0" borderId="18" xfId="1429" applyFont="1" applyBorder="1" applyAlignment="1">
      <alignment horizontal="left" vertical="center" wrapText="1"/>
    </xf>
    <xf numFmtId="2" fontId="42" fillId="0" borderId="0" xfId="1429" applyNumberFormat="1" applyFont="1" applyAlignment="1">
      <alignment horizontal="center" vertical="center" wrapText="1"/>
    </xf>
    <xf numFmtId="2" fontId="42" fillId="0" borderId="0" xfId="1429" applyNumberFormat="1" applyFont="1" applyAlignment="1">
      <alignment vertical="center" wrapText="1"/>
    </xf>
    <xf numFmtId="2" fontId="43" fillId="0" borderId="0" xfId="1429" applyNumberFormat="1" applyFont="1" applyAlignment="1">
      <alignment vertical="center" wrapText="1"/>
    </xf>
    <xf numFmtId="0" fontId="43" fillId="0" borderId="0" xfId="1429" applyFont="1" applyAlignment="1">
      <alignment vertical="center" wrapText="1"/>
    </xf>
    <xf numFmtId="0" fontId="36" fillId="0" borderId="18" xfId="1429" applyFont="1" applyBorder="1" applyAlignment="1">
      <alignment horizontal="left" vertical="center"/>
    </xf>
    <xf numFmtId="0" fontId="36" fillId="0" borderId="18" xfId="1429" applyFont="1" applyBorder="1" applyAlignment="1">
      <alignment horizontal="center" vertical="center"/>
    </xf>
    <xf numFmtId="176" fontId="35" fillId="0" borderId="17" xfId="1429" applyNumberFormat="1" applyFont="1" applyBorder="1" applyAlignment="1">
      <alignment horizontal="right" vertical="center" wrapText="1"/>
    </xf>
    <xf numFmtId="0" fontId="35" fillId="0" borderId="18" xfId="1429" applyFont="1" applyBorder="1" applyAlignment="1">
      <alignment horizontal="left" vertical="center"/>
    </xf>
    <xf numFmtId="0" fontId="43" fillId="0" borderId="18" xfId="1429" applyFont="1" applyBorder="1" applyAlignment="1">
      <alignment vertical="center" wrapText="1"/>
    </xf>
    <xf numFmtId="2" fontId="44" fillId="0" borderId="0" xfId="1429" applyNumberFormat="1" applyFont="1" applyAlignment="1">
      <alignment vertical="center" wrapText="1"/>
    </xf>
    <xf numFmtId="2" fontId="35" fillId="0" borderId="0" xfId="1429" applyNumberFormat="1" applyFont="1" applyAlignment="1">
      <alignment vertical="center"/>
    </xf>
    <xf numFmtId="2" fontId="45" fillId="0" borderId="0" xfId="1429" applyNumberFormat="1" applyFont="1" applyAlignment="1">
      <alignment vertical="center" wrapText="1"/>
    </xf>
    <xf numFmtId="0" fontId="45" fillId="0" borderId="0" xfId="1429" applyFont="1" applyAlignment="1">
      <alignment vertical="center" wrapText="1"/>
    </xf>
    <xf numFmtId="4" fontId="41" fillId="0" borderId="18" xfId="1429" applyNumberFormat="1" applyFont="1" applyBorder="1" applyAlignment="1">
      <alignment horizontal="center" vertical="center" wrapText="1"/>
    </xf>
    <xf numFmtId="175" fontId="36" fillId="0" borderId="20" xfId="1429" applyNumberFormat="1" applyFont="1" applyBorder="1" applyAlignment="1">
      <alignment horizontal="right" vertical="center" wrapText="1"/>
    </xf>
    <xf numFmtId="164" fontId="36" fillId="0" borderId="0" xfId="1" applyFont="1" applyAlignment="1">
      <alignment vertical="center" wrapText="1"/>
    </xf>
    <xf numFmtId="175" fontId="36" fillId="0" borderId="21" xfId="1429" applyNumberFormat="1" applyFont="1" applyBorder="1" applyAlignment="1">
      <alignment horizontal="right" vertical="center" wrapText="1"/>
    </xf>
    <xf numFmtId="0" fontId="36" fillId="0" borderId="22" xfId="1429" applyFont="1" applyBorder="1" applyAlignment="1">
      <alignment horizontal="left" vertical="center"/>
    </xf>
    <xf numFmtId="4" fontId="41" fillId="0" borderId="22" xfId="1429" applyNumberFormat="1" applyFont="1" applyBorder="1" applyAlignment="1">
      <alignment horizontal="center" vertical="center" wrapText="1"/>
    </xf>
    <xf numFmtId="0" fontId="36" fillId="0" borderId="22" xfId="1429" applyFont="1" applyBorder="1" applyAlignment="1">
      <alignment horizontal="center" vertical="center" wrapText="1"/>
    </xf>
    <xf numFmtId="164" fontId="36" fillId="0" borderId="22" xfId="1" applyFont="1" applyBorder="1" applyAlignment="1">
      <alignment vertical="center" wrapText="1"/>
    </xf>
    <xf numFmtId="164" fontId="36" fillId="0" borderId="22" xfId="227" applyFont="1" applyBorder="1" applyAlignment="1">
      <alignment vertical="center"/>
    </xf>
    <xf numFmtId="164" fontId="38" fillId="0" borderId="23" xfId="1429" applyNumberFormat="1" applyFont="1" applyBorder="1" applyAlignment="1">
      <alignment vertical="center" wrapText="1"/>
    </xf>
    <xf numFmtId="175" fontId="36" fillId="0" borderId="17" xfId="1429" applyNumberFormat="1" applyFont="1" applyBorder="1" applyAlignment="1">
      <alignment horizontal="right" vertical="center" wrapText="1"/>
    </xf>
    <xf numFmtId="164" fontId="36" fillId="0" borderId="0" xfId="835" applyFont="1" applyAlignment="1">
      <alignment vertical="center" wrapText="1"/>
    </xf>
    <xf numFmtId="0" fontId="35" fillId="0" borderId="24" xfId="1436" applyFont="1" applyBorder="1" applyAlignment="1">
      <alignment horizontal="left" vertical="center" wrapText="1"/>
    </xf>
    <xf numFmtId="177" fontId="36" fillId="0" borderId="17" xfId="1432" applyNumberFormat="1" applyFont="1" applyBorder="1" applyAlignment="1">
      <alignment horizontal="right" vertical="center" wrapText="1"/>
    </xf>
    <xf numFmtId="0" fontId="36" fillId="0" borderId="24" xfId="1436" applyFont="1" applyBorder="1" applyAlignment="1">
      <alignment horizontal="left" vertical="center" wrapText="1"/>
    </xf>
    <xf numFmtId="4" fontId="41" fillId="0" borderId="18" xfId="681" applyNumberFormat="1" applyFont="1" applyBorder="1" applyAlignment="1">
      <alignment horizontal="center" vertical="center"/>
    </xf>
    <xf numFmtId="0" fontId="41" fillId="0" borderId="18" xfId="1434" applyFont="1" applyBorder="1" applyAlignment="1">
      <alignment horizontal="center" vertical="center" wrapText="1"/>
    </xf>
    <xf numFmtId="164" fontId="24" fillId="0" borderId="19" xfId="1434" applyNumberFormat="1" applyFont="1" applyBorder="1" applyAlignment="1">
      <alignment vertical="center" wrapText="1"/>
    </xf>
    <xf numFmtId="2" fontId="46" fillId="0" borderId="0" xfId="1436" applyNumberFormat="1" applyFont="1" applyAlignment="1">
      <alignment vertical="center"/>
    </xf>
    <xf numFmtId="0" fontId="46" fillId="0" borderId="0" xfId="1436" applyFont="1" applyAlignment="1">
      <alignment vertical="center"/>
    </xf>
    <xf numFmtId="0" fontId="47" fillId="0" borderId="0" xfId="1436" applyFont="1" applyAlignment="1">
      <alignment vertical="center"/>
    </xf>
    <xf numFmtId="0" fontId="35" fillId="0" borderId="18" xfId="1436" applyFont="1" applyBorder="1" applyAlignment="1">
      <alignment horizontal="left" vertical="center" wrapText="1"/>
    </xf>
    <xf numFmtId="0" fontId="9" fillId="0" borderId="18" xfId="1429" applyBorder="1" applyAlignment="1">
      <alignment vertical="center" wrapText="1"/>
    </xf>
    <xf numFmtId="4" fontId="36" fillId="0" borderId="18" xfId="681" applyNumberFormat="1" applyFont="1" applyBorder="1" applyAlignment="1">
      <alignment horizontal="center" vertical="center"/>
    </xf>
    <xf numFmtId="0" fontId="43" fillId="0" borderId="5" xfId="1429" applyFont="1" applyBorder="1" applyAlignment="1">
      <alignment vertical="center" wrapText="1"/>
    </xf>
    <xf numFmtId="177" fontId="35" fillId="0" borderId="17" xfId="1432" applyNumberFormat="1" applyFont="1" applyBorder="1" applyAlignment="1">
      <alignment horizontal="right" vertical="center" wrapText="1"/>
    </xf>
    <xf numFmtId="0" fontId="35" fillId="0" borderId="24" xfId="1432" applyFont="1" applyBorder="1" applyAlignment="1">
      <alignment horizontal="left" vertical="center" wrapText="1"/>
    </xf>
    <xf numFmtId="164" fontId="36" fillId="0" borderId="18" xfId="228" applyFont="1" applyBorder="1" applyAlignment="1">
      <alignment vertical="center"/>
    </xf>
    <xf numFmtId="0" fontId="36" fillId="0" borderId="18" xfId="1432" applyFont="1" applyBorder="1" applyAlignment="1">
      <alignment horizontal="center" vertical="center"/>
    </xf>
    <xf numFmtId="164" fontId="36" fillId="0" borderId="24" xfId="228" applyFont="1" applyBorder="1" applyAlignment="1">
      <alignment vertical="center"/>
    </xf>
    <xf numFmtId="164" fontId="36" fillId="0" borderId="25" xfId="228" applyFont="1" applyBorder="1" applyAlignment="1">
      <alignment vertical="center"/>
    </xf>
    <xf numFmtId="164" fontId="38" fillId="0" borderId="19" xfId="1432" applyNumberFormat="1" applyFont="1" applyBorder="1" applyAlignment="1">
      <alignment vertical="center"/>
    </xf>
    <xf numFmtId="2" fontId="35" fillId="0" borderId="0" xfId="1432" applyNumberFormat="1" applyFont="1" applyAlignment="1">
      <alignment vertical="center"/>
    </xf>
    <xf numFmtId="2" fontId="48" fillId="0" borderId="0" xfId="1432" applyNumberFormat="1" applyFont="1" applyAlignment="1">
      <alignment vertical="center"/>
    </xf>
    <xf numFmtId="0" fontId="48" fillId="0" borderId="0" xfId="1432" applyFont="1" applyAlignment="1">
      <alignment vertical="center"/>
    </xf>
    <xf numFmtId="0" fontId="49" fillId="0" borderId="0" xfId="1432" applyFont="1" applyAlignment="1">
      <alignment vertical="center"/>
    </xf>
    <xf numFmtId="0" fontId="36" fillId="0" borderId="18" xfId="1415" applyFont="1" applyBorder="1" applyAlignment="1">
      <alignment horizontal="left" vertical="center" wrapText="1"/>
    </xf>
    <xf numFmtId="165" fontId="36" fillId="0" borderId="18" xfId="234" applyFont="1" applyBorder="1" applyAlignment="1">
      <alignment vertical="center" wrapText="1"/>
    </xf>
    <xf numFmtId="164" fontId="38" fillId="0" borderId="0" xfId="1432" applyNumberFormat="1" applyFont="1" applyAlignment="1">
      <alignment vertical="center"/>
    </xf>
    <xf numFmtId="0" fontId="36" fillId="0" borderId="26" xfId="1415" applyFont="1" applyBorder="1" applyAlignment="1">
      <alignment horizontal="left" vertical="center" wrapText="1"/>
    </xf>
    <xf numFmtId="178" fontId="36" fillId="0" borderId="17" xfId="1432" applyNumberFormat="1" applyFont="1" applyBorder="1" applyAlignment="1">
      <alignment horizontal="right" vertical="center"/>
    </xf>
    <xf numFmtId="176" fontId="36" fillId="0" borderId="27" xfId="1429" applyNumberFormat="1" applyFont="1" applyBorder="1" applyAlignment="1">
      <alignment horizontal="right" vertical="center" wrapText="1"/>
    </xf>
    <xf numFmtId="4" fontId="36" fillId="0" borderId="22" xfId="1429" applyNumberFormat="1" applyFont="1" applyBorder="1" applyAlignment="1">
      <alignment horizontal="center" vertical="center" wrapText="1"/>
    </xf>
    <xf numFmtId="164" fontId="36" fillId="0" borderId="5" xfId="835" applyFont="1" applyBorder="1" applyAlignment="1">
      <alignment vertical="center" wrapText="1"/>
    </xf>
    <xf numFmtId="179" fontId="30" fillId="0" borderId="20" xfId="1436" applyNumberFormat="1" applyFont="1" applyBorder="1" applyAlignment="1">
      <alignment horizontal="right" vertical="center"/>
    </xf>
    <xf numFmtId="165" fontId="36" fillId="0" borderId="26" xfId="234" applyFont="1" applyBorder="1" applyAlignment="1">
      <alignment vertical="center" wrapText="1"/>
    </xf>
    <xf numFmtId="0" fontId="41" fillId="0" borderId="24" xfId="1436" applyFont="1" applyBorder="1" applyAlignment="1">
      <alignment horizontal="left" vertical="center" wrapText="1"/>
    </xf>
    <xf numFmtId="164" fontId="41" fillId="0" borderId="24" xfId="835" applyFont="1" applyBorder="1" applyAlignment="1">
      <alignment vertical="center" wrapText="1"/>
    </xf>
    <xf numFmtId="164" fontId="41" fillId="0" borderId="25" xfId="230" applyFont="1" applyBorder="1" applyAlignment="1">
      <alignment vertical="center"/>
    </xf>
    <xf numFmtId="0" fontId="33" fillId="0" borderId="0" xfId="1429" applyFont="1" applyAlignment="1">
      <alignment vertical="center" wrapText="1"/>
    </xf>
    <xf numFmtId="178" fontId="35" fillId="0" borderId="17" xfId="1432" applyNumberFormat="1" applyFont="1" applyBorder="1" applyAlignment="1">
      <alignment horizontal="right" vertical="center"/>
    </xf>
    <xf numFmtId="164" fontId="36" fillId="0" borderId="24" xfId="835" applyFont="1" applyBorder="1" applyAlignment="1">
      <alignment vertical="center" wrapText="1"/>
    </xf>
    <xf numFmtId="164" fontId="36" fillId="0" borderId="25" xfId="227" applyFont="1" applyBorder="1" applyAlignment="1">
      <alignment vertical="center"/>
    </xf>
    <xf numFmtId="0" fontId="50" fillId="0" borderId="0" xfId="1429" applyFont="1" applyAlignment="1">
      <alignment vertical="center" wrapText="1"/>
    </xf>
    <xf numFmtId="4" fontId="45" fillId="0" borderId="0" xfId="1429" applyNumberFormat="1" applyFont="1" applyAlignment="1">
      <alignment vertical="center" wrapText="1"/>
    </xf>
    <xf numFmtId="178" fontId="35" fillId="0" borderId="27" xfId="1432" applyNumberFormat="1" applyFont="1" applyBorder="1" applyAlignment="1">
      <alignment horizontal="right" vertical="center"/>
    </xf>
    <xf numFmtId="0" fontId="35" fillId="0" borderId="22" xfId="1415" applyFont="1" applyBorder="1" applyAlignment="1">
      <alignment horizontal="left" vertical="center" wrapText="1"/>
    </xf>
    <xf numFmtId="4" fontId="36" fillId="0" borderId="22" xfId="681" applyNumberFormat="1" applyFont="1" applyBorder="1" applyAlignment="1">
      <alignment horizontal="center" vertical="center"/>
    </xf>
    <xf numFmtId="0" fontId="36" fillId="0" borderId="22" xfId="1432" applyFont="1" applyBorder="1" applyAlignment="1">
      <alignment horizontal="center" vertical="center"/>
    </xf>
    <xf numFmtId="165" fontId="36" fillId="0" borderId="28" xfId="234" applyFont="1" applyBorder="1" applyAlignment="1">
      <alignment vertical="center" wrapText="1"/>
    </xf>
    <xf numFmtId="164" fontId="36" fillId="0" borderId="22" xfId="228" applyFont="1" applyBorder="1" applyAlignment="1">
      <alignment vertical="center"/>
    </xf>
    <xf numFmtId="164" fontId="38" fillId="0" borderId="23" xfId="1432" applyNumberFormat="1" applyFont="1" applyBorder="1" applyAlignment="1">
      <alignment vertical="center"/>
    </xf>
    <xf numFmtId="2" fontId="33" fillId="0" borderId="0" xfId="1429" applyNumberFormat="1" applyFont="1" applyAlignment="1">
      <alignment vertical="center" wrapText="1"/>
    </xf>
    <xf numFmtId="4" fontId="33" fillId="0" borderId="0" xfId="1429" applyNumberFormat="1" applyFont="1" applyAlignment="1">
      <alignment vertical="center" wrapText="1"/>
    </xf>
    <xf numFmtId="0" fontId="35" fillId="0" borderId="26" xfId="1415" applyFont="1" applyBorder="1" applyAlignment="1">
      <alignment horizontal="left" vertical="center" wrapText="1"/>
    </xf>
    <xf numFmtId="165" fontId="36" fillId="2" borderId="18" xfId="234" applyFont="1" applyFill="1" applyBorder="1" applyAlignment="1">
      <alignment vertical="center" wrapText="1"/>
    </xf>
    <xf numFmtId="164" fontId="38" fillId="0" borderId="0" xfId="1429" applyNumberFormat="1" applyFont="1" applyAlignment="1">
      <alignment vertical="center" wrapText="1"/>
    </xf>
    <xf numFmtId="0" fontId="34" fillId="0" borderId="0" xfId="1429" applyFont="1" applyAlignment="1">
      <alignment vertical="center" wrapText="1"/>
    </xf>
    <xf numFmtId="2" fontId="34" fillId="0" borderId="0" xfId="1429" applyNumberFormat="1" applyFont="1" applyAlignment="1">
      <alignment vertical="center" wrapText="1"/>
    </xf>
    <xf numFmtId="0" fontId="45" fillId="0" borderId="0" xfId="1429" applyFont="1"/>
    <xf numFmtId="0" fontId="35" fillId="0" borderId="18" xfId="1415" applyFont="1" applyBorder="1" applyAlignment="1">
      <alignment horizontal="left" vertical="center" wrapText="1"/>
    </xf>
    <xf numFmtId="165" fontId="36" fillId="0" borderId="24" xfId="234" applyFont="1" applyBorder="1" applyAlignment="1">
      <alignment vertical="center" wrapText="1"/>
    </xf>
    <xf numFmtId="2" fontId="44" fillId="0" borderId="0" xfId="1429" applyNumberFormat="1" applyFont="1" applyAlignment="1">
      <alignment horizontal="center" vertical="center" wrapText="1"/>
    </xf>
    <xf numFmtId="164" fontId="36" fillId="0" borderId="26" xfId="228" applyFont="1" applyBorder="1" applyAlignment="1">
      <alignment vertical="center"/>
    </xf>
    <xf numFmtId="178" fontId="36" fillId="0" borderId="27" xfId="1432" applyNumberFormat="1" applyFont="1" applyBorder="1" applyAlignment="1">
      <alignment horizontal="right" vertical="center"/>
    </xf>
    <xf numFmtId="0" fontId="36" fillId="0" borderId="29" xfId="1415" applyFont="1" applyBorder="1" applyAlignment="1">
      <alignment horizontal="left" vertical="center" wrapText="1"/>
    </xf>
    <xf numFmtId="165" fontId="36" fillId="0" borderId="22" xfId="234" applyFont="1" applyBorder="1" applyAlignment="1">
      <alignment vertical="center" wrapText="1"/>
    </xf>
    <xf numFmtId="164" fontId="51" fillId="0" borderId="0" xfId="1050" applyFont="1"/>
    <xf numFmtId="0" fontId="23" fillId="0" borderId="0" xfId="1415" applyFont="1" applyAlignment="1">
      <alignment vertical="center" wrapText="1"/>
    </xf>
    <xf numFmtId="0" fontId="9" fillId="0" borderId="0" xfId="1466"/>
    <xf numFmtId="164" fontId="51" fillId="0" borderId="0" xfId="1466" applyNumberFormat="1" applyFont="1"/>
    <xf numFmtId="164" fontId="41" fillId="0" borderId="0" xfId="1" applyFont="1" applyAlignment="1">
      <alignment vertical="center" wrapText="1"/>
    </xf>
    <xf numFmtId="0" fontId="23" fillId="0" borderId="0" xfId="1539" applyFont="1" applyAlignment="1">
      <alignment vertical="center" wrapText="1"/>
    </xf>
    <xf numFmtId="178" fontId="36" fillId="0" borderId="30" xfId="1432" applyNumberFormat="1" applyFont="1" applyBorder="1" applyAlignment="1">
      <alignment horizontal="right" vertical="center"/>
    </xf>
    <xf numFmtId="0" fontId="38" fillId="0" borderId="31" xfId="1415" applyFont="1" applyBorder="1" applyAlignment="1">
      <alignment horizontal="left" vertical="center" wrapText="1"/>
    </xf>
    <xf numFmtId="4" fontId="36" fillId="0" borderId="31" xfId="681" applyNumberFormat="1" applyFont="1" applyBorder="1" applyAlignment="1">
      <alignment horizontal="center" vertical="center"/>
    </xf>
    <xf numFmtId="0" fontId="36" fillId="0" borderId="31" xfId="1432" applyFont="1" applyBorder="1" applyAlignment="1">
      <alignment horizontal="center" vertical="center"/>
    </xf>
    <xf numFmtId="165" fontId="36" fillId="0" borderId="31" xfId="234" applyFont="1" applyBorder="1" applyAlignment="1">
      <alignment vertical="center" wrapText="1"/>
    </xf>
    <xf numFmtId="164" fontId="36" fillId="0" borderId="31" xfId="228" applyFont="1" applyBorder="1" applyAlignment="1">
      <alignment vertical="center"/>
    </xf>
    <xf numFmtId="164" fontId="38" fillId="0" borderId="13" xfId="1432" applyNumberFormat="1" applyFont="1" applyBorder="1" applyAlignment="1">
      <alignment vertical="center"/>
    </xf>
    <xf numFmtId="0" fontId="9" fillId="0" borderId="0" xfId="1443" applyAlignment="1">
      <alignment vertical="center" wrapText="1"/>
    </xf>
    <xf numFmtId="0" fontId="9" fillId="0" borderId="0" xfId="1539" applyFont="1"/>
    <xf numFmtId="2" fontId="25" fillId="0" borderId="0" xfId="1539" applyNumberFormat="1" applyFont="1"/>
    <xf numFmtId="2" fontId="9" fillId="0" borderId="0" xfId="1539" applyNumberFormat="1" applyFont="1"/>
    <xf numFmtId="0" fontId="40" fillId="0" borderId="26" xfId="1415" applyFont="1" applyBorder="1" applyAlignment="1">
      <alignment horizontal="left" vertical="center" wrapText="1"/>
    </xf>
    <xf numFmtId="4" fontId="40" fillId="0" borderId="18" xfId="681" applyNumberFormat="1" applyFont="1" applyBorder="1" applyAlignment="1">
      <alignment horizontal="center" vertical="center"/>
    </xf>
    <xf numFmtId="180" fontId="27" fillId="0" borderId="18" xfId="2" applyFont="1" applyBorder="1" applyAlignment="1">
      <alignment horizontal="center" vertical="center"/>
    </xf>
    <xf numFmtId="165" fontId="40" fillId="0" borderId="18" xfId="234" applyFont="1" applyBorder="1" applyAlignment="1">
      <alignment vertical="center" wrapText="1"/>
    </xf>
    <xf numFmtId="164" fontId="40" fillId="0" borderId="18" xfId="228" applyFont="1" applyBorder="1" applyAlignment="1">
      <alignment vertical="center"/>
    </xf>
    <xf numFmtId="164" fontId="41" fillId="0" borderId="0" xfId="1" applyFont="1"/>
    <xf numFmtId="0" fontId="27" fillId="0" borderId="18" xfId="1436" applyFont="1" applyBorder="1" applyAlignment="1">
      <alignment horizontal="left" vertical="center" wrapText="1"/>
    </xf>
    <xf numFmtId="181" fontId="27" fillId="0" borderId="18" xfId="2" applyNumberFormat="1" applyFont="1" applyBorder="1" applyAlignment="1">
      <alignment horizontal="center" vertical="center"/>
    </xf>
    <xf numFmtId="164" fontId="27" fillId="0" borderId="24" xfId="835" applyFont="1" applyBorder="1" applyAlignment="1">
      <alignment vertical="center" wrapText="1"/>
    </xf>
    <xf numFmtId="164" fontId="27" fillId="0" borderId="25" xfId="230" applyFont="1" applyBorder="1" applyAlignment="1">
      <alignment vertical="center"/>
    </xf>
    <xf numFmtId="0" fontId="40" fillId="0" borderId="24" xfId="1436" applyFont="1" applyBorder="1" applyAlignment="1">
      <alignment horizontal="left" vertical="center" wrapText="1"/>
    </xf>
    <xf numFmtId="164" fontId="40" fillId="0" borderId="24" xfId="835" applyFont="1" applyBorder="1" applyAlignment="1">
      <alignment vertical="center" wrapText="1"/>
    </xf>
    <xf numFmtId="164" fontId="40" fillId="0" borderId="25" xfId="227" applyFont="1" applyBorder="1" applyAlignment="1">
      <alignment vertical="center"/>
    </xf>
    <xf numFmtId="166" fontId="30" fillId="0" borderId="19" xfId="242" applyFont="1" applyBorder="1" applyAlignment="1">
      <alignment vertical="center"/>
    </xf>
    <xf numFmtId="0" fontId="40" fillId="0" borderId="24" xfId="1432" applyFont="1" applyBorder="1" applyAlignment="1">
      <alignment horizontal="left" vertical="center" wrapText="1"/>
    </xf>
    <xf numFmtId="10" fontId="27" fillId="0" borderId="18" xfId="2" applyNumberFormat="1" applyFont="1" applyBorder="1" applyAlignment="1">
      <alignment horizontal="center" vertical="center"/>
    </xf>
    <xf numFmtId="164" fontId="40" fillId="0" borderId="25" xfId="228" applyFont="1" applyBorder="1" applyAlignment="1">
      <alignment vertical="center"/>
    </xf>
    <xf numFmtId="0" fontId="40" fillId="0" borderId="18" xfId="1415" applyFont="1" applyBorder="1" applyAlignment="1">
      <alignment horizontal="left" vertical="center" wrapText="1"/>
    </xf>
    <xf numFmtId="165" fontId="40" fillId="0" borderId="24" xfId="234" applyFont="1" applyBorder="1" applyAlignment="1">
      <alignment vertical="center" wrapText="1"/>
    </xf>
    <xf numFmtId="0" fontId="27" fillId="0" borderId="17" xfId="1539" applyFont="1" applyBorder="1" applyAlignment="1">
      <alignment vertical="center"/>
    </xf>
    <xf numFmtId="0" fontId="27" fillId="0" borderId="18" xfId="1539" applyFont="1" applyBorder="1" applyAlignment="1">
      <alignment vertical="center"/>
    </xf>
    <xf numFmtId="4" fontId="27" fillId="0" borderId="18" xfId="1539" applyNumberFormat="1" applyFont="1" applyBorder="1" applyAlignment="1">
      <alignment horizontal="center" vertical="center"/>
    </xf>
    <xf numFmtId="164" fontId="27" fillId="0" borderId="18" xfId="1" applyFont="1" applyBorder="1" applyAlignment="1">
      <alignment vertical="center"/>
    </xf>
    <xf numFmtId="164" fontId="24" fillId="0" borderId="19" xfId="1" applyFont="1" applyBorder="1" applyAlignment="1">
      <alignment vertical="center"/>
    </xf>
    <xf numFmtId="0" fontId="27" fillId="0" borderId="11" xfId="1539" applyFont="1" applyBorder="1" applyAlignment="1">
      <alignment vertical="center"/>
    </xf>
    <xf numFmtId="0" fontId="24" fillId="0" borderId="12" xfId="1539" applyFont="1" applyBorder="1" applyAlignment="1">
      <alignment vertical="center"/>
    </xf>
    <xf numFmtId="4" fontId="27" fillId="0" borderId="12" xfId="1539" applyNumberFormat="1" applyFont="1" applyBorder="1" applyAlignment="1">
      <alignment horizontal="center" vertical="center"/>
    </xf>
    <xf numFmtId="0" fontId="27" fillId="0" borderId="12" xfId="1539" applyFont="1" applyBorder="1" applyAlignment="1">
      <alignment vertical="center"/>
    </xf>
    <xf numFmtId="164" fontId="24" fillId="0" borderId="13" xfId="1" applyFont="1" applyBorder="1" applyAlignment="1">
      <alignment vertical="center"/>
    </xf>
    <xf numFmtId="0" fontId="27" fillId="0" borderId="32" xfId="1539" applyFont="1" applyBorder="1" applyAlignment="1">
      <alignment vertical="center"/>
    </xf>
    <xf numFmtId="0" fontId="24" fillId="0" borderId="33" xfId="1539" applyFont="1" applyBorder="1" applyAlignment="1">
      <alignment vertical="center"/>
    </xf>
    <xf numFmtId="4" fontId="27" fillId="0" borderId="33" xfId="1539" applyNumberFormat="1" applyFont="1" applyBorder="1" applyAlignment="1">
      <alignment horizontal="center" vertical="center"/>
    </xf>
    <xf numFmtId="0" fontId="27" fillId="0" borderId="33" xfId="1539" applyFont="1" applyBorder="1" applyAlignment="1">
      <alignment vertical="center"/>
    </xf>
    <xf numFmtId="164" fontId="24" fillId="0" borderId="34" xfId="1" applyFont="1" applyBorder="1" applyAlignment="1">
      <alignment vertical="center"/>
    </xf>
    <xf numFmtId="0" fontId="27" fillId="0" borderId="33" xfId="1539" applyFont="1" applyBorder="1" applyAlignment="1">
      <alignment vertical="center" wrapText="1"/>
    </xf>
    <xf numFmtId="0" fontId="27" fillId="0" borderId="33" xfId="1539" applyFont="1" applyBorder="1" applyAlignment="1">
      <alignment horizontal="center" vertical="center"/>
    </xf>
    <xf numFmtId="0" fontId="27" fillId="0" borderId="35" xfId="1539" applyFont="1" applyBorder="1" applyAlignment="1">
      <alignment vertical="center"/>
    </xf>
    <xf numFmtId="0" fontId="27" fillId="0" borderId="1" xfId="1539" applyFont="1" applyBorder="1" applyAlignment="1">
      <alignment vertical="center"/>
    </xf>
    <xf numFmtId="4" fontId="27" fillId="0" borderId="1" xfId="1539" applyNumberFormat="1" applyFont="1" applyBorder="1" applyAlignment="1">
      <alignment horizontal="center" vertical="center"/>
    </xf>
    <xf numFmtId="180" fontId="27" fillId="0" borderId="1" xfId="2" applyFont="1" applyBorder="1" applyAlignment="1">
      <alignment horizontal="center" vertical="center"/>
    </xf>
    <xf numFmtId="164" fontId="24" fillId="0" borderId="36" xfId="1" applyFont="1" applyBorder="1" applyAlignment="1">
      <alignment vertical="center"/>
    </xf>
    <xf numFmtId="0" fontId="27" fillId="0" borderId="37" xfId="1539" applyFont="1" applyBorder="1" applyAlignment="1">
      <alignment vertical="center"/>
    </xf>
    <xf numFmtId="182" fontId="27" fillId="0" borderId="1" xfId="1539" applyNumberFormat="1" applyFont="1" applyBorder="1" applyAlignment="1">
      <alignment vertical="center"/>
    </xf>
    <xf numFmtId="164" fontId="27" fillId="0" borderId="1" xfId="1" applyFont="1" applyBorder="1" applyAlignment="1">
      <alignment vertical="center"/>
    </xf>
    <xf numFmtId="183" fontId="21" fillId="0" borderId="0" xfId="1443" applyNumberFormat="1" applyFont="1" applyAlignment="1">
      <alignment horizontal="center" vertical="center"/>
    </xf>
    <xf numFmtId="0" fontId="41" fillId="0" borderId="38" xfId="1539" applyFont="1" applyBorder="1" applyAlignment="1">
      <alignment vertical="center"/>
    </xf>
    <xf numFmtId="184" fontId="27" fillId="0" borderId="1" xfId="2" applyNumberFormat="1" applyFont="1" applyBorder="1" applyAlignment="1">
      <alignment horizontal="center" vertical="center"/>
    </xf>
    <xf numFmtId="164" fontId="24" fillId="0" borderId="36" xfId="227" applyFont="1" applyBorder="1" applyAlignment="1">
      <alignment vertical="center"/>
    </xf>
    <xf numFmtId="0" fontId="27" fillId="0" borderId="1" xfId="1443" applyFont="1" applyBorder="1" applyAlignment="1">
      <alignment vertical="center" wrapText="1"/>
    </xf>
    <xf numFmtId="169" fontId="40" fillId="0" borderId="39" xfId="1266" applyFont="1" applyBorder="1" applyAlignment="1">
      <alignment horizontal="center" vertical="center" wrapText="1"/>
    </xf>
    <xf numFmtId="0" fontId="27" fillId="0" borderId="1" xfId="1443" applyFont="1" applyBorder="1" applyAlignment="1">
      <alignment horizontal="center" vertical="center"/>
    </xf>
    <xf numFmtId="164" fontId="24" fillId="0" borderId="40" xfId="227" applyFont="1" applyBorder="1" applyAlignment="1">
      <alignment vertical="center"/>
    </xf>
    <xf numFmtId="0" fontId="27" fillId="0" borderId="37" xfId="1443" applyFont="1" applyBorder="1" applyAlignment="1">
      <alignment vertical="center" wrapText="1"/>
    </xf>
    <xf numFmtId="0" fontId="27" fillId="0" borderId="39" xfId="1443" applyFont="1" applyBorder="1" applyAlignment="1">
      <alignment vertical="center"/>
    </xf>
    <xf numFmtId="164" fontId="27" fillId="0" borderId="1" xfId="831" applyFont="1" applyBorder="1" applyAlignment="1">
      <alignment vertical="center"/>
    </xf>
    <xf numFmtId="164" fontId="24" fillId="0" borderId="36" xfId="1046" applyFont="1" applyBorder="1" applyAlignment="1">
      <alignment vertical="center"/>
    </xf>
    <xf numFmtId="0" fontId="21" fillId="0" borderId="0" xfId="1443" applyFont="1" applyAlignment="1">
      <alignment vertical="center"/>
    </xf>
    <xf numFmtId="0" fontId="21" fillId="0" borderId="0" xfId="1443" applyFont="1" applyAlignment="1">
      <alignment horizontal="center" vertical="center"/>
    </xf>
    <xf numFmtId="0" fontId="9" fillId="0" borderId="0" xfId="1414" applyAlignment="1">
      <alignment vertical="center"/>
    </xf>
    <xf numFmtId="0" fontId="27" fillId="0" borderId="27" xfId="1539" applyFont="1" applyBorder="1" applyAlignment="1">
      <alignment vertical="center"/>
    </xf>
    <xf numFmtId="0" fontId="27" fillId="0" borderId="24" xfId="1539" applyFont="1" applyBorder="1" applyAlignment="1">
      <alignment horizontal="left" vertical="center" wrapText="1"/>
    </xf>
    <xf numFmtId="2" fontId="25" fillId="0" borderId="0" xfId="1539" applyNumberFormat="1" applyFont="1" applyAlignment="1">
      <alignment wrapText="1"/>
    </xf>
    <xf numFmtId="2" fontId="9" fillId="0" borderId="0" xfId="1539" applyNumberFormat="1" applyFont="1" applyAlignment="1">
      <alignment wrapText="1"/>
    </xf>
    <xf numFmtId="180" fontId="27" fillId="0" borderId="12" xfId="2" applyFont="1" applyBorder="1" applyAlignment="1">
      <alignment horizontal="center" vertical="center"/>
    </xf>
    <xf numFmtId="0" fontId="9" fillId="0" borderId="0" xfId="1539" applyFont="1" applyAlignment="1">
      <alignment wrapText="1"/>
    </xf>
    <xf numFmtId="0" fontId="27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4" fontId="27" fillId="0" borderId="0" xfId="1539" applyNumberFormat="1" applyFont="1" applyAlignment="1">
      <alignment horizontal="center" vertical="center"/>
    </xf>
    <xf numFmtId="180" fontId="27" fillId="0" borderId="0" xfId="2" applyFont="1" applyAlignment="1">
      <alignment horizontal="center" vertical="center"/>
    </xf>
    <xf numFmtId="164" fontId="24" fillId="0" borderId="0" xfId="1" applyFont="1" applyAlignment="1">
      <alignment vertical="center"/>
    </xf>
    <xf numFmtId="0" fontId="41" fillId="0" borderId="0" xfId="1539" applyFont="1"/>
    <xf numFmtId="0" fontId="30" fillId="0" borderId="0" xfId="1539" applyFont="1"/>
    <xf numFmtId="4" fontId="41" fillId="0" borderId="0" xfId="1539" applyNumberFormat="1" applyFont="1" applyAlignment="1">
      <alignment horizontal="center"/>
    </xf>
    <xf numFmtId="180" fontId="41" fillId="0" borderId="0" xfId="2" applyFont="1" applyAlignment="1">
      <alignment horizontal="center"/>
    </xf>
    <xf numFmtId="164" fontId="24" fillId="0" borderId="0" xfId="1" applyFont="1"/>
    <xf numFmtId="2" fontId="0" fillId="0" borderId="0" xfId="1539" applyNumberFormat="1" applyFont="1"/>
    <xf numFmtId="0" fontId="27" fillId="0" borderId="0" xfId="1539" applyFont="1"/>
    <xf numFmtId="0" fontId="27" fillId="0" borderId="0" xfId="1539" applyFont="1" applyAlignment="1">
      <alignment horizontal="left"/>
    </xf>
    <xf numFmtId="0" fontId="24" fillId="0" borderId="0" xfId="1539" applyFont="1" applyAlignment="1">
      <alignment horizontal="left"/>
    </xf>
    <xf numFmtId="0" fontId="24" fillId="0" borderId="0" xfId="1539" applyFont="1"/>
    <xf numFmtId="0" fontId="52" fillId="0" borderId="0" xfId="1539" applyFont="1" applyAlignment="1">
      <alignment horizontal="right"/>
    </xf>
    <xf numFmtId="183" fontId="0" fillId="0" borderId="0" xfId="1539" applyNumberFormat="1" applyFont="1"/>
    <xf numFmtId="0" fontId="0" fillId="0" borderId="41" xfId="1539" applyFont="1" applyBorder="1"/>
    <xf numFmtId="0" fontId="24" fillId="0" borderId="0" xfId="1539" applyFont="1" applyAlignment="1">
      <alignment horizontal="center" vertical="center"/>
    </xf>
    <xf numFmtId="0" fontId="27" fillId="0" borderId="0" xfId="1539" applyFont="1" applyAlignment="1">
      <alignment horizontal="center" vertical="center"/>
    </xf>
    <xf numFmtId="0" fontId="24" fillId="0" borderId="0" xfId="1539" applyFont="1" applyAlignment="1">
      <alignment horizontal="center" vertical="center" wrapText="1"/>
    </xf>
    <xf numFmtId="0" fontId="34" fillId="0" borderId="5" xfId="1539" applyFont="1" applyBorder="1" applyAlignment="1">
      <alignment horizontal="center"/>
    </xf>
    <xf numFmtId="0" fontId="27" fillId="0" borderId="0" xfId="1539" applyFont="1" applyAlignment="1">
      <alignment horizontal="left" vertical="center"/>
    </xf>
    <xf numFmtId="0" fontId="24" fillId="0" borderId="0" xfId="1539" applyFont="1" applyAlignment="1">
      <alignment horizontal="center"/>
    </xf>
    <xf numFmtId="0" fontId="27" fillId="0" borderId="0" xfId="1539" applyFont="1" applyAlignment="1">
      <alignment horizontal="center"/>
    </xf>
    <xf numFmtId="0" fontId="30" fillId="0" borderId="0" xfId="1539" applyFont="1" applyAlignment="1">
      <alignment horizontal="left"/>
    </xf>
    <xf numFmtId="174" fontId="30" fillId="0" borderId="0" xfId="1539" applyNumberFormat="1" applyFont="1" applyAlignment="1">
      <alignment horizontal="right"/>
    </xf>
  </cellXfs>
  <cellStyles count="1793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E060000}"/>
    <cellStyle name="Énfasis1 2 2" xfId="1740" xr:uid="{00000000-0005-0000-0000-0000CF060000}"/>
    <cellStyle name="Énfasis1 2 2 2" xfId="1741" xr:uid="{00000000-0005-0000-0000-0000D0060000}"/>
    <cellStyle name="Énfasis1 2 3" xfId="1742" xr:uid="{00000000-0005-0000-0000-0000D1060000}"/>
    <cellStyle name="Énfasis1 2 4" xfId="1743" xr:uid="{00000000-0005-0000-0000-0000D2060000}"/>
    <cellStyle name="Énfasis1 3" xfId="1744" xr:uid="{00000000-0005-0000-0000-0000D3060000}"/>
    <cellStyle name="Énfasis1 3 2" xfId="1745" xr:uid="{00000000-0005-0000-0000-0000D4060000}"/>
    <cellStyle name="Énfasis1 3 3" xfId="1746" xr:uid="{00000000-0005-0000-0000-0000D5060000}"/>
    <cellStyle name="Énfasis1 4" xfId="1747" xr:uid="{00000000-0005-0000-0000-0000D6060000}"/>
    <cellStyle name="Énfasis2 2" xfId="1748" xr:uid="{00000000-0005-0000-0000-0000D7060000}"/>
    <cellStyle name="Énfasis2 2 2" xfId="1749" xr:uid="{00000000-0005-0000-0000-0000D8060000}"/>
    <cellStyle name="Énfasis2 2 2 2" xfId="1750" xr:uid="{00000000-0005-0000-0000-0000D9060000}"/>
    <cellStyle name="Énfasis2 2 3" xfId="1751" xr:uid="{00000000-0005-0000-0000-0000DA060000}"/>
    <cellStyle name="Énfasis2 2 4" xfId="1752" xr:uid="{00000000-0005-0000-0000-0000DB060000}"/>
    <cellStyle name="Énfasis2 3" xfId="1753" xr:uid="{00000000-0005-0000-0000-0000DC060000}"/>
    <cellStyle name="Énfasis2 3 2" xfId="1754" xr:uid="{00000000-0005-0000-0000-0000DD060000}"/>
    <cellStyle name="Énfasis2 3 3" xfId="1755" xr:uid="{00000000-0005-0000-0000-0000DE060000}"/>
    <cellStyle name="Énfasis2 4" xfId="1756" xr:uid="{00000000-0005-0000-0000-0000DF060000}"/>
    <cellStyle name="Énfasis3 2" xfId="1757" xr:uid="{00000000-0005-0000-0000-0000E0060000}"/>
    <cellStyle name="Énfasis3 2 2" xfId="1758" xr:uid="{00000000-0005-0000-0000-0000E1060000}"/>
    <cellStyle name="Énfasis3 2 2 2" xfId="1759" xr:uid="{00000000-0005-0000-0000-0000E2060000}"/>
    <cellStyle name="Énfasis3 2 3" xfId="1760" xr:uid="{00000000-0005-0000-0000-0000E3060000}"/>
    <cellStyle name="Énfasis3 2 4" xfId="1761" xr:uid="{00000000-0005-0000-0000-0000E4060000}"/>
    <cellStyle name="Énfasis3 3" xfId="1762" xr:uid="{00000000-0005-0000-0000-0000E5060000}"/>
    <cellStyle name="Énfasis3 3 2" xfId="1763" xr:uid="{00000000-0005-0000-0000-0000E6060000}"/>
    <cellStyle name="Énfasis3 3 3" xfId="1764" xr:uid="{00000000-0005-0000-0000-0000E7060000}"/>
    <cellStyle name="Énfasis3 4" xfId="1765" xr:uid="{00000000-0005-0000-0000-0000E8060000}"/>
    <cellStyle name="Énfasis4 2" xfId="1766" xr:uid="{00000000-0005-0000-0000-0000E9060000}"/>
    <cellStyle name="Énfasis4 2 2" xfId="1767" xr:uid="{00000000-0005-0000-0000-0000EA060000}"/>
    <cellStyle name="Énfasis4 2 2 2" xfId="1768" xr:uid="{00000000-0005-0000-0000-0000EB060000}"/>
    <cellStyle name="Énfasis4 2 3" xfId="1769" xr:uid="{00000000-0005-0000-0000-0000EC060000}"/>
    <cellStyle name="Énfasis4 2 4" xfId="1770" xr:uid="{00000000-0005-0000-0000-0000ED060000}"/>
    <cellStyle name="Énfasis4 3" xfId="1771" xr:uid="{00000000-0005-0000-0000-0000EE060000}"/>
    <cellStyle name="Énfasis4 3 2" xfId="1772" xr:uid="{00000000-0005-0000-0000-0000EF060000}"/>
    <cellStyle name="Énfasis4 3 3" xfId="1773" xr:uid="{00000000-0005-0000-0000-0000F0060000}"/>
    <cellStyle name="Énfasis4 4" xfId="1774" xr:uid="{00000000-0005-0000-0000-0000F1060000}"/>
    <cellStyle name="Énfasis5 2" xfId="1775" xr:uid="{00000000-0005-0000-0000-0000F2060000}"/>
    <cellStyle name="Énfasis5 2 2" xfId="1776" xr:uid="{00000000-0005-0000-0000-0000F3060000}"/>
    <cellStyle name="Énfasis5 2 2 2" xfId="1777" xr:uid="{00000000-0005-0000-0000-0000F4060000}"/>
    <cellStyle name="Énfasis5 2 3" xfId="1778" xr:uid="{00000000-0005-0000-0000-0000F5060000}"/>
    <cellStyle name="Énfasis5 2 4" xfId="1779" xr:uid="{00000000-0005-0000-0000-0000F6060000}"/>
    <cellStyle name="Énfasis5 3" xfId="1780" xr:uid="{00000000-0005-0000-0000-0000F7060000}"/>
    <cellStyle name="Énfasis5 3 2" xfId="1781" xr:uid="{00000000-0005-0000-0000-0000F8060000}"/>
    <cellStyle name="Énfasis5 3 3" xfId="1782" xr:uid="{00000000-0005-0000-0000-0000F9060000}"/>
    <cellStyle name="Énfasis5 4" xfId="1783" xr:uid="{00000000-0005-0000-0000-0000FA060000}"/>
    <cellStyle name="Énfasis6 2" xfId="1784" xr:uid="{00000000-0005-0000-0000-0000FB060000}"/>
    <cellStyle name="Énfasis6 2 2" xfId="1785" xr:uid="{00000000-0005-0000-0000-0000FC060000}"/>
    <cellStyle name="Énfasis6 2 2 2" xfId="1786" xr:uid="{00000000-0005-0000-0000-0000FD060000}"/>
    <cellStyle name="Énfasis6 2 3" xfId="1787" xr:uid="{00000000-0005-0000-0000-0000FE060000}"/>
    <cellStyle name="Énfasis6 2 4" xfId="1788" xr:uid="{00000000-0005-0000-0000-0000FF060000}"/>
    <cellStyle name="Énfasis6 3" xfId="1789" xr:uid="{00000000-0005-0000-0000-000000070000}"/>
    <cellStyle name="Énfasis6 3 2" xfId="1790" xr:uid="{00000000-0005-0000-0000-000001070000}"/>
    <cellStyle name="Énfasis6 3 3" xfId="1791" xr:uid="{00000000-0005-0000-0000-000002070000}"/>
    <cellStyle name="Énfasis6 4" xfId="1792" xr:uid="{00000000-0005-0000-0000-000003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" xfId="1" builtinId="3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4060000}"/>
    <cellStyle name="Notas 2 2" xfId="1618" xr:uid="{00000000-0005-0000-0000-000055060000}"/>
    <cellStyle name="Notas 2 2 2" xfId="1619" xr:uid="{00000000-0005-0000-0000-000056060000}"/>
    <cellStyle name="Notas 2 2 3" xfId="1620" xr:uid="{00000000-0005-0000-0000-000057060000}"/>
    <cellStyle name="Notas 2 3" xfId="1621" xr:uid="{00000000-0005-0000-0000-000058060000}"/>
    <cellStyle name="Notas 2 4" xfId="1622" xr:uid="{00000000-0005-0000-0000-000059060000}"/>
    <cellStyle name="Notas 2 5" xfId="1623" xr:uid="{00000000-0005-0000-0000-00005A060000}"/>
    <cellStyle name="Notas 2_Copia de Xl0000021.xls INGRID" xfId="1624" xr:uid="{00000000-0005-0000-0000-00005B060000}"/>
    <cellStyle name="Notas 3" xfId="1625" xr:uid="{00000000-0005-0000-0000-00005C060000}"/>
    <cellStyle name="Notas 3 2" xfId="1626" xr:uid="{00000000-0005-0000-0000-00005D060000}"/>
    <cellStyle name="Notas 3 3" xfId="1627" xr:uid="{00000000-0005-0000-0000-00005E060000}"/>
    <cellStyle name="Notas 3 4" xfId="1628" xr:uid="{00000000-0005-0000-0000-00005F060000}"/>
    <cellStyle name="Notas 4" xfId="1629" xr:uid="{00000000-0005-0000-0000-000060060000}"/>
    <cellStyle name="Note 2" xfId="1630" xr:uid="{00000000-0005-0000-0000-000061060000}"/>
    <cellStyle name="Output 2" xfId="1631" xr:uid="{00000000-0005-0000-0000-000062060000}"/>
    <cellStyle name="Percent 2" xfId="1632" xr:uid="{00000000-0005-0000-0000-000063060000}"/>
    <cellStyle name="Percent 3" xfId="1633" xr:uid="{00000000-0005-0000-0000-000064060000}"/>
    <cellStyle name="Percent 4 3 3 3 3" xfId="1634" xr:uid="{00000000-0005-0000-0000-000065060000}"/>
    <cellStyle name="Percent 4 3 3 4" xfId="1635" xr:uid="{00000000-0005-0000-0000-000066060000}"/>
    <cellStyle name="Porcentaje" xfId="2" builtinId="5"/>
    <cellStyle name="Porcentaje 2" xfId="1636" xr:uid="{00000000-0005-0000-0000-000067060000}"/>
    <cellStyle name="Porcentaje 2 2" xfId="1637" xr:uid="{00000000-0005-0000-0000-000068060000}"/>
    <cellStyle name="Porcentaje 2 3" xfId="1638" xr:uid="{00000000-0005-0000-0000-000069060000}"/>
    <cellStyle name="Porcentaje 3" xfId="1639" xr:uid="{00000000-0005-0000-0000-00006A060000}"/>
    <cellStyle name="Porcentual 2" xfId="1640" xr:uid="{00000000-0005-0000-0000-00006B060000}"/>
    <cellStyle name="Porcentual 2 2" xfId="1641" xr:uid="{00000000-0005-0000-0000-00006C060000}"/>
    <cellStyle name="Porcentual 2 3" xfId="1642" xr:uid="{00000000-0005-0000-0000-00006D060000}"/>
    <cellStyle name="Porcentual 3" xfId="1643" xr:uid="{00000000-0005-0000-0000-00006E060000}"/>
    <cellStyle name="Porcentual 3 2" xfId="1644" xr:uid="{00000000-0005-0000-0000-00006F060000}"/>
    <cellStyle name="Porcentual 3 3" xfId="1645" xr:uid="{00000000-0005-0000-0000-000070060000}"/>
    <cellStyle name="Porcentual 4" xfId="1646" xr:uid="{00000000-0005-0000-0000-000071060000}"/>
    <cellStyle name="Porcentual 4 2" xfId="1647" xr:uid="{00000000-0005-0000-0000-000072060000}"/>
    <cellStyle name="Porcentual 4 3" xfId="1648" xr:uid="{00000000-0005-0000-0000-000073060000}"/>
    <cellStyle name="Porcentual 5" xfId="1649" xr:uid="{00000000-0005-0000-0000-000074060000}"/>
    <cellStyle name="Salida 2" xfId="1650" xr:uid="{00000000-0005-0000-0000-000075060000}"/>
    <cellStyle name="Salida 2 2" xfId="1651" xr:uid="{00000000-0005-0000-0000-000076060000}"/>
    <cellStyle name="Salida 2 2 2" xfId="1652" xr:uid="{00000000-0005-0000-0000-000077060000}"/>
    <cellStyle name="Salida 2 2 3" xfId="1653" xr:uid="{00000000-0005-0000-0000-000078060000}"/>
    <cellStyle name="Salida 2 3" xfId="1654" xr:uid="{00000000-0005-0000-0000-000079060000}"/>
    <cellStyle name="Salida 2 4" xfId="1655" xr:uid="{00000000-0005-0000-0000-00007A060000}"/>
    <cellStyle name="Salida 2 5" xfId="1656" xr:uid="{00000000-0005-0000-0000-00007B060000}"/>
    <cellStyle name="Salida 2_Copia de Xl0000021.xls INGRID" xfId="1657" xr:uid="{00000000-0005-0000-0000-00007C060000}"/>
    <cellStyle name="Salida 3" xfId="1658" xr:uid="{00000000-0005-0000-0000-00007D060000}"/>
    <cellStyle name="Salida 3 2" xfId="1659" xr:uid="{00000000-0005-0000-0000-00007E060000}"/>
    <cellStyle name="Salida 3 3" xfId="1660" xr:uid="{00000000-0005-0000-0000-00007F060000}"/>
    <cellStyle name="Salida 3 4" xfId="1661" xr:uid="{00000000-0005-0000-0000-000080060000}"/>
    <cellStyle name="Salida 4" xfId="1662" xr:uid="{00000000-0005-0000-0000-000081060000}"/>
    <cellStyle name="Texto de advertencia 2" xfId="1663" xr:uid="{00000000-0005-0000-0000-000082060000}"/>
    <cellStyle name="Texto de advertencia 2 2" xfId="1664" xr:uid="{00000000-0005-0000-0000-000083060000}"/>
    <cellStyle name="Texto de advertencia 2 2 2" xfId="1665" xr:uid="{00000000-0005-0000-0000-000084060000}"/>
    <cellStyle name="Texto de advertencia 2 3" xfId="1666" xr:uid="{00000000-0005-0000-0000-000085060000}"/>
    <cellStyle name="Texto de advertencia 2 4" xfId="1667" xr:uid="{00000000-0005-0000-0000-000086060000}"/>
    <cellStyle name="Texto de advertencia 3" xfId="1668" xr:uid="{00000000-0005-0000-0000-000087060000}"/>
    <cellStyle name="Texto de advertencia 3 2" xfId="1669" xr:uid="{00000000-0005-0000-0000-000088060000}"/>
    <cellStyle name="Texto de advertencia 3 3" xfId="1670" xr:uid="{00000000-0005-0000-0000-000089060000}"/>
    <cellStyle name="Texto de advertencia 4" xfId="1671" xr:uid="{00000000-0005-0000-0000-00008A060000}"/>
    <cellStyle name="Texto explicativo 2" xfId="1672" xr:uid="{00000000-0005-0000-0000-00008B060000}"/>
    <cellStyle name="Texto explicativo 2 2" xfId="1673" xr:uid="{00000000-0005-0000-0000-00008C060000}"/>
    <cellStyle name="Texto explicativo 2 2 2" xfId="1674" xr:uid="{00000000-0005-0000-0000-00008D060000}"/>
    <cellStyle name="Texto explicativo 2 3" xfId="1675" xr:uid="{00000000-0005-0000-0000-00008E060000}"/>
    <cellStyle name="Texto explicativo 2 4" xfId="1676" xr:uid="{00000000-0005-0000-0000-00008F060000}"/>
    <cellStyle name="Texto explicativo 3" xfId="1677" xr:uid="{00000000-0005-0000-0000-000090060000}"/>
    <cellStyle name="Texto explicativo 3 2" xfId="1678" xr:uid="{00000000-0005-0000-0000-000091060000}"/>
    <cellStyle name="Texto explicativo 3 3" xfId="1679" xr:uid="{00000000-0005-0000-0000-000092060000}"/>
    <cellStyle name="Texto explicativo 4" xfId="1680" xr:uid="{00000000-0005-0000-0000-000093060000}"/>
    <cellStyle name="Title 2" xfId="1681" xr:uid="{00000000-0005-0000-0000-000094060000}"/>
    <cellStyle name="Título 1 2" xfId="1698" xr:uid="{00000000-0005-0000-0000-0000A5060000}"/>
    <cellStyle name="Título 1 2 2" xfId="1699" xr:uid="{00000000-0005-0000-0000-0000A6060000}"/>
    <cellStyle name="Título 1 2 2 2" xfId="1700" xr:uid="{00000000-0005-0000-0000-0000A7060000}"/>
    <cellStyle name="Título 1 2 3" xfId="1701" xr:uid="{00000000-0005-0000-0000-0000A8060000}"/>
    <cellStyle name="Título 1 2 4" xfId="1702" xr:uid="{00000000-0005-0000-0000-0000A9060000}"/>
    <cellStyle name="Título 1 2_2013-68" xfId="1703" xr:uid="{00000000-0005-0000-0000-0000AA060000}"/>
    <cellStyle name="Título 1 3" xfId="1704" xr:uid="{00000000-0005-0000-0000-0000AB060000}"/>
    <cellStyle name="Título 1 3 2" xfId="1705" xr:uid="{00000000-0005-0000-0000-0000AC060000}"/>
    <cellStyle name="Título 1 3 3" xfId="1706" xr:uid="{00000000-0005-0000-0000-0000AD060000}"/>
    <cellStyle name="Título 1 4" xfId="1707" xr:uid="{00000000-0005-0000-0000-0000AE060000}"/>
    <cellStyle name="Título 2 2" xfId="1708" xr:uid="{00000000-0005-0000-0000-0000AF060000}"/>
    <cellStyle name="Título 2 2 2" xfId="1709" xr:uid="{00000000-0005-0000-0000-0000B0060000}"/>
    <cellStyle name="Título 2 2 2 2" xfId="1710" xr:uid="{00000000-0005-0000-0000-0000B1060000}"/>
    <cellStyle name="Título 2 2 3" xfId="1711" xr:uid="{00000000-0005-0000-0000-0000B2060000}"/>
    <cellStyle name="Título 2 2 4" xfId="1712" xr:uid="{00000000-0005-0000-0000-0000B3060000}"/>
    <cellStyle name="Título 2 2_2013-68" xfId="1713" xr:uid="{00000000-0005-0000-0000-0000B4060000}"/>
    <cellStyle name="Título 2 3" xfId="1714" xr:uid="{00000000-0005-0000-0000-0000B5060000}"/>
    <cellStyle name="Título 2 3 2" xfId="1715" xr:uid="{00000000-0005-0000-0000-0000B6060000}"/>
    <cellStyle name="Título 2 3 3" xfId="1716" xr:uid="{00000000-0005-0000-0000-0000B7060000}"/>
    <cellStyle name="Título 2 4" xfId="1717" xr:uid="{00000000-0005-0000-0000-0000B8060000}"/>
    <cellStyle name="Título 3 2" xfId="1718" xr:uid="{00000000-0005-0000-0000-0000B9060000}"/>
    <cellStyle name="Título 3 2 2" xfId="1719" xr:uid="{00000000-0005-0000-0000-0000BA060000}"/>
    <cellStyle name="Título 3 2 2 2" xfId="1720" xr:uid="{00000000-0005-0000-0000-0000BB060000}"/>
    <cellStyle name="Título 3 2 3" xfId="1721" xr:uid="{00000000-0005-0000-0000-0000BC060000}"/>
    <cellStyle name="Título 3 2 4" xfId="1722" xr:uid="{00000000-0005-0000-0000-0000BD060000}"/>
    <cellStyle name="Título 3 2_2013-68" xfId="1723" xr:uid="{00000000-0005-0000-0000-0000BE060000}"/>
    <cellStyle name="Título 3 3" xfId="1724" xr:uid="{00000000-0005-0000-0000-0000BF060000}"/>
    <cellStyle name="Título 3 3 2" xfId="1725" xr:uid="{00000000-0005-0000-0000-0000C0060000}"/>
    <cellStyle name="Título 3 3 3" xfId="1726" xr:uid="{00000000-0005-0000-0000-0000C1060000}"/>
    <cellStyle name="Título 3 4" xfId="1727" xr:uid="{00000000-0005-0000-0000-0000C2060000}"/>
    <cellStyle name="Título 4" xfId="1728" xr:uid="{00000000-0005-0000-0000-0000C3060000}"/>
    <cellStyle name="Título 4 2" xfId="1729" xr:uid="{00000000-0005-0000-0000-0000C4060000}"/>
    <cellStyle name="Título 4 2 2" xfId="1730" xr:uid="{00000000-0005-0000-0000-0000C5060000}"/>
    <cellStyle name="Título 4 3" xfId="1731" xr:uid="{00000000-0005-0000-0000-0000C6060000}"/>
    <cellStyle name="Título 4 4" xfId="1732" xr:uid="{00000000-0005-0000-0000-0000C7060000}"/>
    <cellStyle name="Título 5" xfId="1733" xr:uid="{00000000-0005-0000-0000-0000C8060000}"/>
    <cellStyle name="Título 5 2" xfId="1734" xr:uid="{00000000-0005-0000-0000-0000C9060000}"/>
    <cellStyle name="Título 5 3" xfId="1735" xr:uid="{00000000-0005-0000-0000-0000CA060000}"/>
    <cellStyle name="Título 6" xfId="1736" xr:uid="{00000000-0005-0000-0000-0000CB060000}"/>
    <cellStyle name="Título 7" xfId="1737" xr:uid="{00000000-0005-0000-0000-0000CC060000}"/>
    <cellStyle name="Total 2" xfId="1682" xr:uid="{00000000-0005-0000-0000-000095060000}"/>
    <cellStyle name="Total 2 2" xfId="1683" xr:uid="{00000000-0005-0000-0000-000096060000}"/>
    <cellStyle name="Total 2 2 2" xfId="1684" xr:uid="{00000000-0005-0000-0000-000097060000}"/>
    <cellStyle name="Total 2 2 3" xfId="1685" xr:uid="{00000000-0005-0000-0000-000098060000}"/>
    <cellStyle name="Total 2 3" xfId="1686" xr:uid="{00000000-0005-0000-0000-000099060000}"/>
    <cellStyle name="Total 2 4" xfId="1687" xr:uid="{00000000-0005-0000-0000-00009A060000}"/>
    <cellStyle name="Total 2 5" xfId="1688" xr:uid="{00000000-0005-0000-0000-00009B060000}"/>
    <cellStyle name="Total 2_2013-68" xfId="1689" xr:uid="{00000000-0005-0000-0000-00009C060000}"/>
    <cellStyle name="Total 3" xfId="1690" xr:uid="{00000000-0005-0000-0000-00009D060000}"/>
    <cellStyle name="Total 3 2" xfId="1691" xr:uid="{00000000-0005-0000-0000-00009E060000}"/>
    <cellStyle name="Total 3 3" xfId="1692" xr:uid="{00000000-0005-0000-0000-00009F060000}"/>
    <cellStyle name="Total 3 4" xfId="1693" xr:uid="{00000000-0005-0000-0000-0000A0060000}"/>
    <cellStyle name="Total 4" xfId="1694" xr:uid="{00000000-0005-0000-0000-0000A1060000}"/>
    <cellStyle name="Total 4 2" xfId="1695" xr:uid="{00000000-0005-0000-0000-0000A2060000}"/>
    <cellStyle name="Total 4 3" xfId="1696" xr:uid="{00000000-0005-0000-0000-0000A3060000}"/>
    <cellStyle name="Total 5" xfId="1697" xr:uid="{00000000-0005-0000-0000-0000A4060000}"/>
    <cellStyle name="Warning Text 2" xfId="1738" xr:uid="{00000000-0005-0000-0000-0000CD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A6A6A6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1\Analisis%20de%20Costos%20Unidad%20Ejecutora%20-%20Ingenieria%202021%20(%20Coreegido)%2015-06-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"/>
      <sheetName val="DOBLEZ"/>
      <sheetName val="MOCuadrillas"/>
      <sheetName val="MOJornal"/>
      <sheetName val="PH ANAL. S-A"/>
      <sheetName val="PH ANAL. C-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TECNICOS"/>
      <sheetName val="MHAL -1 bnp"/>
      <sheetName val="MOCuadrillas"/>
      <sheetName val="MOJornal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-Basic"/>
      <sheetName val="Ana"/>
      <sheetName val="Ana MO Aparatos Sanit"/>
      <sheetName val="Ins"/>
      <sheetName val="Herram"/>
      <sheetName val="Dat"/>
      <sheetName val="DOBLEZ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ICACION"/>
      <sheetName val="DATOS TECNICOS"/>
      <sheetName val="MHAL -1 bnp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ICACION "/>
      <sheetName val="Ana-Basic"/>
      <sheetName val="Ana"/>
      <sheetName val="Ana MO Aparatos Sanit"/>
      <sheetName val="Ins"/>
      <sheetName val="Herra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Cuadrillas"/>
      <sheetName val="MOJornal"/>
      <sheetName val="CUBICACION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Cuadrillas"/>
      <sheetName val="MOJornal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05"/>
  <sheetViews>
    <sheetView tabSelected="1" view="pageBreakPreview" topLeftCell="A138" zoomScale="75" zoomScaleNormal="75" zoomScalePageLayoutView="75" workbookViewId="0">
      <selection activeCell="K152" sqref="K152"/>
    </sheetView>
  </sheetViews>
  <sheetFormatPr defaultColWidth="9.140625" defaultRowHeight="15"/>
  <cols>
    <col min="1" max="1" width="10.42578125" style="3" customWidth="1"/>
    <col min="2" max="2" width="60.7109375" style="3" customWidth="1"/>
    <col min="3" max="3" width="14" style="3" customWidth="1"/>
    <col min="4" max="4" width="13.7109375" style="3" customWidth="1"/>
    <col min="5" max="5" width="17.140625" style="4" customWidth="1"/>
    <col min="6" max="6" width="19.5703125" style="3" customWidth="1"/>
    <col min="7" max="7" width="41.7109375" style="3" customWidth="1"/>
    <col min="8" max="8" width="25.85546875" style="3" customWidth="1"/>
    <col min="9" max="9" width="24.28515625" style="3" customWidth="1"/>
    <col min="10" max="10" width="11.85546875" style="3" customWidth="1"/>
    <col min="11" max="11" width="19.7109375" style="3" customWidth="1"/>
    <col min="12" max="12" width="12.28515625" style="3" customWidth="1"/>
    <col min="13" max="13" width="11.5703125" style="3" customWidth="1"/>
    <col min="14" max="14" width="28.5703125" style="3" customWidth="1"/>
    <col min="15" max="64" width="9.140625" style="3"/>
  </cols>
  <sheetData>
    <row r="1" spans="1:64" ht="26.25" customHeight="1">
      <c r="A1" s="256" t="s">
        <v>0</v>
      </c>
      <c r="B1" s="256"/>
      <c r="C1" s="256"/>
      <c r="D1" s="256"/>
      <c r="E1" s="256"/>
      <c r="F1" s="256"/>
      <c r="G1" s="256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0.25">
      <c r="A2" s="257" t="s">
        <v>1</v>
      </c>
      <c r="B2" s="257"/>
      <c r="C2" s="257"/>
      <c r="D2" s="257"/>
      <c r="E2" s="257"/>
      <c r="F2" s="257"/>
      <c r="G2" s="25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20.25">
      <c r="A3" s="257" t="s">
        <v>2</v>
      </c>
      <c r="B3" s="257"/>
      <c r="C3" s="257"/>
      <c r="D3" s="257"/>
      <c r="E3" s="257"/>
      <c r="F3" s="257"/>
      <c r="G3" s="25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24" customHeight="1">
      <c r="A4" s="2"/>
      <c r="B4" s="256" t="s">
        <v>3</v>
      </c>
      <c r="C4" s="256"/>
      <c r="D4" s="256"/>
      <c r="E4" s="256"/>
      <c r="F4" s="256"/>
      <c r="G4" s="25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16.899999999999999" customHeight="1">
      <c r="A5" s="7"/>
      <c r="B5" s="8"/>
      <c r="C5" s="9"/>
      <c r="D5" s="9"/>
      <c r="E5" s="10"/>
      <c r="F5" s="9"/>
      <c r="G5" s="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ht="21" customHeight="1">
      <c r="A6" s="258"/>
      <c r="B6" s="258"/>
      <c r="C6" s="11"/>
      <c r="D6" s="11"/>
      <c r="E6" s="11"/>
      <c r="F6" s="259"/>
      <c r="G6" s="259"/>
    </row>
    <row r="7" spans="1:64" ht="57" customHeight="1">
      <c r="A7" s="253" t="s">
        <v>4</v>
      </c>
      <c r="B7" s="253"/>
      <c r="C7" s="253"/>
      <c r="D7" s="253"/>
      <c r="E7" s="253"/>
      <c r="F7" s="253"/>
      <c r="G7" s="25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ht="15.75">
      <c r="A8" s="13"/>
      <c r="B8" s="254"/>
      <c r="C8" s="254"/>
      <c r="D8" s="254"/>
      <c r="E8" s="254"/>
      <c r="F8" s="254"/>
      <c r="G8" s="25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</row>
    <row r="9" spans="1:64" ht="23.25" customHeight="1">
      <c r="A9" s="14" t="s">
        <v>5</v>
      </c>
      <c r="B9" s="15" t="s">
        <v>6</v>
      </c>
      <c r="C9" s="15" t="s">
        <v>7</v>
      </c>
      <c r="D9" s="15" t="s">
        <v>8</v>
      </c>
      <c r="E9" s="16" t="s">
        <v>9</v>
      </c>
      <c r="F9" s="15" t="s">
        <v>10</v>
      </c>
      <c r="G9" s="17" t="s">
        <v>11</v>
      </c>
      <c r="I9" s="18"/>
      <c r="K9" s="4"/>
    </row>
    <row r="10" spans="1:64" ht="12" customHeight="1">
      <c r="A10" s="19"/>
      <c r="B10" s="20"/>
      <c r="C10" s="20"/>
      <c r="D10" s="20"/>
      <c r="E10" s="21"/>
      <c r="F10" s="20"/>
      <c r="G10" s="22"/>
      <c r="I10" s="18"/>
    </row>
    <row r="11" spans="1:64" ht="24.75" customHeight="1">
      <c r="A11" s="23">
        <v>1</v>
      </c>
      <c r="B11" s="24" t="s">
        <v>12</v>
      </c>
      <c r="C11" s="25"/>
      <c r="D11" s="25"/>
      <c r="E11" s="26"/>
      <c r="F11" s="27" t="str">
        <f>IF(ISBLANK(C11),"",ROUND(C11*E11,2))</f>
        <v/>
      </c>
      <c r="G11" s="28"/>
      <c r="H11" s="29"/>
      <c r="I11" s="29"/>
      <c r="J11" s="29"/>
      <c r="K11" s="29"/>
      <c r="L11" s="30"/>
      <c r="M11" s="29"/>
      <c r="N11" s="30"/>
      <c r="O11" s="31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21.75" customHeight="1">
      <c r="A12" s="32" t="s">
        <v>13</v>
      </c>
      <c r="B12" s="25" t="s">
        <v>14</v>
      </c>
      <c r="C12" s="33">
        <v>1519.91</v>
      </c>
      <c r="D12" s="34" t="s">
        <v>15</v>
      </c>
      <c r="E12" s="26"/>
      <c r="F12" s="27">
        <f>IF(ISBLANK(C12),"",ROUND(C12*E12,2))</f>
        <v>0</v>
      </c>
      <c r="G12" s="35"/>
      <c r="H12" s="29"/>
      <c r="I12" s="29"/>
      <c r="J12" s="29"/>
      <c r="K12" s="29"/>
      <c r="L12" s="30"/>
      <c r="M12" s="29"/>
      <c r="N12" s="30"/>
      <c r="O12" s="36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23.25" customHeight="1">
      <c r="A13" s="32" t="s">
        <v>16</v>
      </c>
      <c r="B13" s="25" t="s">
        <v>17</v>
      </c>
      <c r="C13" s="33">
        <v>1</v>
      </c>
      <c r="D13" s="34" t="s">
        <v>18</v>
      </c>
      <c r="E13" s="26"/>
      <c r="F13" s="27">
        <f>IF(ISBLANK(C13),"",ROUND(C13*E13,2))</f>
        <v>0</v>
      </c>
      <c r="G13" s="35">
        <f>SUM(F12:F13)</f>
        <v>0</v>
      </c>
      <c r="H13" s="29"/>
      <c r="I13" s="29"/>
      <c r="J13" s="29"/>
      <c r="K13" s="29"/>
      <c r="L13" s="30"/>
      <c r="M13" s="29"/>
      <c r="N13" s="30"/>
      <c r="O13" s="36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pans="1:64" ht="11.85" customHeight="1">
      <c r="A14" s="37"/>
      <c r="B14" s="24"/>
      <c r="C14" s="33"/>
      <c r="D14" s="38"/>
      <c r="E14" s="39"/>
      <c r="F14" s="27"/>
      <c r="G14" s="40"/>
      <c r="H14" s="29"/>
      <c r="I14" s="29"/>
      <c r="J14" s="29"/>
      <c r="K14" s="29"/>
      <c r="L14" s="41"/>
      <c r="M14" s="29"/>
      <c r="N14" s="41"/>
      <c r="O14" s="31"/>
      <c r="P14" s="3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</row>
    <row r="15" spans="1:64" ht="21.95" customHeight="1">
      <c r="A15" s="23">
        <f>A11+1</f>
        <v>2</v>
      </c>
      <c r="B15" s="24" t="s">
        <v>19</v>
      </c>
      <c r="C15" s="33"/>
      <c r="D15" s="25"/>
      <c r="E15" s="26"/>
      <c r="F15" s="27" t="str">
        <f>IF(ISBLANK(C15),"",ROUND(C15*E15,2))</f>
        <v/>
      </c>
      <c r="G15" s="42"/>
      <c r="H15" s="29"/>
      <c r="I15" s="29"/>
      <c r="J15" s="29"/>
      <c r="K15" s="29"/>
      <c r="L15" s="30"/>
      <c r="M15" s="29"/>
      <c r="N15" s="30"/>
      <c r="O15" s="36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pans="1:64" ht="21.95" customHeight="1">
      <c r="A16" s="23" t="s">
        <v>20</v>
      </c>
      <c r="B16" s="24" t="s">
        <v>21</v>
      </c>
      <c r="C16" s="33"/>
      <c r="D16" s="25"/>
      <c r="E16" s="26"/>
      <c r="F16" s="27"/>
      <c r="G16" s="42"/>
      <c r="H16" s="29"/>
      <c r="I16" s="29"/>
      <c r="J16" s="29"/>
      <c r="K16" s="29"/>
      <c r="L16" s="30"/>
      <c r="M16" s="29"/>
      <c r="N16" s="30"/>
      <c r="O16" s="36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pans="1:64" ht="21.95" customHeight="1">
      <c r="A17" s="43" t="s">
        <v>22</v>
      </c>
      <c r="B17" s="44" t="s">
        <v>23</v>
      </c>
      <c r="C17" s="33">
        <v>230.58</v>
      </c>
      <c r="D17" s="34" t="s">
        <v>24</v>
      </c>
      <c r="E17" s="26"/>
      <c r="F17" s="27">
        <f>+C17*E17</f>
        <v>0</v>
      </c>
      <c r="G17" s="42"/>
      <c r="H17" s="29"/>
      <c r="I17" s="29"/>
      <c r="J17" s="29"/>
      <c r="K17" s="29"/>
      <c r="L17" s="30"/>
      <c r="M17" s="29"/>
      <c r="N17" s="30"/>
      <c r="O17" s="36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pans="1:64" ht="39.75" customHeight="1">
      <c r="A18" s="43" t="s">
        <v>25</v>
      </c>
      <c r="B18" s="44" t="s">
        <v>26</v>
      </c>
      <c r="C18" s="33">
        <v>922.31</v>
      </c>
      <c r="D18" s="34" t="s">
        <v>24</v>
      </c>
      <c r="E18" s="45"/>
      <c r="F18" s="27">
        <f t="shared" ref="F18:F23" si="0">IF(C18="","",ROUND(C18*E18,2))</f>
        <v>0</v>
      </c>
      <c r="G18" s="42"/>
      <c r="H18" s="29"/>
      <c r="I18" s="46"/>
      <c r="J18" s="46"/>
      <c r="K18" s="29"/>
      <c r="L18" s="30"/>
      <c r="M18" s="29"/>
      <c r="N18" s="30"/>
      <c r="O18" s="31"/>
      <c r="P18" s="31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64" ht="23.65" customHeight="1">
      <c r="A19" s="43" t="s">
        <v>27</v>
      </c>
      <c r="B19" s="25" t="s">
        <v>28</v>
      </c>
      <c r="C19" s="33">
        <v>94.37</v>
      </c>
      <c r="D19" s="34" t="s">
        <v>24</v>
      </c>
      <c r="E19" s="45"/>
      <c r="F19" s="27">
        <f t="shared" si="0"/>
        <v>0</v>
      </c>
      <c r="G19" s="35"/>
      <c r="H19" s="29"/>
      <c r="I19" s="46"/>
      <c r="J19" s="47"/>
      <c r="K19" s="48"/>
      <c r="L19" s="30"/>
      <c r="M19" s="30"/>
      <c r="N19" s="30"/>
      <c r="O19" s="31"/>
      <c r="P19" s="4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pans="1:64" ht="21.2" customHeight="1">
      <c r="A20" s="43" t="s">
        <v>29</v>
      </c>
      <c r="B20" s="25" t="s">
        <v>30</v>
      </c>
      <c r="C20" s="33">
        <v>1042.43</v>
      </c>
      <c r="D20" s="34" t="s">
        <v>24</v>
      </c>
      <c r="E20" s="45"/>
      <c r="F20" s="27">
        <f t="shared" si="0"/>
        <v>0</v>
      </c>
      <c r="G20" s="35"/>
      <c r="H20" s="29"/>
      <c r="I20" s="50"/>
      <c r="J20" s="47"/>
      <c r="K20" s="48"/>
      <c r="L20" s="30"/>
      <c r="M20" s="30"/>
      <c r="N20" s="30"/>
      <c r="O20" s="51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pans="1:64" ht="21.95" customHeight="1">
      <c r="A21" s="43" t="s">
        <v>31</v>
      </c>
      <c r="B21" s="25" t="s">
        <v>32</v>
      </c>
      <c r="C21" s="33">
        <v>340.43</v>
      </c>
      <c r="D21" s="34" t="s">
        <v>24</v>
      </c>
      <c r="E21" s="45"/>
      <c r="F21" s="27">
        <f t="shared" si="0"/>
        <v>0</v>
      </c>
      <c r="G21" s="35"/>
      <c r="H21" s="29"/>
      <c r="I21" s="50"/>
      <c r="J21" s="47"/>
      <c r="K21" s="48"/>
      <c r="L21" s="30"/>
      <c r="M21" s="30"/>
      <c r="N21" s="30"/>
      <c r="O21" s="51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pans="1:64" ht="22.9" customHeight="1">
      <c r="A22" s="43" t="s">
        <v>33</v>
      </c>
      <c r="B22" s="25" t="s">
        <v>34</v>
      </c>
      <c r="C22" s="33">
        <v>450.8</v>
      </c>
      <c r="D22" s="34" t="s">
        <v>24</v>
      </c>
      <c r="E22" s="45"/>
      <c r="F22" s="27">
        <f t="shared" si="0"/>
        <v>0</v>
      </c>
      <c r="G22" s="35"/>
      <c r="H22" s="52"/>
      <c r="I22" s="53"/>
      <c r="J22" s="54"/>
      <c r="K22" s="55"/>
      <c r="L22" s="56"/>
      <c r="M22" s="56"/>
      <c r="N22" s="56"/>
      <c r="O22" s="57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ht="22.9" customHeight="1">
      <c r="A23" s="43" t="s">
        <v>35</v>
      </c>
      <c r="B23" s="58" t="s">
        <v>36</v>
      </c>
      <c r="C23" s="33">
        <v>1435.14</v>
      </c>
      <c r="D23" s="34" t="s">
        <v>15</v>
      </c>
      <c r="E23" s="45"/>
      <c r="F23" s="27">
        <f t="shared" si="0"/>
        <v>0</v>
      </c>
      <c r="G23" s="35">
        <f>SUM(F17:F23)</f>
        <v>0</v>
      </c>
      <c r="H23" s="52"/>
      <c r="I23" s="53"/>
      <c r="J23" s="54"/>
      <c r="K23" s="55"/>
      <c r="L23" s="56"/>
      <c r="M23" s="56"/>
      <c r="N23" s="56"/>
      <c r="O23" s="57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ht="9.9499999999999993" customHeight="1">
      <c r="A24" s="59"/>
      <c r="B24" s="25"/>
      <c r="C24" s="33"/>
      <c r="D24" s="34"/>
      <c r="E24" s="45"/>
      <c r="F24" s="27"/>
      <c r="G24" s="35"/>
      <c r="H24" s="50"/>
      <c r="I24" s="30"/>
      <c r="J24" s="47"/>
      <c r="K24" s="48"/>
      <c r="L24" s="30"/>
      <c r="M24" s="30"/>
      <c r="N24" s="30"/>
      <c r="O24" s="51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</row>
    <row r="25" spans="1:64" ht="21.75" customHeight="1">
      <c r="A25" s="23">
        <f>A15+1</f>
        <v>3</v>
      </c>
      <c r="B25" s="60" t="s">
        <v>37</v>
      </c>
      <c r="C25" s="33"/>
      <c r="D25" s="34"/>
      <c r="E25" s="26"/>
      <c r="F25" s="27" t="str">
        <f>IF(ISBLANK(C25),"",ROUND(C25*E25,2))</f>
        <v/>
      </c>
      <c r="G25" s="35"/>
      <c r="H25" s="61"/>
      <c r="I25" s="62"/>
      <c r="J25" s="61"/>
      <c r="K25" s="63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64" ht="21.75" customHeight="1">
      <c r="A26" s="23" t="s">
        <v>38</v>
      </c>
      <c r="B26" s="60" t="s">
        <v>39</v>
      </c>
      <c r="C26" s="33"/>
      <c r="D26" s="34"/>
      <c r="E26" s="26"/>
      <c r="F26" s="27"/>
      <c r="G26" s="35"/>
      <c r="H26" s="61"/>
      <c r="I26" s="62"/>
      <c r="J26" s="61"/>
      <c r="K26" s="63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64" ht="23.25" customHeight="1">
      <c r="A27" s="32" t="s">
        <v>40</v>
      </c>
      <c r="B27" s="65" t="s">
        <v>41</v>
      </c>
      <c r="C27" s="33">
        <v>752.45</v>
      </c>
      <c r="D27" s="66" t="s">
        <v>15</v>
      </c>
      <c r="E27" s="26"/>
      <c r="F27" s="27">
        <f>IF(ISBLANK(C27),"",ROUND(C27*E27,2))</f>
        <v>0</v>
      </c>
      <c r="G27" s="35"/>
      <c r="H27" s="61"/>
      <c r="I27" s="62"/>
      <c r="J27" s="61"/>
      <c r="K27" s="63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64" ht="23.25" customHeight="1">
      <c r="A28" s="32" t="s">
        <v>42</v>
      </c>
      <c r="B28" s="65" t="s">
        <v>43</v>
      </c>
      <c r="C28" s="33">
        <v>147.08000000000001</v>
      </c>
      <c r="D28" s="66" t="s">
        <v>15</v>
      </c>
      <c r="E28" s="26"/>
      <c r="F28" s="27">
        <f>IF(ISBLANK(C28),"",ROUND(C28*E28,2))</f>
        <v>0</v>
      </c>
      <c r="G28" s="35"/>
      <c r="H28" s="61"/>
      <c r="I28" s="62"/>
      <c r="J28" s="61"/>
      <c r="K28" s="63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64" ht="23.25" customHeight="1">
      <c r="A29" s="32" t="s">
        <v>44</v>
      </c>
      <c r="B29" s="65" t="s">
        <v>45</v>
      </c>
      <c r="C29" s="33">
        <v>649.25</v>
      </c>
      <c r="D29" s="66" t="s">
        <v>15</v>
      </c>
      <c r="E29" s="26"/>
      <c r="F29" s="27">
        <f>IF(ISBLANK(C29),"",ROUND(C29*E29,2))</f>
        <v>0</v>
      </c>
      <c r="G29" s="35"/>
      <c r="H29" s="61"/>
      <c r="I29" s="62"/>
      <c r="J29" s="61"/>
      <c r="K29" s="63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64" ht="23.25" customHeight="1">
      <c r="A30" s="67" t="s">
        <v>46</v>
      </c>
      <c r="B30" s="68" t="s">
        <v>47</v>
      </c>
      <c r="C30" s="69"/>
      <c r="D30" s="69"/>
      <c r="E30" s="69"/>
      <c r="F30" s="69"/>
      <c r="G30" s="35"/>
      <c r="H30" s="70"/>
      <c r="I30" s="71"/>
      <c r="J30" s="70"/>
      <c r="K30" s="72"/>
      <c r="L30" s="7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1:64" ht="23.25" customHeight="1">
      <c r="A31" s="32" t="s">
        <v>48</v>
      </c>
      <c r="B31" s="65" t="s">
        <v>49</v>
      </c>
      <c r="C31" s="74">
        <v>1</v>
      </c>
      <c r="D31" s="66" t="s">
        <v>50</v>
      </c>
      <c r="E31" s="26"/>
      <c r="F31" s="27">
        <f t="shared" ref="F31:F45" si="1">IF(ISBLANK(C31),"",ROUND(C31*E31,2))</f>
        <v>0</v>
      </c>
      <c r="G31" s="35"/>
      <c r="H31" s="70"/>
      <c r="I31" s="71"/>
      <c r="J31" s="70"/>
      <c r="K31" s="72"/>
      <c r="L31" s="7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64" ht="23.25" customHeight="1">
      <c r="A32" s="32" t="s">
        <v>51</v>
      </c>
      <c r="B32" s="65" t="s">
        <v>52</v>
      </c>
      <c r="C32" s="33">
        <v>2</v>
      </c>
      <c r="D32" s="34" t="s">
        <v>50</v>
      </c>
      <c r="E32" s="26"/>
      <c r="F32" s="27">
        <f t="shared" si="1"/>
        <v>0</v>
      </c>
      <c r="G32" s="35"/>
      <c r="H32" s="70"/>
      <c r="I32" s="71"/>
      <c r="J32" s="70"/>
      <c r="K32" s="72"/>
      <c r="L32" s="7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</row>
    <row r="33" spans="1:64" ht="23.25" customHeight="1">
      <c r="A33" s="32" t="s">
        <v>53</v>
      </c>
      <c r="B33" s="65" t="s">
        <v>54</v>
      </c>
      <c r="C33" s="33">
        <v>3</v>
      </c>
      <c r="D33" s="34" t="s">
        <v>50</v>
      </c>
      <c r="E33" s="26"/>
      <c r="F33" s="27">
        <f t="shared" si="1"/>
        <v>0</v>
      </c>
      <c r="G33" s="35"/>
      <c r="H33" s="70"/>
      <c r="I33" s="71"/>
      <c r="J33" s="70"/>
      <c r="K33" s="72"/>
      <c r="L33" s="73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</row>
    <row r="34" spans="1:64" ht="23.25" customHeight="1">
      <c r="A34" s="32" t="s">
        <v>55</v>
      </c>
      <c r="B34" s="65" t="s">
        <v>56</v>
      </c>
      <c r="C34" s="33">
        <v>12</v>
      </c>
      <c r="D34" s="34" t="s">
        <v>50</v>
      </c>
      <c r="E34" s="26"/>
      <c r="F34" s="27">
        <f t="shared" si="1"/>
        <v>0</v>
      </c>
      <c r="G34" s="35"/>
      <c r="H34" s="70"/>
      <c r="I34" s="71"/>
      <c r="J34" s="70"/>
      <c r="K34" s="72"/>
      <c r="L34" s="73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64" ht="23.25" customHeight="1">
      <c r="A35" s="32" t="s">
        <v>57</v>
      </c>
      <c r="B35" s="65" t="s">
        <v>58</v>
      </c>
      <c r="C35" s="33">
        <v>19</v>
      </c>
      <c r="D35" s="34" t="s">
        <v>50</v>
      </c>
      <c r="E35" s="26"/>
      <c r="F35" s="27">
        <f t="shared" si="1"/>
        <v>0</v>
      </c>
      <c r="G35" s="35"/>
      <c r="H35" s="70"/>
      <c r="I35" s="71"/>
      <c r="J35" s="70"/>
      <c r="K35" s="72"/>
      <c r="L35" s="73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64" ht="23.25" customHeight="1">
      <c r="A36" s="23" t="s">
        <v>59</v>
      </c>
      <c r="B36" s="68" t="s">
        <v>60</v>
      </c>
      <c r="C36" s="74"/>
      <c r="D36" s="34"/>
      <c r="E36" s="26"/>
      <c r="F36" s="27" t="str">
        <f t="shared" si="1"/>
        <v/>
      </c>
      <c r="G36" s="35"/>
      <c r="H36" s="70"/>
      <c r="I36" s="71"/>
      <c r="J36" s="70"/>
      <c r="K36" s="72"/>
      <c r="L36" s="73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64" ht="23.25" customHeight="1">
      <c r="A37" s="75" t="s">
        <v>61</v>
      </c>
      <c r="B37" s="65" t="s">
        <v>62</v>
      </c>
      <c r="C37" s="74">
        <v>2</v>
      </c>
      <c r="D37" s="34" t="s">
        <v>50</v>
      </c>
      <c r="E37" s="76"/>
      <c r="F37" s="27">
        <f t="shared" si="1"/>
        <v>0</v>
      </c>
      <c r="G37" s="35"/>
      <c r="H37" s="70"/>
      <c r="I37" s="71"/>
      <c r="J37" s="70"/>
      <c r="K37" s="72"/>
      <c r="L37" s="73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64" ht="23.25" customHeight="1">
      <c r="A38" s="75" t="s">
        <v>63</v>
      </c>
      <c r="B38" s="65" t="s">
        <v>64</v>
      </c>
      <c r="C38" s="74">
        <v>1</v>
      </c>
      <c r="D38" s="34" t="s">
        <v>50</v>
      </c>
      <c r="E38" s="76"/>
      <c r="F38" s="27">
        <f t="shared" si="1"/>
        <v>0</v>
      </c>
      <c r="G38" s="35"/>
      <c r="H38" s="70"/>
      <c r="I38" s="71"/>
      <c r="J38" s="70"/>
      <c r="K38" s="72"/>
      <c r="L38" s="73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64" ht="23.25" customHeight="1">
      <c r="A39" s="75" t="s">
        <v>65</v>
      </c>
      <c r="B39" s="65" t="s">
        <v>66</v>
      </c>
      <c r="C39" s="74">
        <v>3</v>
      </c>
      <c r="D39" s="34" t="s">
        <v>50</v>
      </c>
      <c r="E39" s="76"/>
      <c r="F39" s="27">
        <f t="shared" si="1"/>
        <v>0</v>
      </c>
      <c r="G39" s="35"/>
      <c r="H39" s="70"/>
      <c r="I39" s="71"/>
      <c r="J39" s="70"/>
      <c r="K39" s="72"/>
      <c r="L39" s="73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1:64" ht="23.25" customHeight="1">
      <c r="A40" s="75" t="s">
        <v>67</v>
      </c>
      <c r="B40" s="65" t="s">
        <v>68</v>
      </c>
      <c r="C40" s="74">
        <v>1</v>
      </c>
      <c r="D40" s="34" t="s">
        <v>50</v>
      </c>
      <c r="E40" s="76"/>
      <c r="F40" s="27">
        <f t="shared" si="1"/>
        <v>0</v>
      </c>
      <c r="G40" s="35"/>
      <c r="H40" s="70"/>
      <c r="I40" s="71"/>
      <c r="J40" s="70"/>
      <c r="K40" s="72"/>
      <c r="L40" s="73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</row>
    <row r="41" spans="1:64" ht="23.25" customHeight="1">
      <c r="A41" s="75" t="s">
        <v>69</v>
      </c>
      <c r="B41" s="65" t="s">
        <v>70</v>
      </c>
      <c r="C41" s="74">
        <v>2</v>
      </c>
      <c r="D41" s="34" t="s">
        <v>50</v>
      </c>
      <c r="E41" s="76"/>
      <c r="F41" s="27">
        <f t="shared" si="1"/>
        <v>0</v>
      </c>
      <c r="G41" s="35"/>
      <c r="H41" s="70"/>
      <c r="I41" s="71"/>
      <c r="J41" s="70"/>
      <c r="K41" s="72"/>
      <c r="L41" s="73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</row>
    <row r="42" spans="1:64" ht="23.25" customHeight="1">
      <c r="A42" s="75" t="s">
        <v>71</v>
      </c>
      <c r="B42" s="65" t="s">
        <v>72</v>
      </c>
      <c r="C42" s="74">
        <v>5</v>
      </c>
      <c r="D42" s="34" t="s">
        <v>50</v>
      </c>
      <c r="E42" s="26"/>
      <c r="F42" s="27">
        <f t="shared" si="1"/>
        <v>0</v>
      </c>
      <c r="G42" s="35"/>
      <c r="H42" s="70"/>
      <c r="I42" s="71"/>
      <c r="J42" s="70"/>
      <c r="K42" s="72"/>
      <c r="L42" s="73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</row>
    <row r="43" spans="1:64" ht="23.25" customHeight="1">
      <c r="A43" s="75" t="s">
        <v>73</v>
      </c>
      <c r="B43" s="65" t="s">
        <v>74</v>
      </c>
      <c r="C43" s="74">
        <v>2</v>
      </c>
      <c r="D43" s="34" t="s">
        <v>50</v>
      </c>
      <c r="E43" s="26"/>
      <c r="F43" s="27">
        <f t="shared" si="1"/>
        <v>0</v>
      </c>
      <c r="G43" s="35"/>
      <c r="H43" s="70"/>
      <c r="I43" s="71"/>
      <c r="J43" s="70"/>
      <c r="K43" s="72"/>
      <c r="L43" s="73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64" ht="23.25" customHeight="1">
      <c r="A44" s="75" t="s">
        <v>75</v>
      </c>
      <c r="B44" s="65" t="s">
        <v>76</v>
      </c>
      <c r="C44" s="74">
        <v>10</v>
      </c>
      <c r="D44" s="34" t="s">
        <v>50</v>
      </c>
      <c r="E44" s="26"/>
      <c r="F44" s="27">
        <f t="shared" si="1"/>
        <v>0</v>
      </c>
      <c r="G44" s="35"/>
      <c r="H44" s="70"/>
      <c r="I44" s="71"/>
      <c r="J44" s="70"/>
      <c r="K44" s="72"/>
      <c r="L44" s="73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5" spans="1:64" ht="23.25" customHeight="1">
      <c r="A45" s="77" t="s">
        <v>77</v>
      </c>
      <c r="B45" s="78" t="s">
        <v>78</v>
      </c>
      <c r="C45" s="79">
        <v>8</v>
      </c>
      <c r="D45" s="80" t="s">
        <v>50</v>
      </c>
      <c r="E45" s="81"/>
      <c r="F45" s="82">
        <f t="shared" si="1"/>
        <v>0</v>
      </c>
      <c r="G45" s="83"/>
      <c r="H45" s="70"/>
      <c r="I45" s="71"/>
      <c r="J45" s="70"/>
      <c r="K45" s="72"/>
      <c r="L45" s="73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6" spans="1:64" ht="10.5" customHeight="1">
      <c r="A46" s="75"/>
      <c r="B46" s="65"/>
      <c r="C46" s="74"/>
      <c r="D46" s="34"/>
      <c r="E46" s="26"/>
      <c r="F46" s="27"/>
      <c r="G46" s="35"/>
      <c r="H46" s="70"/>
      <c r="I46" s="71"/>
      <c r="J46" s="70"/>
      <c r="K46" s="72"/>
      <c r="L46" s="73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</row>
    <row r="47" spans="1:64" ht="23.25" customHeight="1">
      <c r="A47" s="67" t="s">
        <v>79</v>
      </c>
      <c r="B47" s="68" t="s">
        <v>80</v>
      </c>
      <c r="C47" s="69"/>
      <c r="D47" s="69"/>
      <c r="E47" s="69"/>
      <c r="F47" s="69"/>
      <c r="G47" s="35"/>
      <c r="H47" s="70"/>
      <c r="I47" s="71"/>
      <c r="J47" s="70"/>
      <c r="K47" s="72"/>
      <c r="L47" s="73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</row>
    <row r="48" spans="1:64" ht="23.25" customHeight="1">
      <c r="A48" s="84" t="s">
        <v>81</v>
      </c>
      <c r="B48" s="65" t="s">
        <v>82</v>
      </c>
      <c r="C48" s="33">
        <v>2</v>
      </c>
      <c r="D48" s="34" t="s">
        <v>50</v>
      </c>
      <c r="E48" s="85"/>
      <c r="F48" s="27">
        <f t="shared" ref="F48:F66" si="2">IF(ISBLANK(C48),"",ROUND(C48*E48,2))</f>
        <v>0</v>
      </c>
      <c r="G48" s="35"/>
      <c r="H48" s="70"/>
      <c r="I48" s="71"/>
      <c r="J48" s="70"/>
      <c r="K48" s="72"/>
      <c r="L48" s="73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</row>
    <row r="49" spans="1:64" ht="23.25" customHeight="1">
      <c r="A49" s="84" t="s">
        <v>83</v>
      </c>
      <c r="B49" s="65" t="s">
        <v>58</v>
      </c>
      <c r="C49" s="33">
        <v>1</v>
      </c>
      <c r="D49" s="34" t="s">
        <v>50</v>
      </c>
      <c r="E49" s="85"/>
      <c r="F49" s="27">
        <f t="shared" si="2"/>
        <v>0</v>
      </c>
      <c r="G49" s="35"/>
      <c r="H49" s="70"/>
      <c r="I49" s="71"/>
      <c r="J49" s="70"/>
      <c r="K49" s="72"/>
      <c r="L49" s="73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</row>
    <row r="50" spans="1:64" ht="23.25" customHeight="1">
      <c r="A50" s="23" t="s">
        <v>84</v>
      </c>
      <c r="B50" s="86" t="s">
        <v>85</v>
      </c>
      <c r="C50" s="74"/>
      <c r="D50" s="66"/>
      <c r="E50" s="26"/>
      <c r="F50" s="27" t="str">
        <f t="shared" si="2"/>
        <v/>
      </c>
      <c r="G50" s="35"/>
      <c r="H50" s="70"/>
      <c r="I50" s="71"/>
      <c r="J50" s="70"/>
      <c r="K50" s="72"/>
      <c r="L50" s="73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</row>
    <row r="51" spans="1:64" ht="23.25" customHeight="1">
      <c r="A51" s="87" t="s">
        <v>86</v>
      </c>
      <c r="B51" s="88" t="s">
        <v>87</v>
      </c>
      <c r="C51" s="89">
        <v>2</v>
      </c>
      <c r="D51" s="90" t="s">
        <v>50</v>
      </c>
      <c r="E51" s="85"/>
      <c r="F51" s="27">
        <f t="shared" si="2"/>
        <v>0</v>
      </c>
      <c r="G51" s="91"/>
      <c r="H51" s="92"/>
      <c r="I51" s="93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</row>
    <row r="52" spans="1:64" ht="26.25" customHeight="1">
      <c r="A52" s="87" t="s">
        <v>88</v>
      </c>
      <c r="B52" s="88" t="s">
        <v>89</v>
      </c>
      <c r="C52" s="89">
        <v>1</v>
      </c>
      <c r="D52" s="90" t="s">
        <v>50</v>
      </c>
      <c r="E52" s="85"/>
      <c r="F52" s="27">
        <f t="shared" si="2"/>
        <v>0</v>
      </c>
      <c r="G52" s="91"/>
      <c r="H52" s="92"/>
      <c r="I52" s="93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64" ht="18" customHeight="1">
      <c r="A53" s="87" t="s">
        <v>90</v>
      </c>
      <c r="B53" s="65" t="s">
        <v>56</v>
      </c>
      <c r="C53" s="33">
        <v>5</v>
      </c>
      <c r="D53" s="34" t="s">
        <v>50</v>
      </c>
      <c r="E53" s="85"/>
      <c r="F53" s="27">
        <f t="shared" si="2"/>
        <v>0</v>
      </c>
      <c r="G53" s="35"/>
      <c r="H53" s="70"/>
      <c r="I53" s="71"/>
      <c r="J53" s="70"/>
      <c r="K53" s="72"/>
      <c r="L53" s="73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23.25" customHeight="1">
      <c r="A54" s="23" t="s">
        <v>91</v>
      </c>
      <c r="B54" s="95" t="s">
        <v>92</v>
      </c>
      <c r="C54" s="96"/>
      <c r="D54" s="96"/>
      <c r="E54" s="85"/>
      <c r="F54" s="27" t="str">
        <f t="shared" si="2"/>
        <v/>
      </c>
      <c r="G54" s="35"/>
      <c r="H54" s="70"/>
      <c r="I54" s="71"/>
      <c r="J54" s="70"/>
      <c r="K54" s="72"/>
      <c r="L54" s="73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 ht="23.25" customHeight="1">
      <c r="A55" s="87" t="s">
        <v>93</v>
      </c>
      <c r="B55" s="65" t="s">
        <v>94</v>
      </c>
      <c r="C55" s="97">
        <v>2</v>
      </c>
      <c r="D55" s="34" t="s">
        <v>50</v>
      </c>
      <c r="E55" s="85"/>
      <c r="F55" s="27">
        <f t="shared" si="2"/>
        <v>0</v>
      </c>
      <c r="G55" s="35"/>
      <c r="H55" s="70"/>
      <c r="I55" s="71"/>
      <c r="J55" s="70"/>
      <c r="K55" s="72"/>
      <c r="L55" s="73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 ht="23.25" customHeight="1">
      <c r="A56" s="87" t="s">
        <v>95</v>
      </c>
      <c r="B56" s="65" t="s">
        <v>96</v>
      </c>
      <c r="C56" s="97">
        <v>14</v>
      </c>
      <c r="D56" s="34" t="s">
        <v>50</v>
      </c>
      <c r="E56" s="85"/>
      <c r="F56" s="27">
        <f t="shared" si="2"/>
        <v>0</v>
      </c>
      <c r="G56" s="35"/>
      <c r="H56" s="70"/>
      <c r="I56" s="71"/>
      <c r="J56" s="70"/>
      <c r="K56" s="72"/>
      <c r="L56" s="73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 ht="23.25" customHeight="1">
      <c r="A57" s="87" t="s">
        <v>97</v>
      </c>
      <c r="B57" s="65" t="s">
        <v>98</v>
      </c>
      <c r="C57" s="33">
        <v>9</v>
      </c>
      <c r="D57" s="34" t="s">
        <v>50</v>
      </c>
      <c r="E57" s="26"/>
      <c r="F57" s="27">
        <f t="shared" si="2"/>
        <v>0</v>
      </c>
      <c r="G57" s="35"/>
      <c r="H57" s="70"/>
      <c r="I57" s="71"/>
      <c r="J57" s="70"/>
      <c r="K57" s="72"/>
      <c r="L57" s="73"/>
      <c r="M57" s="64"/>
      <c r="N57" s="64"/>
      <c r="O57" s="64"/>
      <c r="P57" s="64"/>
      <c r="Q57" s="64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</row>
    <row r="58" spans="1:64" ht="23.25" customHeight="1">
      <c r="A58" s="87" t="s">
        <v>99</v>
      </c>
      <c r="B58" s="65" t="s">
        <v>100</v>
      </c>
      <c r="C58" s="33">
        <v>19</v>
      </c>
      <c r="D58" s="34" t="s">
        <v>50</v>
      </c>
      <c r="E58" s="26"/>
      <c r="F58" s="27">
        <f t="shared" si="2"/>
        <v>0</v>
      </c>
      <c r="G58" s="35"/>
      <c r="H58" s="70"/>
      <c r="I58" s="71"/>
      <c r="J58" s="70"/>
      <c r="K58" s="72"/>
      <c r="L58" s="73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 ht="23.25" customHeight="1">
      <c r="A59" s="99" t="s">
        <v>101</v>
      </c>
      <c r="B59" s="86" t="s">
        <v>102</v>
      </c>
      <c r="C59" s="74"/>
      <c r="D59" s="66"/>
      <c r="E59" s="26"/>
      <c r="F59" s="27" t="str">
        <f t="shared" si="2"/>
        <v/>
      </c>
      <c r="G59" s="35"/>
      <c r="H59" s="70"/>
      <c r="I59" s="71"/>
      <c r="J59" s="70"/>
      <c r="K59" s="72"/>
      <c r="L59" s="73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</row>
    <row r="60" spans="1:64" ht="23.25" customHeight="1">
      <c r="A60" s="87" t="s">
        <v>103</v>
      </c>
      <c r="B60" s="88" t="s">
        <v>104</v>
      </c>
      <c r="C60" s="89">
        <v>1</v>
      </c>
      <c r="D60" s="90" t="s">
        <v>50</v>
      </c>
      <c r="E60" s="85"/>
      <c r="F60" s="27">
        <f t="shared" si="2"/>
        <v>0</v>
      </c>
      <c r="G60" s="35"/>
      <c r="H60" s="70"/>
      <c r="I60" s="71"/>
      <c r="J60" s="70"/>
      <c r="K60" s="72"/>
      <c r="L60" s="73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</row>
    <row r="61" spans="1:64" ht="23.25" customHeight="1">
      <c r="A61" s="87" t="s">
        <v>105</v>
      </c>
      <c r="B61" s="88" t="s">
        <v>106</v>
      </c>
      <c r="C61" s="89">
        <v>36</v>
      </c>
      <c r="D61" s="90" t="s">
        <v>50</v>
      </c>
      <c r="E61" s="85"/>
      <c r="F61" s="27">
        <f t="shared" si="2"/>
        <v>0</v>
      </c>
      <c r="G61" s="35"/>
      <c r="H61" s="70"/>
      <c r="I61" s="71"/>
      <c r="J61" s="70"/>
      <c r="K61" s="72"/>
      <c r="L61" s="73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64" ht="26.25" customHeight="1">
      <c r="A62" s="99" t="s">
        <v>107</v>
      </c>
      <c r="B62" s="100" t="s">
        <v>108</v>
      </c>
      <c r="C62" s="101"/>
      <c r="D62" s="102"/>
      <c r="E62" s="103"/>
      <c r="F62" s="104" t="str">
        <f t="shared" si="2"/>
        <v/>
      </c>
      <c r="G62" s="105"/>
      <c r="H62" s="106"/>
      <c r="I62" s="106"/>
      <c r="J62" s="106"/>
      <c r="K62" s="107"/>
      <c r="L62" s="108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</row>
    <row r="63" spans="1:64" ht="42" customHeight="1">
      <c r="A63" s="87" t="s">
        <v>109</v>
      </c>
      <c r="B63" s="110" t="s">
        <v>110</v>
      </c>
      <c r="C63" s="89">
        <v>2</v>
      </c>
      <c r="D63" s="102" t="s">
        <v>50</v>
      </c>
      <c r="E63" s="111"/>
      <c r="F63" s="101">
        <f t="shared" si="2"/>
        <v>0</v>
      </c>
      <c r="G63" s="105"/>
      <c r="H63" s="112"/>
      <c r="I63" s="106"/>
      <c r="J63" s="106"/>
      <c r="K63" s="107"/>
      <c r="L63" s="108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</row>
    <row r="64" spans="1:64" ht="42" customHeight="1">
      <c r="A64" s="87" t="s">
        <v>111</v>
      </c>
      <c r="B64" s="110" t="s">
        <v>112</v>
      </c>
      <c r="C64" s="89">
        <v>1</v>
      </c>
      <c r="D64" s="102" t="s">
        <v>50</v>
      </c>
      <c r="E64" s="111"/>
      <c r="F64" s="101">
        <f t="shared" si="2"/>
        <v>0</v>
      </c>
      <c r="G64" s="105"/>
      <c r="H64" s="112"/>
      <c r="I64" s="106"/>
      <c r="J64" s="106"/>
      <c r="K64" s="107"/>
      <c r="L64" s="108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</row>
    <row r="65" spans="1:64" ht="42" customHeight="1">
      <c r="A65" s="87" t="s">
        <v>113</v>
      </c>
      <c r="B65" s="110" t="s">
        <v>114</v>
      </c>
      <c r="C65" s="89">
        <v>2</v>
      </c>
      <c r="D65" s="102" t="s">
        <v>50</v>
      </c>
      <c r="E65" s="111"/>
      <c r="F65" s="101">
        <f t="shared" si="2"/>
        <v>0</v>
      </c>
      <c r="G65" s="105"/>
      <c r="H65" s="112"/>
      <c r="I65" s="106"/>
      <c r="J65" s="106"/>
      <c r="K65" s="107"/>
      <c r="L65" s="108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</row>
    <row r="66" spans="1:64" ht="26.25" customHeight="1">
      <c r="A66" s="87" t="s">
        <v>115</v>
      </c>
      <c r="B66" s="113" t="s">
        <v>116</v>
      </c>
      <c r="C66" s="97">
        <f>SUM(C63:C65)</f>
        <v>5</v>
      </c>
      <c r="D66" s="102" t="s">
        <v>50</v>
      </c>
      <c r="E66" s="111"/>
      <c r="F66" s="101">
        <f t="shared" si="2"/>
        <v>0</v>
      </c>
      <c r="G66" s="105">
        <f>SUM(F27:F66)</f>
        <v>0</v>
      </c>
      <c r="H66" s="112"/>
      <c r="I66" s="106"/>
      <c r="J66" s="106"/>
      <c r="K66" s="107"/>
      <c r="L66" s="108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</row>
    <row r="67" spans="1:64" ht="11.85" customHeight="1">
      <c r="A67" s="114"/>
      <c r="B67" s="113"/>
      <c r="C67" s="97"/>
      <c r="D67" s="102"/>
      <c r="E67" s="111"/>
      <c r="F67" s="101"/>
      <c r="G67" s="105"/>
      <c r="H67" s="112"/>
      <c r="I67" s="106"/>
      <c r="J67" s="106"/>
      <c r="K67" s="107"/>
      <c r="L67" s="108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</row>
    <row r="68" spans="1:64" ht="21.75" customHeight="1">
      <c r="A68" s="23">
        <f>3+1</f>
        <v>4</v>
      </c>
      <c r="B68" s="60" t="s">
        <v>117</v>
      </c>
      <c r="C68" s="97"/>
      <c r="D68" s="34"/>
      <c r="E68" s="26"/>
      <c r="F68" s="27" t="str">
        <f>IF(ISBLANK(C68),"",ROUND(C68*E68,2))</f>
        <v/>
      </c>
      <c r="G68" s="35"/>
      <c r="H68" s="61"/>
      <c r="I68" s="62"/>
      <c r="J68" s="61"/>
      <c r="K68" s="63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64" ht="21.75" customHeight="1">
      <c r="A69" s="23" t="s">
        <v>118</v>
      </c>
      <c r="B69" s="60" t="s">
        <v>39</v>
      </c>
      <c r="C69" s="33"/>
      <c r="D69" s="34"/>
      <c r="E69" s="26"/>
      <c r="F69" s="27"/>
      <c r="G69" s="35"/>
      <c r="H69" s="61"/>
      <c r="I69" s="62"/>
      <c r="J69" s="61"/>
      <c r="K69" s="63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64" ht="23.25" customHeight="1">
      <c r="A70" s="32" t="s">
        <v>119</v>
      </c>
      <c r="B70" s="65" t="s">
        <v>41</v>
      </c>
      <c r="C70" s="33">
        <f>+C27</f>
        <v>752.45</v>
      </c>
      <c r="D70" s="66" t="s">
        <v>15</v>
      </c>
      <c r="E70" s="26"/>
      <c r="F70" s="27">
        <f>IF(ISBLANK(C70),"",ROUND(C70*E70,2))</f>
        <v>0</v>
      </c>
      <c r="G70" s="35"/>
      <c r="H70" s="61"/>
      <c r="I70" s="62"/>
      <c r="J70" s="61"/>
      <c r="K70" s="63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spans="1:64" ht="23.25" customHeight="1">
      <c r="A71" s="32" t="s">
        <v>120</v>
      </c>
      <c r="B71" s="65" t="s">
        <v>43</v>
      </c>
      <c r="C71" s="33">
        <f>+C28</f>
        <v>147.08000000000001</v>
      </c>
      <c r="D71" s="66" t="s">
        <v>15</v>
      </c>
      <c r="E71" s="26"/>
      <c r="F71" s="27">
        <f>IF(ISBLANK(C71),"",ROUND(C71*E71,2))</f>
        <v>0</v>
      </c>
      <c r="G71" s="35"/>
      <c r="H71" s="61"/>
      <c r="I71" s="62"/>
      <c r="J71" s="61"/>
      <c r="K71" s="63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spans="1:64" ht="23.25" customHeight="1">
      <c r="A72" s="32" t="s">
        <v>121</v>
      </c>
      <c r="B72" s="65" t="s">
        <v>45</v>
      </c>
      <c r="C72" s="33">
        <f>+C29</f>
        <v>649.25</v>
      </c>
      <c r="D72" s="66" t="s">
        <v>15</v>
      </c>
      <c r="E72" s="26"/>
      <c r="F72" s="27">
        <f>IF(ISBLANK(C72),"",ROUND(C72*E72,2))</f>
        <v>0</v>
      </c>
      <c r="G72" s="35"/>
      <c r="H72" s="61"/>
      <c r="I72" s="62"/>
      <c r="J72" s="61"/>
      <c r="K72" s="63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spans="1:64" ht="23.25" customHeight="1">
      <c r="A73" s="67" t="s">
        <v>122</v>
      </c>
      <c r="B73" s="68" t="s">
        <v>47</v>
      </c>
      <c r="C73" s="69"/>
      <c r="D73" s="69"/>
      <c r="E73" s="69"/>
      <c r="F73" s="69"/>
      <c r="G73" s="35"/>
      <c r="H73" s="70"/>
      <c r="I73" s="71"/>
      <c r="J73" s="70"/>
      <c r="K73" s="72"/>
      <c r="L73" s="73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spans="1:64" ht="23.25" customHeight="1">
      <c r="A74" s="32" t="s">
        <v>123</v>
      </c>
      <c r="B74" s="65" t="s">
        <v>49</v>
      </c>
      <c r="C74" s="74">
        <v>1</v>
      </c>
      <c r="D74" s="66" t="s">
        <v>50</v>
      </c>
      <c r="E74" s="76"/>
      <c r="F74" s="27">
        <f>IF(ISBLANK(C74),"",ROUND(C74*E74,2))</f>
        <v>0</v>
      </c>
      <c r="G74" s="35"/>
      <c r="H74" s="70"/>
      <c r="I74" s="71"/>
      <c r="J74" s="70"/>
      <c r="K74" s="72"/>
      <c r="L74" s="73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</row>
    <row r="75" spans="1:64" ht="23.25" customHeight="1">
      <c r="A75" s="32" t="s">
        <v>124</v>
      </c>
      <c r="B75" s="65" t="s">
        <v>52</v>
      </c>
      <c r="C75" s="33">
        <v>2</v>
      </c>
      <c r="D75" s="34" t="s">
        <v>50</v>
      </c>
      <c r="E75" s="76"/>
      <c r="F75" s="27">
        <f>IF(ISBLANK(C75),"",ROUND(C75*E75,2))</f>
        <v>0</v>
      </c>
      <c r="G75" s="35"/>
      <c r="H75" s="70"/>
      <c r="I75" s="71"/>
      <c r="J75" s="70"/>
      <c r="K75" s="72"/>
      <c r="L75" s="73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</row>
    <row r="76" spans="1:64" ht="23.25" customHeight="1">
      <c r="A76" s="32" t="s">
        <v>125</v>
      </c>
      <c r="B76" s="65" t="s">
        <v>54</v>
      </c>
      <c r="C76" s="33">
        <v>3</v>
      </c>
      <c r="D76" s="34" t="s">
        <v>50</v>
      </c>
      <c r="E76" s="76"/>
      <c r="F76" s="27">
        <f>IF(ISBLANK(C76),"",ROUND(C76*E76,2))</f>
        <v>0</v>
      </c>
      <c r="G76" s="35"/>
      <c r="H76" s="70"/>
      <c r="I76" s="71"/>
      <c r="J76" s="70"/>
      <c r="K76" s="72"/>
      <c r="L76" s="73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</row>
    <row r="77" spans="1:64" ht="23.25" customHeight="1">
      <c r="A77" s="32" t="s">
        <v>126</v>
      </c>
      <c r="B77" s="65" t="s">
        <v>56</v>
      </c>
      <c r="C77" s="33">
        <v>12</v>
      </c>
      <c r="D77" s="34" t="s">
        <v>50</v>
      </c>
      <c r="E77" s="76"/>
      <c r="F77" s="27">
        <f>IF(ISBLANK(C77),"",ROUND(C77*E77,2))</f>
        <v>0</v>
      </c>
      <c r="G77" s="35"/>
      <c r="H77" s="70"/>
      <c r="I77" s="71"/>
      <c r="J77" s="70"/>
      <c r="K77" s="72"/>
      <c r="L77" s="73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</row>
    <row r="78" spans="1:64" ht="23.25" customHeight="1">
      <c r="A78" s="115" t="s">
        <v>127</v>
      </c>
      <c r="B78" s="78" t="s">
        <v>58</v>
      </c>
      <c r="C78" s="116">
        <v>19</v>
      </c>
      <c r="D78" s="80" t="s">
        <v>50</v>
      </c>
      <c r="E78" s="117"/>
      <c r="F78" s="82">
        <f>IF(ISBLANK(C78),"",ROUND(C78*E78,2))</f>
        <v>0</v>
      </c>
      <c r="G78" s="83"/>
      <c r="H78" s="70"/>
      <c r="I78" s="71"/>
      <c r="J78" s="70"/>
      <c r="K78" s="72"/>
      <c r="L78" s="73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</row>
    <row r="79" spans="1:64" ht="13.5" customHeight="1">
      <c r="A79" s="32"/>
      <c r="B79" s="65"/>
      <c r="C79" s="33"/>
      <c r="D79" s="34"/>
      <c r="E79" s="85"/>
      <c r="F79" s="27"/>
      <c r="G79" s="35"/>
      <c r="H79" s="70"/>
      <c r="I79" s="71"/>
      <c r="J79" s="70"/>
      <c r="K79" s="72"/>
      <c r="L79" s="73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</row>
    <row r="80" spans="1:64" ht="23.25" customHeight="1">
      <c r="A80" s="23" t="s">
        <v>128</v>
      </c>
      <c r="B80" s="68" t="s">
        <v>60</v>
      </c>
      <c r="C80" s="74"/>
      <c r="D80" s="34"/>
      <c r="E80" s="26"/>
      <c r="F80" s="27" t="str">
        <f t="shared" ref="F80:F89" si="3">IF(ISBLANK(C80),"",ROUND(C80*E80,2))</f>
        <v/>
      </c>
      <c r="G80" s="35"/>
      <c r="H80" s="70"/>
      <c r="I80" s="71"/>
      <c r="J80" s="70"/>
      <c r="K80" s="72"/>
      <c r="L80" s="73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</row>
    <row r="81" spans="1:64" ht="23.25" customHeight="1">
      <c r="A81" s="75" t="s">
        <v>129</v>
      </c>
      <c r="B81" s="65" t="s">
        <v>62</v>
      </c>
      <c r="C81" s="74">
        <v>2</v>
      </c>
      <c r="D81" s="34" t="s">
        <v>50</v>
      </c>
      <c r="E81" s="76"/>
      <c r="F81" s="27">
        <f t="shared" si="3"/>
        <v>0</v>
      </c>
      <c r="G81" s="35"/>
      <c r="H81" s="70"/>
      <c r="I81" s="71"/>
      <c r="J81" s="70"/>
      <c r="K81" s="72"/>
      <c r="L81" s="73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</row>
    <row r="82" spans="1:64" ht="23.25" customHeight="1">
      <c r="A82" s="75" t="s">
        <v>130</v>
      </c>
      <c r="B82" s="65" t="s">
        <v>64</v>
      </c>
      <c r="C82" s="74">
        <v>1</v>
      </c>
      <c r="D82" s="34" t="s">
        <v>50</v>
      </c>
      <c r="E82" s="76"/>
      <c r="F82" s="27">
        <f t="shared" si="3"/>
        <v>0</v>
      </c>
      <c r="G82" s="35"/>
      <c r="H82" s="70"/>
      <c r="I82" s="71"/>
      <c r="J82" s="70"/>
      <c r="K82" s="72"/>
      <c r="L82" s="73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</row>
    <row r="83" spans="1:64" ht="23.25" customHeight="1">
      <c r="A83" s="75" t="s">
        <v>131</v>
      </c>
      <c r="B83" s="65" t="s">
        <v>66</v>
      </c>
      <c r="C83" s="74">
        <v>3</v>
      </c>
      <c r="D83" s="34" t="s">
        <v>50</v>
      </c>
      <c r="E83" s="76"/>
      <c r="F83" s="27">
        <f t="shared" si="3"/>
        <v>0</v>
      </c>
      <c r="G83" s="35"/>
      <c r="H83" s="70"/>
      <c r="I83" s="71"/>
      <c r="J83" s="70"/>
      <c r="K83" s="72"/>
      <c r="L83" s="73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</row>
    <row r="84" spans="1:64" ht="23.25" customHeight="1">
      <c r="A84" s="75" t="s">
        <v>132</v>
      </c>
      <c r="B84" s="65" t="s">
        <v>68</v>
      </c>
      <c r="C84" s="74">
        <v>1</v>
      </c>
      <c r="D84" s="34" t="s">
        <v>50</v>
      </c>
      <c r="E84" s="76"/>
      <c r="F84" s="27">
        <f t="shared" si="3"/>
        <v>0</v>
      </c>
      <c r="G84" s="35"/>
      <c r="H84" s="70"/>
      <c r="I84" s="71"/>
      <c r="J84" s="70"/>
      <c r="K84" s="72"/>
      <c r="L84" s="73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</row>
    <row r="85" spans="1:64" ht="23.25" customHeight="1">
      <c r="A85" s="75" t="s">
        <v>133</v>
      </c>
      <c r="B85" s="65" t="s">
        <v>70</v>
      </c>
      <c r="C85" s="74">
        <v>2</v>
      </c>
      <c r="D85" s="34" t="s">
        <v>50</v>
      </c>
      <c r="E85" s="76"/>
      <c r="F85" s="27">
        <f t="shared" si="3"/>
        <v>0</v>
      </c>
      <c r="G85" s="35"/>
      <c r="H85" s="70"/>
      <c r="I85" s="71"/>
      <c r="J85" s="70"/>
      <c r="K85" s="72"/>
      <c r="L85" s="73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</row>
    <row r="86" spans="1:64" ht="23.25" customHeight="1">
      <c r="A86" s="75" t="s">
        <v>134</v>
      </c>
      <c r="B86" s="65" t="s">
        <v>72</v>
      </c>
      <c r="C86" s="74">
        <v>5</v>
      </c>
      <c r="D86" s="34" t="s">
        <v>50</v>
      </c>
      <c r="E86" s="85"/>
      <c r="F86" s="27">
        <f t="shared" si="3"/>
        <v>0</v>
      </c>
      <c r="G86" s="35"/>
      <c r="H86" s="70"/>
      <c r="I86" s="71"/>
      <c r="J86" s="70"/>
      <c r="K86" s="72"/>
      <c r="L86" s="73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</row>
    <row r="87" spans="1:64" ht="23.25" customHeight="1">
      <c r="A87" s="75" t="s">
        <v>135</v>
      </c>
      <c r="B87" s="65" t="s">
        <v>136</v>
      </c>
      <c r="C87" s="74">
        <v>2</v>
      </c>
      <c r="D87" s="34" t="s">
        <v>50</v>
      </c>
      <c r="E87" s="85"/>
      <c r="F87" s="27">
        <f t="shared" si="3"/>
        <v>0</v>
      </c>
      <c r="G87" s="35"/>
      <c r="H87" s="70"/>
      <c r="I87" s="71"/>
      <c r="J87" s="70"/>
      <c r="K87" s="72"/>
      <c r="L87" s="73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</row>
    <row r="88" spans="1:64" ht="23.25" customHeight="1">
      <c r="A88" s="75" t="s">
        <v>137</v>
      </c>
      <c r="B88" s="65" t="s">
        <v>76</v>
      </c>
      <c r="C88" s="74">
        <v>10</v>
      </c>
      <c r="D88" s="34" t="s">
        <v>50</v>
      </c>
      <c r="E88" s="85"/>
      <c r="F88" s="27">
        <f t="shared" si="3"/>
        <v>0</v>
      </c>
      <c r="G88" s="35"/>
      <c r="H88" s="70"/>
      <c r="I88" s="71"/>
      <c r="J88" s="70"/>
      <c r="K88" s="72"/>
      <c r="L88" s="73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</row>
    <row r="89" spans="1:64" ht="23.25" customHeight="1">
      <c r="A89" s="75" t="s">
        <v>138</v>
      </c>
      <c r="B89" s="65" t="s">
        <v>78</v>
      </c>
      <c r="C89" s="74">
        <v>8</v>
      </c>
      <c r="D89" s="34" t="s">
        <v>50</v>
      </c>
      <c r="E89" s="85"/>
      <c r="F89" s="27">
        <f t="shared" si="3"/>
        <v>0</v>
      </c>
      <c r="G89" s="35"/>
      <c r="H89" s="70"/>
      <c r="I89" s="71"/>
      <c r="J89" s="70"/>
      <c r="K89" s="72"/>
      <c r="L89" s="73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</row>
    <row r="90" spans="1:64" ht="23.25" customHeight="1">
      <c r="A90" s="23" t="s">
        <v>139</v>
      </c>
      <c r="B90" s="68" t="s">
        <v>80</v>
      </c>
      <c r="C90" s="69"/>
      <c r="D90" s="69"/>
      <c r="E90" s="69"/>
      <c r="F90" s="69"/>
      <c r="G90" s="35"/>
      <c r="H90" s="70"/>
      <c r="I90" s="71"/>
      <c r="J90" s="70"/>
      <c r="K90" s="72"/>
      <c r="L90" s="73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</row>
    <row r="91" spans="1:64" ht="23.25" customHeight="1">
      <c r="A91" s="84" t="s">
        <v>140</v>
      </c>
      <c r="B91" s="65" t="s">
        <v>82</v>
      </c>
      <c r="C91" s="33">
        <v>2</v>
      </c>
      <c r="D91" s="34" t="s">
        <v>50</v>
      </c>
      <c r="E91" s="76"/>
      <c r="F91" s="27">
        <f t="shared" ref="F91:F104" si="4">IF(ISBLANK(C91),"",ROUND(C91*E91,2))</f>
        <v>0</v>
      </c>
      <c r="G91" s="35"/>
      <c r="H91" s="70"/>
      <c r="I91" s="71"/>
      <c r="J91" s="70"/>
      <c r="K91" s="72"/>
      <c r="L91" s="73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</row>
    <row r="92" spans="1:64" ht="23.25" customHeight="1">
      <c r="A92" s="84" t="s">
        <v>141</v>
      </c>
      <c r="B92" s="65" t="s">
        <v>58</v>
      </c>
      <c r="C92" s="33">
        <v>1</v>
      </c>
      <c r="D92" s="34" t="s">
        <v>50</v>
      </c>
      <c r="E92" s="76"/>
      <c r="F92" s="27">
        <f t="shared" si="4"/>
        <v>0</v>
      </c>
      <c r="G92" s="35"/>
      <c r="H92" s="70"/>
      <c r="I92" s="71"/>
      <c r="J92" s="70"/>
      <c r="K92" s="72"/>
      <c r="L92" s="73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</row>
    <row r="93" spans="1:64" ht="23.25" customHeight="1">
      <c r="A93" s="118" t="s">
        <v>142</v>
      </c>
      <c r="B93" s="95" t="s">
        <v>85</v>
      </c>
      <c r="C93" s="74"/>
      <c r="D93" s="66"/>
      <c r="E93" s="26"/>
      <c r="F93" s="27" t="str">
        <f t="shared" si="4"/>
        <v/>
      </c>
      <c r="G93" s="35"/>
      <c r="H93" s="70"/>
      <c r="I93" s="71"/>
      <c r="J93" s="70"/>
      <c r="K93" s="72"/>
      <c r="L93" s="73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</row>
    <row r="94" spans="1:64" ht="23.25" customHeight="1">
      <c r="A94" s="84" t="s">
        <v>143</v>
      </c>
      <c r="B94" s="65" t="s">
        <v>87</v>
      </c>
      <c r="C94" s="89">
        <v>2</v>
      </c>
      <c r="D94" s="90" t="s">
        <v>50</v>
      </c>
      <c r="E94" s="76"/>
      <c r="F94" s="27">
        <f t="shared" si="4"/>
        <v>0</v>
      </c>
      <c r="G94" s="35"/>
      <c r="H94" s="70"/>
      <c r="I94" s="71"/>
      <c r="J94" s="70"/>
      <c r="K94" s="72"/>
      <c r="L94" s="73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</row>
    <row r="95" spans="1:64" ht="23.25" customHeight="1">
      <c r="A95" s="84" t="s">
        <v>144</v>
      </c>
      <c r="B95" s="65" t="s">
        <v>89</v>
      </c>
      <c r="C95" s="89">
        <v>1</v>
      </c>
      <c r="D95" s="90" t="s">
        <v>50</v>
      </c>
      <c r="E95" s="76"/>
      <c r="F95" s="27">
        <f t="shared" si="4"/>
        <v>0</v>
      </c>
      <c r="G95" s="35"/>
      <c r="H95" s="70"/>
      <c r="I95" s="71"/>
      <c r="J95" s="70"/>
      <c r="K95" s="72"/>
      <c r="L95" s="73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</row>
    <row r="96" spans="1:64" ht="23.25" customHeight="1">
      <c r="A96" s="84" t="s">
        <v>145</v>
      </c>
      <c r="B96" s="65" t="s">
        <v>56</v>
      </c>
      <c r="C96" s="33">
        <v>5</v>
      </c>
      <c r="D96" s="34" t="s">
        <v>50</v>
      </c>
      <c r="E96" s="76"/>
      <c r="F96" s="27">
        <f t="shared" si="4"/>
        <v>0</v>
      </c>
      <c r="G96" s="35"/>
      <c r="H96" s="70"/>
      <c r="I96" s="71"/>
      <c r="J96" s="70"/>
      <c r="K96" s="72"/>
      <c r="L96" s="73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</row>
    <row r="97" spans="1:64" ht="23.25" customHeight="1">
      <c r="A97" s="23" t="s">
        <v>146</v>
      </c>
      <c r="B97" s="86" t="s">
        <v>102</v>
      </c>
      <c r="C97" s="74"/>
      <c r="D97" s="66"/>
      <c r="E97" s="26"/>
      <c r="F97" s="27" t="str">
        <f t="shared" si="4"/>
        <v/>
      </c>
      <c r="G97" s="35"/>
      <c r="H97" s="70"/>
      <c r="I97" s="71"/>
      <c r="J97" s="70"/>
      <c r="K97" s="72"/>
      <c r="L97" s="73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</row>
    <row r="98" spans="1:64" ht="23.25" customHeight="1">
      <c r="A98" s="87" t="s">
        <v>147</v>
      </c>
      <c r="B98" s="88" t="s">
        <v>104</v>
      </c>
      <c r="C98" s="89">
        <v>1</v>
      </c>
      <c r="D98" s="90" t="s">
        <v>50</v>
      </c>
      <c r="E98" s="76"/>
      <c r="F98" s="27">
        <f t="shared" si="4"/>
        <v>0</v>
      </c>
      <c r="G98" s="35"/>
      <c r="H98" s="70"/>
      <c r="I98" s="71"/>
      <c r="J98" s="70"/>
      <c r="K98" s="72"/>
      <c r="L98" s="73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</row>
    <row r="99" spans="1:64" ht="23.25" customHeight="1">
      <c r="A99" s="87" t="s">
        <v>148</v>
      </c>
      <c r="B99" s="88" t="s">
        <v>106</v>
      </c>
      <c r="C99" s="89">
        <v>36</v>
      </c>
      <c r="D99" s="90" t="s">
        <v>50</v>
      </c>
      <c r="E99" s="85"/>
      <c r="F99" s="27">
        <f t="shared" si="4"/>
        <v>0</v>
      </c>
      <c r="G99" s="35"/>
      <c r="H99" s="70"/>
      <c r="I99" s="71"/>
      <c r="J99" s="70"/>
      <c r="K99" s="72"/>
      <c r="L99" s="73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</row>
    <row r="100" spans="1:64" ht="26.85" customHeight="1">
      <c r="A100" s="23" t="s">
        <v>149</v>
      </c>
      <c r="B100" s="100" t="s">
        <v>108</v>
      </c>
      <c r="C100" s="101"/>
      <c r="D100" s="102"/>
      <c r="E100" s="103"/>
      <c r="F100" s="104" t="str">
        <f t="shared" si="4"/>
        <v/>
      </c>
      <c r="G100" s="105"/>
      <c r="H100" s="70"/>
      <c r="I100" s="71"/>
      <c r="J100" s="70"/>
      <c r="K100" s="72"/>
      <c r="L100" s="73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</row>
    <row r="101" spans="1:64" ht="45.75" customHeight="1">
      <c r="A101" s="87" t="s">
        <v>150</v>
      </c>
      <c r="B101" s="110" t="s">
        <v>110</v>
      </c>
      <c r="C101" s="89">
        <v>2</v>
      </c>
      <c r="D101" s="102" t="s">
        <v>50</v>
      </c>
      <c r="E101" s="111"/>
      <c r="F101" s="101">
        <f t="shared" si="4"/>
        <v>0</v>
      </c>
      <c r="G101" s="105"/>
      <c r="H101" s="70"/>
      <c r="I101" s="71"/>
      <c r="J101" s="70"/>
      <c r="K101" s="72"/>
      <c r="L101" s="73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</row>
    <row r="102" spans="1:64" ht="39.75" customHeight="1">
      <c r="A102" s="87" t="s">
        <v>151</v>
      </c>
      <c r="B102" s="110" t="s">
        <v>112</v>
      </c>
      <c r="C102" s="89">
        <v>1</v>
      </c>
      <c r="D102" s="102" t="s">
        <v>50</v>
      </c>
      <c r="E102" s="111"/>
      <c r="F102" s="101">
        <f t="shared" si="4"/>
        <v>0</v>
      </c>
      <c r="G102" s="105"/>
      <c r="H102" s="70"/>
      <c r="I102" s="71"/>
      <c r="J102" s="70"/>
      <c r="K102" s="72"/>
      <c r="L102" s="73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</row>
    <row r="103" spans="1:64" ht="45" customHeight="1">
      <c r="A103" s="87" t="s">
        <v>152</v>
      </c>
      <c r="B103" s="110" t="s">
        <v>114</v>
      </c>
      <c r="C103" s="89">
        <v>2</v>
      </c>
      <c r="D103" s="102" t="s">
        <v>50</v>
      </c>
      <c r="E103" s="111"/>
      <c r="F103" s="101">
        <f t="shared" si="4"/>
        <v>0</v>
      </c>
      <c r="G103" s="105"/>
      <c r="H103" s="70"/>
      <c r="I103" s="71"/>
      <c r="J103" s="70"/>
      <c r="K103" s="72"/>
      <c r="L103" s="73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</row>
    <row r="104" spans="1:64" ht="25.9" customHeight="1">
      <c r="A104" s="87" t="s">
        <v>153</v>
      </c>
      <c r="B104" s="113" t="s">
        <v>116</v>
      </c>
      <c r="C104" s="97">
        <f>SUM(C101:C103)</f>
        <v>5</v>
      </c>
      <c r="D104" s="102" t="s">
        <v>50</v>
      </c>
      <c r="E104" s="119"/>
      <c r="F104" s="101">
        <f t="shared" si="4"/>
        <v>0</v>
      </c>
      <c r="G104" s="105">
        <f>SUM(F69:F104)</f>
        <v>0</v>
      </c>
      <c r="H104" s="70"/>
      <c r="I104" s="71"/>
      <c r="J104" s="70"/>
      <c r="K104" s="72"/>
      <c r="L104" s="73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</row>
    <row r="105" spans="1:64" ht="13.5" customHeight="1">
      <c r="A105" s="87"/>
      <c r="B105" s="120"/>
      <c r="C105" s="97"/>
      <c r="D105" s="90"/>
      <c r="E105" s="121"/>
      <c r="F105" s="122"/>
      <c r="G105" s="91"/>
      <c r="H105" s="112"/>
      <c r="I105" s="106"/>
      <c r="J105" s="106"/>
      <c r="K105" s="123"/>
      <c r="L105" s="108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</row>
    <row r="106" spans="1:64" ht="29.25" customHeight="1">
      <c r="A106" s="124" t="s">
        <v>154</v>
      </c>
      <c r="B106" s="86" t="s">
        <v>155</v>
      </c>
      <c r="C106" s="97">
        <v>3</v>
      </c>
      <c r="D106" s="90" t="s">
        <v>156</v>
      </c>
      <c r="E106" s="125"/>
      <c r="F106" s="126">
        <f>IF(ISBLANK(C106),"",ROUND(C106*E106,2))</f>
        <v>0</v>
      </c>
      <c r="G106" s="105">
        <f>SUM(F106)</f>
        <v>0</v>
      </c>
      <c r="H106" s="70"/>
      <c r="I106" s="70"/>
      <c r="J106" s="123"/>
      <c r="K106" s="123"/>
      <c r="L106" s="123"/>
      <c r="M106" s="123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</row>
    <row r="107" spans="1:64" ht="15.75" customHeight="1">
      <c r="A107" s="99"/>
      <c r="B107" s="100"/>
      <c r="C107" s="97"/>
      <c r="D107" s="102"/>
      <c r="E107" s="103"/>
      <c r="F107" s="104"/>
      <c r="G107" s="105"/>
      <c r="H107" s="70"/>
      <c r="I107" s="123"/>
      <c r="J107" s="123"/>
      <c r="K107" s="72"/>
      <c r="L107" s="128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</row>
    <row r="108" spans="1:64" ht="24.95" customHeight="1">
      <c r="A108" s="129" t="s">
        <v>157</v>
      </c>
      <c r="B108" s="130" t="s">
        <v>158</v>
      </c>
      <c r="C108" s="131">
        <v>2.5</v>
      </c>
      <c r="D108" s="132" t="s">
        <v>24</v>
      </c>
      <c r="E108" s="133"/>
      <c r="F108" s="134">
        <f>IF(ISBLANK(C108),"",ROUND(C108*E108,2))</f>
        <v>0</v>
      </c>
      <c r="G108" s="135">
        <f>SUM(F108)</f>
        <v>0</v>
      </c>
      <c r="H108" s="70"/>
      <c r="I108" s="70"/>
      <c r="J108" s="123"/>
      <c r="K108" s="136"/>
      <c r="L108" s="137"/>
      <c r="M108" s="64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</row>
    <row r="109" spans="1:64" ht="12.75" customHeight="1">
      <c r="A109" s="114"/>
      <c r="B109" s="113"/>
      <c r="C109" s="97"/>
      <c r="D109" s="102"/>
      <c r="E109" s="111"/>
      <c r="F109" s="101"/>
      <c r="G109" s="105"/>
      <c r="H109" s="70"/>
      <c r="I109" s="123"/>
      <c r="J109" s="123"/>
      <c r="K109" s="72"/>
      <c r="L109" s="128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</row>
    <row r="110" spans="1:64" ht="67.5" customHeight="1">
      <c r="A110" s="124" t="s">
        <v>159</v>
      </c>
      <c r="B110" s="138" t="s">
        <v>160</v>
      </c>
      <c r="C110" s="97">
        <v>1</v>
      </c>
      <c r="D110" s="102" t="s">
        <v>18</v>
      </c>
      <c r="E110" s="139"/>
      <c r="F110" s="101">
        <f>IF(ISBLANK(C110),"",ROUND(C110*E110,2))</f>
        <v>0</v>
      </c>
      <c r="G110" s="105">
        <f>SUM(F110)</f>
        <v>0</v>
      </c>
      <c r="H110" s="70"/>
      <c r="I110" s="70"/>
      <c r="J110" s="123"/>
      <c r="K110" s="123"/>
      <c r="L110" s="123"/>
      <c r="M110" s="64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</row>
    <row r="111" spans="1:64" ht="12.75" customHeight="1">
      <c r="A111" s="114"/>
      <c r="B111" s="113"/>
      <c r="C111" s="97"/>
      <c r="D111" s="102"/>
      <c r="E111" s="111"/>
      <c r="F111" s="101"/>
      <c r="G111" s="105"/>
      <c r="H111" s="70"/>
      <c r="I111" s="137"/>
      <c r="J111" s="70"/>
      <c r="K111" s="72"/>
      <c r="L111" s="73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</row>
    <row r="112" spans="1:64" ht="48.75" customHeight="1">
      <c r="A112" s="124" t="s">
        <v>161</v>
      </c>
      <c r="B112" s="138" t="s">
        <v>162</v>
      </c>
      <c r="C112" s="97">
        <v>518</v>
      </c>
      <c r="D112" s="102" t="s">
        <v>50</v>
      </c>
      <c r="E112" s="111"/>
      <c r="F112" s="101">
        <f>IF(ISBLANK(C112),"",ROUND(C112*E112,2))</f>
        <v>0</v>
      </c>
      <c r="G112" s="105">
        <f>+F112</f>
        <v>0</v>
      </c>
      <c r="H112" s="140"/>
      <c r="I112" s="123"/>
      <c r="J112" s="141"/>
      <c r="K112" s="142"/>
      <c r="L112" s="123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</row>
    <row r="113" spans="1:64" ht="15" customHeight="1">
      <c r="A113" s="23"/>
      <c r="B113" s="60"/>
      <c r="C113" s="97"/>
      <c r="D113" s="34"/>
      <c r="E113" s="26"/>
      <c r="F113" s="27"/>
      <c r="G113" s="35"/>
      <c r="H113" s="70"/>
      <c r="I113" s="143"/>
      <c r="J113" s="123"/>
      <c r="K113" s="123"/>
      <c r="L113" s="123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</row>
    <row r="114" spans="1:64" ht="27" customHeight="1">
      <c r="A114" s="124" t="s">
        <v>163</v>
      </c>
      <c r="B114" s="138" t="s">
        <v>164</v>
      </c>
      <c r="C114" s="97"/>
      <c r="D114" s="102"/>
      <c r="E114" s="111"/>
      <c r="F114" s="101"/>
      <c r="G114" s="105"/>
      <c r="H114" s="70"/>
      <c r="I114" s="70"/>
      <c r="J114" s="70"/>
      <c r="K114" s="72"/>
      <c r="L114" s="73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</row>
    <row r="115" spans="1:64" ht="23.25" customHeight="1">
      <c r="A115" s="32" t="s">
        <v>165</v>
      </c>
      <c r="B115" s="65" t="s">
        <v>41</v>
      </c>
      <c r="C115" s="33">
        <f>+C70</f>
        <v>752.45</v>
      </c>
      <c r="D115" s="66" t="s">
        <v>15</v>
      </c>
      <c r="E115" s="26"/>
      <c r="F115" s="27">
        <f>IF(ISBLANK(C115),"",ROUND(C115*E115,2))</f>
        <v>0</v>
      </c>
      <c r="G115" s="35"/>
      <c r="H115" s="61"/>
      <c r="I115" s="62"/>
      <c r="J115" s="61"/>
      <c r="K115" s="63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</row>
    <row r="116" spans="1:64" ht="23.25" customHeight="1">
      <c r="A116" s="32" t="s">
        <v>166</v>
      </c>
      <c r="B116" s="65" t="s">
        <v>43</v>
      </c>
      <c r="C116" s="33">
        <f>+C71</f>
        <v>147.08000000000001</v>
      </c>
      <c r="D116" s="66" t="s">
        <v>15</v>
      </c>
      <c r="E116" s="26"/>
      <c r="F116" s="27">
        <f>IF(ISBLANK(C116),"",ROUND(C116*E116,2))</f>
        <v>0</v>
      </c>
      <c r="G116" s="35"/>
      <c r="H116" s="61"/>
      <c r="I116" s="62"/>
      <c r="J116" s="61"/>
      <c r="K116" s="63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</row>
    <row r="117" spans="1:64" ht="23.25" customHeight="1">
      <c r="A117" s="32" t="s">
        <v>167</v>
      </c>
      <c r="B117" s="65" t="s">
        <v>45</v>
      </c>
      <c r="C117" s="33">
        <f>+C72</f>
        <v>649.25</v>
      </c>
      <c r="D117" s="66" t="s">
        <v>15</v>
      </c>
      <c r="E117" s="26"/>
      <c r="F117" s="27">
        <f>IF(ISBLANK(C117),"",ROUND(C117*E117,2))</f>
        <v>0</v>
      </c>
      <c r="G117" s="35">
        <f>SUM(F115:F117)</f>
        <v>0</v>
      </c>
      <c r="H117" s="61"/>
      <c r="I117" s="62"/>
      <c r="J117" s="61"/>
      <c r="K117" s="63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</row>
    <row r="118" spans="1:64" ht="12" customHeight="1">
      <c r="A118" s="114"/>
      <c r="B118" s="113"/>
      <c r="C118" s="97"/>
      <c r="D118" s="102"/>
      <c r="E118" s="111"/>
      <c r="F118" s="101"/>
      <c r="G118" s="105"/>
      <c r="H118" s="70"/>
      <c r="I118" s="70"/>
      <c r="J118" s="70"/>
      <c r="K118" s="72"/>
      <c r="L118" s="73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</row>
    <row r="119" spans="1:64" ht="42.75" customHeight="1">
      <c r="A119" s="124" t="s">
        <v>168</v>
      </c>
      <c r="B119" s="144" t="s">
        <v>169</v>
      </c>
      <c r="C119" s="97"/>
      <c r="D119" s="102"/>
      <c r="E119" s="111"/>
      <c r="F119" s="101"/>
      <c r="G119" s="105"/>
      <c r="H119" s="70"/>
      <c r="I119" s="70"/>
      <c r="J119" s="70"/>
      <c r="K119" s="72"/>
      <c r="L119" s="73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</row>
    <row r="120" spans="1:64" ht="23.25" customHeight="1">
      <c r="A120" s="32" t="s">
        <v>170</v>
      </c>
      <c r="B120" s="65" t="s">
        <v>41</v>
      </c>
      <c r="C120" s="33">
        <v>742.26</v>
      </c>
      <c r="D120" s="66" t="s">
        <v>15</v>
      </c>
      <c r="E120" s="26"/>
      <c r="F120" s="27">
        <f>IF(ISBLANK(C120),"",ROUND(C120*E120,2))</f>
        <v>0</v>
      </c>
      <c r="G120" s="35"/>
      <c r="H120" s="61"/>
      <c r="I120" s="62"/>
      <c r="J120" s="61"/>
      <c r="K120" s="63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</row>
    <row r="121" spans="1:64" ht="23.25" customHeight="1">
      <c r="A121" s="32" t="s">
        <v>171</v>
      </c>
      <c r="B121" s="65" t="s">
        <v>43</v>
      </c>
      <c r="C121" s="33">
        <v>144.63</v>
      </c>
      <c r="D121" s="66" t="s">
        <v>15</v>
      </c>
      <c r="E121" s="26"/>
      <c r="F121" s="27">
        <f>IF(ISBLANK(C121),"",ROUND(C121*E121,2))</f>
        <v>0</v>
      </c>
      <c r="G121" s="35"/>
      <c r="H121" s="61"/>
      <c r="I121" s="62"/>
      <c r="J121" s="61"/>
      <c r="K121" s="63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</row>
    <row r="122" spans="1:64" ht="23.25" customHeight="1">
      <c r="A122" s="32" t="s">
        <v>172</v>
      </c>
      <c r="B122" s="65" t="s">
        <v>45</v>
      </c>
      <c r="C122" s="33">
        <v>633.02</v>
      </c>
      <c r="D122" s="66" t="s">
        <v>15</v>
      </c>
      <c r="E122" s="26"/>
      <c r="F122" s="27">
        <f>IF(ISBLANK(C122),"",ROUND(C122*E122,2))</f>
        <v>0</v>
      </c>
      <c r="G122" s="35">
        <f>SUM(F120:F122)</f>
        <v>0</v>
      </c>
      <c r="H122" s="61"/>
      <c r="I122" s="62"/>
      <c r="J122" s="61"/>
      <c r="K122" s="63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</row>
    <row r="123" spans="1:64" ht="15.75" customHeight="1">
      <c r="A123" s="114"/>
      <c r="B123" s="110"/>
      <c r="C123" s="97"/>
      <c r="D123" s="102"/>
      <c r="E123" s="145"/>
      <c r="F123" s="101"/>
      <c r="G123" s="105"/>
      <c r="H123" s="70"/>
      <c r="I123" s="146"/>
      <c r="J123" s="146"/>
      <c r="K123" s="146"/>
      <c r="L123" s="73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</row>
    <row r="124" spans="1:64" ht="25.9" customHeight="1">
      <c r="A124" s="124" t="s">
        <v>173</v>
      </c>
      <c r="B124" s="144" t="s">
        <v>174</v>
      </c>
      <c r="C124" s="97">
        <v>502.3</v>
      </c>
      <c r="D124" s="102" t="s">
        <v>175</v>
      </c>
      <c r="E124" s="145"/>
      <c r="F124" s="101">
        <f>C124*E124</f>
        <v>0</v>
      </c>
      <c r="G124" s="105">
        <f>F124</f>
        <v>0</v>
      </c>
      <c r="H124" s="70"/>
      <c r="I124" s="70"/>
      <c r="J124" s="70"/>
      <c r="K124" s="146"/>
      <c r="L124" s="73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</row>
    <row r="125" spans="1:64" ht="15.95" customHeight="1">
      <c r="A125" s="124"/>
      <c r="B125" s="138"/>
      <c r="C125" s="97"/>
      <c r="D125" s="102"/>
      <c r="E125" s="145"/>
      <c r="F125" s="101"/>
      <c r="G125" s="105"/>
      <c r="H125" s="70"/>
      <c r="I125" s="70"/>
      <c r="J125" s="70"/>
      <c r="K125" s="146"/>
      <c r="L125" s="73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</row>
    <row r="126" spans="1:64" ht="45" customHeight="1">
      <c r="A126" s="124" t="s">
        <v>176</v>
      </c>
      <c r="B126" s="138" t="s">
        <v>177</v>
      </c>
      <c r="C126" s="97">
        <v>1</v>
      </c>
      <c r="D126" s="102" t="s">
        <v>50</v>
      </c>
      <c r="E126" s="145"/>
      <c r="F126" s="101">
        <f>+C126*E126</f>
        <v>0</v>
      </c>
      <c r="G126" s="105">
        <f>SUM(F126:F126)</f>
        <v>0</v>
      </c>
      <c r="H126" s="70"/>
      <c r="I126" s="70"/>
      <c r="J126" s="70"/>
      <c r="K126" s="146"/>
      <c r="L126" s="73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</row>
    <row r="127" spans="1:64" ht="12.75" customHeight="1">
      <c r="A127" s="114"/>
      <c r="B127" s="113"/>
      <c r="C127" s="97"/>
      <c r="D127" s="102"/>
      <c r="E127" s="145"/>
      <c r="F127" s="147"/>
      <c r="G127" s="105"/>
      <c r="H127" s="70"/>
      <c r="I127" s="70"/>
      <c r="J127" s="70"/>
      <c r="K127" s="146"/>
      <c r="L127" s="73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</row>
    <row r="128" spans="1:64" ht="25.9" customHeight="1">
      <c r="A128" s="124" t="s">
        <v>178</v>
      </c>
      <c r="B128" s="138" t="s">
        <v>179</v>
      </c>
      <c r="C128" s="97"/>
      <c r="D128" s="102"/>
      <c r="E128" s="111"/>
      <c r="F128" s="101"/>
      <c r="G128" s="105"/>
      <c r="H128" s="70"/>
      <c r="I128" s="70"/>
      <c r="J128" s="70"/>
      <c r="K128" s="72"/>
      <c r="L128" s="73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</row>
    <row r="129" spans="1:64" ht="42.75" customHeight="1">
      <c r="A129" s="114" t="s">
        <v>180</v>
      </c>
      <c r="B129" s="113" t="s">
        <v>181</v>
      </c>
      <c r="C129" s="97">
        <v>4</v>
      </c>
      <c r="D129" s="102" t="s">
        <v>50</v>
      </c>
      <c r="E129" s="111"/>
      <c r="F129" s="101">
        <f>+C129*E129</f>
        <v>0</v>
      </c>
      <c r="G129" s="105"/>
      <c r="H129" s="70"/>
      <c r="I129" s="70"/>
      <c r="J129" s="70"/>
      <c r="K129" s="72"/>
      <c r="L129" s="73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</row>
    <row r="130" spans="1:64" ht="37.5" customHeight="1">
      <c r="A130" s="114" t="s">
        <v>182</v>
      </c>
      <c r="B130" s="113" t="s">
        <v>183</v>
      </c>
      <c r="C130" s="97">
        <v>2</v>
      </c>
      <c r="D130" s="102" t="s">
        <v>50</v>
      </c>
      <c r="E130" s="111"/>
      <c r="F130" s="101">
        <f>+C130*E130</f>
        <v>0</v>
      </c>
      <c r="G130" s="105"/>
      <c r="H130" s="70"/>
      <c r="I130" s="70"/>
      <c r="J130" s="70"/>
      <c r="K130" s="72"/>
      <c r="L130" s="73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</row>
    <row r="131" spans="1:64" ht="22.5" customHeight="1">
      <c r="A131" s="84" t="s">
        <v>184</v>
      </c>
      <c r="B131" s="44" t="s">
        <v>185</v>
      </c>
      <c r="C131" s="97">
        <v>4</v>
      </c>
      <c r="D131" s="34" t="s">
        <v>50</v>
      </c>
      <c r="E131" s="26"/>
      <c r="F131" s="27">
        <f>+C131*E131</f>
        <v>0</v>
      </c>
      <c r="G131" s="35"/>
      <c r="H131" s="70"/>
      <c r="I131" s="70"/>
      <c r="J131" s="70"/>
      <c r="K131" s="72"/>
      <c r="L131" s="73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</row>
    <row r="132" spans="1:64" ht="25.5" customHeight="1">
      <c r="A132" s="114" t="s">
        <v>186</v>
      </c>
      <c r="B132" s="110" t="s">
        <v>187</v>
      </c>
      <c r="C132" s="97">
        <v>2</v>
      </c>
      <c r="D132" s="102" t="s">
        <v>50</v>
      </c>
      <c r="E132" s="145"/>
      <c r="F132" s="101">
        <f>+C132*E132</f>
        <v>0</v>
      </c>
      <c r="G132" s="105"/>
      <c r="H132" s="70"/>
      <c r="I132" s="70"/>
      <c r="J132" s="70"/>
      <c r="K132" s="72"/>
      <c r="L132" s="73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</row>
    <row r="133" spans="1:64" ht="61.5" customHeight="1">
      <c r="A133" s="114" t="s">
        <v>188</v>
      </c>
      <c r="B133" s="113" t="s">
        <v>189</v>
      </c>
      <c r="C133" s="97">
        <v>10</v>
      </c>
      <c r="D133" s="102" t="s">
        <v>190</v>
      </c>
      <c r="E133" s="111"/>
      <c r="F133" s="101">
        <f>+C133*E133</f>
        <v>0</v>
      </c>
      <c r="G133" s="105">
        <f>+SUM(F129:F133)</f>
        <v>0</v>
      </c>
      <c r="H133" s="70"/>
      <c r="I133" s="70"/>
      <c r="J133" s="70"/>
      <c r="K133" s="72"/>
      <c r="L133" s="73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</row>
    <row r="134" spans="1:64" ht="12" customHeight="1">
      <c r="A134" s="148"/>
      <c r="B134" s="149"/>
      <c r="C134" s="131"/>
      <c r="D134" s="132"/>
      <c r="E134" s="150"/>
      <c r="F134" s="134"/>
      <c r="G134" s="135"/>
      <c r="H134" s="151"/>
      <c r="I134" s="152"/>
      <c r="J134" s="153"/>
      <c r="K134" s="153"/>
      <c r="L134" s="154"/>
      <c r="M134" s="153"/>
      <c r="N134" s="155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</row>
    <row r="135" spans="1:64" ht="26.25" customHeight="1">
      <c r="A135" s="157"/>
      <c r="B135" s="158" t="s">
        <v>191</v>
      </c>
      <c r="C135" s="159"/>
      <c r="D135" s="160"/>
      <c r="E135" s="161"/>
      <c r="F135" s="162"/>
      <c r="G135" s="163">
        <f>SUM(G13:G133)</f>
        <v>0</v>
      </c>
      <c r="H135" s="151"/>
      <c r="I135" s="152"/>
      <c r="J135" s="153"/>
      <c r="K135" s="153"/>
      <c r="L135" s="154"/>
      <c r="M135" s="153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</row>
    <row r="136" spans="1:64" ht="26.25" customHeight="1">
      <c r="A136" s="157"/>
      <c r="B136" s="158" t="s">
        <v>191</v>
      </c>
      <c r="C136" s="159"/>
      <c r="D136" s="160"/>
      <c r="E136" s="161"/>
      <c r="F136" s="162"/>
      <c r="G136" s="163">
        <f>+G135</f>
        <v>0</v>
      </c>
      <c r="H136" s="151"/>
      <c r="I136" s="152"/>
      <c r="J136" s="153"/>
      <c r="K136" s="153"/>
      <c r="L136" s="154"/>
      <c r="M136" s="153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4"/>
    </row>
    <row r="137" spans="1:64" ht="13.5" customHeight="1">
      <c r="A137" s="114"/>
      <c r="B137" s="113"/>
      <c r="C137" s="97"/>
      <c r="D137" s="102"/>
      <c r="E137" s="111"/>
      <c r="F137" s="101"/>
      <c r="G137" s="105"/>
      <c r="H137" s="165"/>
      <c r="I137" s="166"/>
      <c r="J137" s="165"/>
      <c r="K137" s="166"/>
      <c r="L137" s="167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</row>
    <row r="138" spans="1:64" ht="23.25" customHeight="1">
      <c r="A138" s="114"/>
      <c r="B138" s="168" t="s">
        <v>192</v>
      </c>
      <c r="C138" s="169"/>
      <c r="D138" s="170">
        <v>0.1</v>
      </c>
      <c r="E138" s="171"/>
      <c r="F138" s="172">
        <f>SUM(D138*G135)</f>
        <v>0</v>
      </c>
      <c r="G138" s="105"/>
      <c r="H138" s="173"/>
      <c r="I138" s="166"/>
      <c r="J138" s="166"/>
      <c r="K138" s="166"/>
      <c r="L138" s="167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</row>
    <row r="139" spans="1:64" ht="25.5" customHeight="1">
      <c r="A139" s="99"/>
      <c r="B139" s="174" t="s">
        <v>193</v>
      </c>
      <c r="C139" s="169"/>
      <c r="D139" s="175">
        <v>2.5000000000000001E-2</v>
      </c>
      <c r="E139" s="176"/>
      <c r="F139" s="177">
        <f>SUM(D139*G135)</f>
        <v>0</v>
      </c>
      <c r="G139" s="91"/>
      <c r="H139" s="173"/>
      <c r="I139" s="166"/>
      <c r="J139" s="166"/>
      <c r="K139" s="166"/>
      <c r="L139" s="167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</row>
    <row r="140" spans="1:64" ht="24" customHeight="1">
      <c r="A140" s="114"/>
      <c r="B140" s="178" t="s">
        <v>194</v>
      </c>
      <c r="C140" s="169"/>
      <c r="D140" s="175">
        <v>3.5000000000000003E-2</v>
      </c>
      <c r="E140" s="179"/>
      <c r="F140" s="180">
        <f>SUM(D140*G135)</f>
        <v>0</v>
      </c>
      <c r="G140" s="181"/>
      <c r="H140" s="165"/>
      <c r="I140" s="166"/>
      <c r="J140" s="166"/>
      <c r="K140" s="166"/>
      <c r="L140" s="167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</row>
    <row r="141" spans="1:64" ht="27" customHeight="1">
      <c r="A141" s="99"/>
      <c r="B141" s="182" t="s">
        <v>195</v>
      </c>
      <c r="C141" s="172"/>
      <c r="D141" s="183">
        <v>5.3499999999999999E-2</v>
      </c>
      <c r="E141" s="183"/>
      <c r="F141" s="184">
        <f>SUM(D141*G135)</f>
        <v>0</v>
      </c>
      <c r="G141" s="105"/>
      <c r="H141" s="165"/>
      <c r="I141" s="166"/>
      <c r="J141" s="166"/>
      <c r="K141" s="166"/>
      <c r="L141" s="167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</row>
    <row r="142" spans="1:64" ht="24.75" customHeight="1">
      <c r="A142" s="114"/>
      <c r="B142" s="185" t="s">
        <v>196</v>
      </c>
      <c r="C142" s="169"/>
      <c r="D142" s="170">
        <v>0.01</v>
      </c>
      <c r="E142" s="186"/>
      <c r="F142" s="172">
        <f>SUM(D142*G135)</f>
        <v>0</v>
      </c>
      <c r="G142" s="105"/>
      <c r="H142" s="165"/>
      <c r="I142" s="166"/>
      <c r="J142" s="166"/>
      <c r="K142" s="166"/>
      <c r="L142" s="167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</row>
    <row r="143" spans="1:64" ht="30.75" customHeight="1">
      <c r="A143" s="114"/>
      <c r="B143" s="168" t="s">
        <v>197</v>
      </c>
      <c r="C143" s="169"/>
      <c r="D143" s="170">
        <v>0.05</v>
      </c>
      <c r="E143" s="171"/>
      <c r="F143" s="172">
        <f>SUM(D143*G135)</f>
        <v>0</v>
      </c>
      <c r="G143" s="105" t="s">
        <v>198</v>
      </c>
      <c r="H143" s="165"/>
      <c r="I143" s="166"/>
      <c r="J143" s="166"/>
      <c r="K143" s="166"/>
      <c r="L143" s="167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</row>
    <row r="144" spans="1:64" ht="13.5" customHeight="1">
      <c r="A144" s="187"/>
      <c r="B144" s="188"/>
      <c r="C144" s="189"/>
      <c r="D144" s="170"/>
      <c r="E144" s="188"/>
      <c r="F144" s="190"/>
      <c r="G144" s="191"/>
      <c r="H144" s="165"/>
      <c r="I144" s="166"/>
      <c r="J144" s="166"/>
      <c r="K144" s="166"/>
      <c r="L144" s="167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</row>
    <row r="145" spans="1:64" ht="27" customHeight="1">
      <c r="A145" s="192"/>
      <c r="B145" s="193" t="s">
        <v>199</v>
      </c>
      <c r="C145" s="194"/>
      <c r="D145" s="195"/>
      <c r="E145" s="195"/>
      <c r="F145" s="195"/>
      <c r="G145" s="196">
        <f>SUM(F138:F143)</f>
        <v>0</v>
      </c>
      <c r="H145" s="165"/>
      <c r="I145" s="166"/>
      <c r="J145" s="166"/>
      <c r="K145" s="166"/>
      <c r="L145" s="167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</row>
    <row r="146" spans="1:64" ht="28.9" customHeight="1">
      <c r="A146" s="192"/>
      <c r="B146" s="193" t="s">
        <v>200</v>
      </c>
      <c r="C146" s="194"/>
      <c r="D146" s="195"/>
      <c r="E146" s="195"/>
      <c r="F146" s="195"/>
      <c r="G146" s="196">
        <f>SUM(G145+G135)</f>
        <v>0</v>
      </c>
      <c r="H146" s="165"/>
      <c r="I146" s="166"/>
      <c r="J146" s="166"/>
      <c r="K146" s="166"/>
      <c r="L146" s="167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</row>
    <row r="147" spans="1:64" ht="15" customHeight="1">
      <c r="A147" s="197"/>
      <c r="B147" s="198"/>
      <c r="C147" s="199"/>
      <c r="D147" s="200"/>
      <c r="E147" s="200"/>
      <c r="F147" s="200"/>
      <c r="G147" s="201"/>
      <c r="H147" s="165"/>
      <c r="I147" s="166"/>
      <c r="J147" s="166"/>
      <c r="K147" s="166"/>
      <c r="L147" s="167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</row>
    <row r="148" spans="1:64" ht="46.5" customHeight="1">
      <c r="A148" s="197"/>
      <c r="B148" s="202" t="s">
        <v>201</v>
      </c>
      <c r="C148" s="203"/>
      <c r="D148" s="170">
        <v>0.03</v>
      </c>
      <c r="E148" s="188"/>
      <c r="F148" s="200"/>
      <c r="G148" s="201">
        <f>+D148*G145</f>
        <v>0</v>
      </c>
      <c r="H148" s="173"/>
      <c r="I148" s="166"/>
      <c r="J148" s="166"/>
      <c r="K148" s="166"/>
      <c r="L148" s="167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</row>
    <row r="149" spans="1:64" ht="25.5" customHeight="1">
      <c r="A149" s="204"/>
      <c r="B149" s="205" t="s">
        <v>202</v>
      </c>
      <c r="C149" s="206"/>
      <c r="D149" s="207">
        <v>0.06</v>
      </c>
      <c r="E149" s="205"/>
      <c r="F149" s="205"/>
      <c r="G149" s="208">
        <f>SUM(D149*G135)</f>
        <v>0</v>
      </c>
      <c r="H149" s="165"/>
      <c r="I149" s="166"/>
      <c r="J149" s="166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</row>
    <row r="150" spans="1:64" ht="29.25" customHeight="1">
      <c r="A150" s="204"/>
      <c r="B150" s="209" t="s">
        <v>203</v>
      </c>
      <c r="C150" s="206"/>
      <c r="D150" s="207">
        <v>0.05</v>
      </c>
      <c r="E150" s="205"/>
      <c r="F150" s="205"/>
      <c r="G150" s="208">
        <f>D150*G136</f>
        <v>0</v>
      </c>
      <c r="H150" s="165"/>
      <c r="I150" s="166"/>
      <c r="J150" s="166"/>
      <c r="K150" s="167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</row>
    <row r="151" spans="1:64" ht="32.25" customHeight="1">
      <c r="A151" s="204"/>
      <c r="B151" s="209" t="s">
        <v>204</v>
      </c>
      <c r="C151" s="206"/>
      <c r="D151" s="207">
        <v>0.18</v>
      </c>
      <c r="E151" s="210"/>
      <c r="F151" s="211"/>
      <c r="G151" s="208">
        <f>+D151*F138</f>
        <v>0</v>
      </c>
      <c r="H151" s="165"/>
      <c r="I151" s="212"/>
      <c r="J151" s="166"/>
      <c r="K151" s="167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</row>
    <row r="152" spans="1:64" ht="21.75" customHeight="1">
      <c r="A152" s="213"/>
      <c r="B152" s="205" t="s">
        <v>205</v>
      </c>
      <c r="C152" s="206"/>
      <c r="D152" s="214">
        <v>1E-3</v>
      </c>
      <c r="E152" s="210"/>
      <c r="F152" s="211"/>
      <c r="G152" s="215">
        <f>G135*D152</f>
        <v>0</v>
      </c>
    </row>
    <row r="153" spans="1:64" ht="45.75" customHeight="1">
      <c r="A153" s="213"/>
      <c r="B153" s="216" t="s">
        <v>206</v>
      </c>
      <c r="C153" s="206"/>
      <c r="D153" s="217">
        <v>1</v>
      </c>
      <c r="E153" s="218" t="s">
        <v>18</v>
      </c>
      <c r="F153" s="211"/>
      <c r="G153" s="219">
        <f>F153</f>
        <v>0</v>
      </c>
    </row>
    <row r="154" spans="1:64" ht="43.5" customHeight="1">
      <c r="A154" s="204"/>
      <c r="B154" s="220" t="s">
        <v>207</v>
      </c>
      <c r="C154" s="221"/>
      <c r="D154" s="217">
        <v>1</v>
      </c>
      <c r="E154" s="218" t="s">
        <v>18</v>
      </c>
      <c r="F154" s="222"/>
      <c r="G154" s="223">
        <f>SUM(D154*F154)</f>
        <v>0</v>
      </c>
      <c r="H154" s="224"/>
      <c r="I154" s="166"/>
      <c r="J154" s="225"/>
      <c r="K154" s="224"/>
      <c r="L154" s="224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</row>
    <row r="155" spans="1:64" ht="13.9" customHeight="1">
      <c r="A155" s="227"/>
      <c r="B155" s="228"/>
      <c r="C155" s="189"/>
      <c r="D155" s="170"/>
      <c r="E155" s="188"/>
      <c r="F155" s="190"/>
      <c r="G155" s="191"/>
      <c r="H155" s="165"/>
      <c r="I155" s="166"/>
      <c r="J155" s="166"/>
      <c r="K155" s="229"/>
      <c r="L155" s="230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</row>
    <row r="156" spans="1:64" ht="24" customHeight="1">
      <c r="A156" s="192"/>
      <c r="B156" s="193" t="s">
        <v>208</v>
      </c>
      <c r="C156" s="194"/>
      <c r="D156" s="231"/>
      <c r="E156" s="195"/>
      <c r="F156" s="195"/>
      <c r="G156" s="196">
        <f>SUM(G146:G155)</f>
        <v>0</v>
      </c>
      <c r="H156" s="165"/>
      <c r="I156" s="166"/>
      <c r="J156" s="166"/>
      <c r="K156" s="166"/>
      <c r="L156" s="167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</row>
    <row r="157" spans="1:64" ht="24" customHeight="1">
      <c r="A157" s="192"/>
      <c r="B157" s="193" t="s">
        <v>208</v>
      </c>
      <c r="C157" s="194"/>
      <c r="D157" s="231"/>
      <c r="E157" s="195"/>
      <c r="F157" s="195"/>
      <c r="G157" s="196">
        <f>SUM(G146:G154)</f>
        <v>0</v>
      </c>
      <c r="H157" s="165"/>
      <c r="I157" s="166"/>
      <c r="J157" s="166"/>
      <c r="K157" s="166"/>
      <c r="L157" s="167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</row>
    <row r="158" spans="1:64" ht="27" customHeight="1">
      <c r="A158" s="233"/>
      <c r="B158" s="234"/>
      <c r="C158" s="235"/>
      <c r="D158" s="236"/>
      <c r="E158" s="233"/>
      <c r="F158" s="233"/>
      <c r="G158" s="237"/>
      <c r="H158" s="165"/>
      <c r="I158" s="166"/>
      <c r="J158" s="166"/>
      <c r="K158" s="166"/>
      <c r="L158" s="167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</row>
    <row r="159" spans="1:64" ht="21" customHeight="1">
      <c r="A159" s="238"/>
      <c r="B159" s="239"/>
      <c r="C159" s="240"/>
      <c r="D159" s="241"/>
      <c r="E159" s="238"/>
      <c r="F159" s="238"/>
      <c r="G159" s="242"/>
      <c r="J159" s="166"/>
      <c r="K159" s="166"/>
      <c r="L159" s="243"/>
      <c r="M159"/>
      <c r="N159"/>
      <c r="O159"/>
      <c r="P159"/>
    </row>
    <row r="160" spans="1:64" ht="20.25">
      <c r="A160" s="244"/>
      <c r="B160" s="245"/>
      <c r="C160" s="1"/>
      <c r="D160" s="244"/>
      <c r="E160" s="244"/>
      <c r="F160" s="244"/>
      <c r="G160" s="242"/>
      <c r="I160" s="166"/>
      <c r="K160" s="166"/>
      <c r="L160" s="243"/>
      <c r="M160"/>
      <c r="N160"/>
      <c r="O160"/>
      <c r="P160"/>
    </row>
    <row r="161" spans="1:64" ht="36" customHeight="1">
      <c r="A161" s="244"/>
      <c r="B161" s="244"/>
      <c r="C161" s="1"/>
      <c r="D161" s="244"/>
      <c r="E161" s="244"/>
      <c r="F161" s="244"/>
      <c r="G161" s="242"/>
      <c r="I161" s="166"/>
      <c r="J161" s="166"/>
      <c r="K161" s="166"/>
      <c r="L161" s="243"/>
      <c r="M161"/>
      <c r="N161"/>
      <c r="O161"/>
      <c r="P161"/>
    </row>
    <row r="162" spans="1:64" ht="21" customHeight="1">
      <c r="A162" s="244"/>
      <c r="B162" s="244"/>
      <c r="C162" s="1"/>
      <c r="D162" s="255"/>
      <c r="E162" s="255"/>
      <c r="F162" s="255"/>
      <c r="G162" s="255"/>
      <c r="I162" s="166"/>
      <c r="J162" s="166"/>
      <c r="K162" s="166"/>
      <c r="L162" s="243"/>
      <c r="M162"/>
      <c r="N162"/>
      <c r="O162"/>
      <c r="P162"/>
    </row>
    <row r="163" spans="1:64" ht="20.25">
      <c r="A163" s="244"/>
      <c r="B163" s="246"/>
      <c r="C163" s="1"/>
      <c r="D163" s="244"/>
      <c r="E163" s="247"/>
      <c r="F163" s="244"/>
      <c r="G163" s="242"/>
      <c r="I163" s="166"/>
      <c r="J163" s="166"/>
      <c r="K163" s="166"/>
      <c r="L163" s="243"/>
      <c r="M163"/>
      <c r="N163"/>
      <c r="O163"/>
      <c r="P163"/>
    </row>
    <row r="164" spans="1:64" ht="20.25">
      <c r="A164" s="244"/>
      <c r="B164" s="245"/>
      <c r="C164" s="1"/>
      <c r="D164" s="244"/>
      <c r="E164" s="244"/>
      <c r="F164" s="244"/>
      <c r="G164" s="242"/>
      <c r="I164" s="166"/>
      <c r="J164" s="166"/>
      <c r="K164" s="166"/>
      <c r="L164" s="243"/>
      <c r="M164"/>
      <c r="N164"/>
      <c r="O164"/>
      <c r="P164"/>
    </row>
    <row r="165" spans="1:64" ht="23.25" customHeight="1">
      <c r="A165" s="244"/>
      <c r="B165" s="244"/>
      <c r="C165" s="1"/>
      <c r="D165" s="244"/>
      <c r="E165" s="244"/>
      <c r="F165" s="244"/>
      <c r="G165" s="242"/>
      <c r="I165" s="166"/>
      <c r="J165" s="166"/>
      <c r="K165" s="166"/>
      <c r="L165" s="243"/>
      <c r="M165"/>
      <c r="N165"/>
      <c r="O165"/>
      <c r="P165"/>
    </row>
    <row r="166" spans="1:64" ht="20.25">
      <c r="A166" s="244"/>
      <c r="B166" s="244"/>
      <c r="C166" s="1"/>
      <c r="D166" s="244"/>
      <c r="E166" s="244"/>
      <c r="F166" s="244"/>
      <c r="G166" s="242"/>
      <c r="I166" s="165"/>
      <c r="J166" s="166"/>
      <c r="K166" s="166"/>
      <c r="L166" s="243"/>
    </row>
    <row r="167" spans="1:64" ht="20.25">
      <c r="A167" s="252"/>
      <c r="B167" s="252"/>
      <c r="C167" s="252"/>
      <c r="D167" s="252"/>
      <c r="E167" s="252"/>
      <c r="F167" s="252"/>
      <c r="G167" s="252"/>
      <c r="I167" s="165"/>
      <c r="J167" s="165"/>
      <c r="K167" s="165"/>
      <c r="L167" s="165"/>
    </row>
    <row r="168" spans="1:64" ht="33" customHeight="1">
      <c r="A168" s="244"/>
      <c r="B168" s="245"/>
      <c r="C168" s="1"/>
      <c r="D168" s="244"/>
      <c r="E168" s="245"/>
      <c r="F168" s="244"/>
      <c r="G168" s="242"/>
      <c r="H168"/>
      <c r="I168" s="165"/>
      <c r="J168" s="165"/>
      <c r="K168" s="165"/>
      <c r="L168" s="165"/>
    </row>
    <row r="169" spans="1:64" ht="28.5" customHeight="1">
      <c r="A169" s="252"/>
      <c r="B169" s="252"/>
      <c r="C169" s="252"/>
      <c r="D169" s="252"/>
      <c r="E169" s="252"/>
      <c r="F169" s="252"/>
      <c r="G169" s="252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</row>
    <row r="170" spans="1:64" ht="20.25">
      <c r="A170" s="251"/>
      <c r="B170" s="251"/>
      <c r="C170" s="251"/>
      <c r="D170" s="251"/>
      <c r="E170" s="251"/>
      <c r="F170" s="251"/>
      <c r="G170" s="251"/>
      <c r="H170" s="165"/>
      <c r="I170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</row>
    <row r="171" spans="1:64" ht="27" customHeight="1">
      <c r="A171" s="252"/>
      <c r="B171" s="252"/>
      <c r="C171" s="252"/>
      <c r="D171" s="252"/>
      <c r="E171" s="252"/>
      <c r="F171" s="252"/>
      <c r="G171" s="252"/>
      <c r="H171" s="165"/>
      <c r="I171"/>
      <c r="J171"/>
      <c r="K171"/>
      <c r="L171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</row>
    <row r="172" spans="1:64" ht="22.5">
      <c r="H172"/>
      <c r="I172" s="248"/>
      <c r="J172"/>
      <c r="K172"/>
      <c r="L172"/>
      <c r="M172"/>
      <c r="N172"/>
      <c r="O172"/>
      <c r="P172"/>
    </row>
    <row r="173" spans="1:64">
      <c r="H173"/>
      <c r="I173"/>
      <c r="J173"/>
      <c r="K173"/>
      <c r="L173"/>
      <c r="M173"/>
      <c r="N173"/>
      <c r="O173"/>
      <c r="P173"/>
    </row>
    <row r="174" spans="1:64">
      <c r="H174"/>
      <c r="I174"/>
      <c r="J174" s="249"/>
      <c r="K174"/>
      <c r="L174"/>
      <c r="M174"/>
      <c r="N174"/>
      <c r="O174"/>
      <c r="P174"/>
    </row>
    <row r="175" spans="1:64"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</row>
    <row r="176" spans="1:64">
      <c r="I176"/>
      <c r="J176"/>
      <c r="K176"/>
      <c r="L176"/>
      <c r="M176"/>
      <c r="N176"/>
      <c r="O176"/>
      <c r="P176"/>
    </row>
    <row r="177" spans="8:64"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</row>
    <row r="178" spans="8:64"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</row>
    <row r="179" spans="8:64"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</row>
    <row r="180" spans="8:64"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</row>
    <row r="181" spans="8:64"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</row>
    <row r="182" spans="8:64">
      <c r="I182"/>
      <c r="J182"/>
      <c r="K182"/>
      <c r="L182"/>
      <c r="M182"/>
      <c r="N182"/>
      <c r="O182"/>
      <c r="P182"/>
    </row>
    <row r="183" spans="8:64">
      <c r="I183"/>
      <c r="J183"/>
      <c r="K183"/>
      <c r="L183"/>
      <c r="M183"/>
      <c r="N183"/>
      <c r="O183"/>
      <c r="P183"/>
    </row>
    <row r="184" spans="8:64">
      <c r="I184"/>
      <c r="J184"/>
      <c r="K184"/>
      <c r="L184"/>
      <c r="M184"/>
      <c r="N184"/>
      <c r="O184"/>
      <c r="P184"/>
    </row>
    <row r="185" spans="8:64">
      <c r="I185"/>
      <c r="J185"/>
      <c r="K185"/>
      <c r="L185"/>
      <c r="M185"/>
      <c r="N185"/>
      <c r="O185"/>
      <c r="P185"/>
    </row>
    <row r="186" spans="8:64">
      <c r="I186"/>
      <c r="J186"/>
      <c r="K186"/>
      <c r="L186"/>
      <c r="M186"/>
      <c r="N186"/>
      <c r="O186"/>
      <c r="P186"/>
    </row>
    <row r="187" spans="8:64">
      <c r="I187"/>
      <c r="J187"/>
      <c r="K187"/>
      <c r="L187"/>
      <c r="M187"/>
      <c r="N187"/>
      <c r="O187"/>
      <c r="P187"/>
    </row>
    <row r="188" spans="8:64">
      <c r="I188"/>
      <c r="J188"/>
      <c r="K188"/>
      <c r="L188"/>
      <c r="M188"/>
      <c r="N188"/>
      <c r="O188"/>
      <c r="P188"/>
    </row>
    <row r="189" spans="8:64"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</row>
    <row r="190" spans="8:64"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</row>
    <row r="191" spans="8:64">
      <c r="I191"/>
      <c r="J191"/>
      <c r="K191"/>
      <c r="L191"/>
      <c r="M191"/>
      <c r="N191"/>
      <c r="O191"/>
      <c r="P191"/>
    </row>
    <row r="192" spans="8:64">
      <c r="I192"/>
      <c r="J192"/>
      <c r="K192"/>
      <c r="L192"/>
      <c r="M192"/>
      <c r="N192"/>
      <c r="O192"/>
      <c r="P192"/>
    </row>
    <row r="193" spans="9:64"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</row>
    <row r="194" spans="9:64">
      <c r="I194"/>
      <c r="J194"/>
      <c r="K194"/>
      <c r="L194"/>
      <c r="M194"/>
      <c r="N194"/>
      <c r="O194"/>
      <c r="P194"/>
    </row>
    <row r="195" spans="9:64">
      <c r="I195"/>
      <c r="J195"/>
      <c r="K195"/>
      <c r="L195"/>
      <c r="M195"/>
      <c r="N195"/>
      <c r="O195"/>
      <c r="P195"/>
    </row>
    <row r="196" spans="9:64">
      <c r="I196"/>
      <c r="J196"/>
      <c r="K196"/>
      <c r="L196"/>
      <c r="M196"/>
      <c r="N196"/>
      <c r="O196"/>
      <c r="P196"/>
    </row>
    <row r="197" spans="9:64">
      <c r="I197"/>
      <c r="J197"/>
      <c r="K197"/>
      <c r="L197"/>
      <c r="M197"/>
      <c r="N197"/>
      <c r="O197"/>
      <c r="P197"/>
    </row>
    <row r="198" spans="9:64">
      <c r="I198"/>
      <c r="J198"/>
      <c r="K198"/>
      <c r="L198"/>
      <c r="M198"/>
      <c r="N198"/>
      <c r="O198"/>
      <c r="P198"/>
    </row>
    <row r="199" spans="9:64">
      <c r="I199"/>
      <c r="J199"/>
      <c r="K199"/>
      <c r="L199"/>
      <c r="M199"/>
      <c r="N199"/>
      <c r="O199"/>
      <c r="P199"/>
    </row>
    <row r="200" spans="9:64">
      <c r="I200"/>
      <c r="J200"/>
      <c r="K200"/>
      <c r="L200"/>
      <c r="M200"/>
      <c r="N200"/>
      <c r="O200"/>
      <c r="P200"/>
    </row>
    <row r="201" spans="9:64">
      <c r="I201"/>
      <c r="J201"/>
      <c r="K201"/>
      <c r="L201"/>
      <c r="M201"/>
      <c r="N201"/>
      <c r="O201"/>
      <c r="P201"/>
    </row>
    <row r="202" spans="9:64">
      <c r="I202"/>
      <c r="J202"/>
      <c r="K202"/>
      <c r="L202"/>
      <c r="M202"/>
      <c r="N202"/>
      <c r="O202"/>
      <c r="P202"/>
    </row>
    <row r="203" spans="9:64">
      <c r="J203"/>
      <c r="K203"/>
      <c r="L203"/>
      <c r="M203"/>
      <c r="N203"/>
      <c r="O203"/>
      <c r="P203"/>
    </row>
    <row r="204" spans="9:64">
      <c r="M204"/>
      <c r="N204"/>
      <c r="O204"/>
      <c r="P204"/>
    </row>
    <row r="205" spans="9:64">
      <c r="M205"/>
      <c r="N205"/>
      <c r="O205"/>
      <c r="P205"/>
    </row>
  </sheetData>
  <mergeCells count="13">
    <mergeCell ref="A1:G1"/>
    <mergeCell ref="A2:G2"/>
    <mergeCell ref="A3:G3"/>
    <mergeCell ref="B4:G4"/>
    <mergeCell ref="A6:B6"/>
    <mergeCell ref="F6:G6"/>
    <mergeCell ref="A170:G170"/>
    <mergeCell ref="A171:G171"/>
    <mergeCell ref="A7:G7"/>
    <mergeCell ref="B8:G8"/>
    <mergeCell ref="D162:G162"/>
    <mergeCell ref="A167:G167"/>
    <mergeCell ref="A169:G169"/>
  </mergeCells>
  <printOptions horizontalCentered="1"/>
  <pageMargins left="0.118055555555556" right="0.196527777777778" top="0.39374999999999999" bottom="1.53541666666667" header="0.23611111111111099" footer="1.1812499999999999"/>
  <pageSetup scale="65" firstPageNumber="0" orientation="portrait" horizontalDpi="300" verticalDpi="300" r:id="rId1"/>
  <headerFooter>
    <oddHeader>&amp;RFECHA DE IMPRESION:&amp;D</oddHeader>
    <oddFooter>&amp;RPAGINAS:&amp;P/&amp;N</oddFooter>
  </headerFooter>
  <rowBreaks count="3" manualBreakCount="3">
    <brk id="108" max="16383" man="1"/>
    <brk id="135" max="16383" man="1"/>
    <brk id="1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b8cd6-985c-494d-af69-1cddf313e21f">
      <Terms xmlns="http://schemas.microsoft.com/office/infopath/2007/PartnerControls"/>
    </lcf76f155ced4ddcb4097134ff3c332f>
    <Descripcion xmlns="75bb8cd6-985c-494d-af69-1cddf313e2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7F6B1239F852419EC39F308C69365C" ma:contentTypeVersion="12" ma:contentTypeDescription="Crear nuevo documento." ma:contentTypeScope="" ma:versionID="c4002116cb0313174b9cfe0b14610ecf">
  <xsd:schema xmlns:xsd="http://www.w3.org/2001/XMLSchema" xmlns:xs="http://www.w3.org/2001/XMLSchema" xmlns:p="http://schemas.microsoft.com/office/2006/metadata/properties" xmlns:ns2="75bb8cd6-985c-494d-af69-1cddf313e21f" targetNamespace="http://schemas.microsoft.com/office/2006/metadata/properties" ma:root="true" ma:fieldsID="2730132694679dfc7fc26b14eeee20f1" ns2:_="">
    <xsd:import namespace="75bb8cd6-985c-494d-af69-1cddf313e21f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b8cd6-985c-494d-af69-1cddf313e21f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format="Dropdown" ma:internalName="Descripc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6138d3-48b3-4cd3-b825-834a57c038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8BD2D-1AA0-4433-B5A4-E4195A290F48}"/>
</file>

<file path=customXml/itemProps2.xml><?xml version="1.0" encoding="utf-8"?>
<ds:datastoreItem xmlns:ds="http://schemas.openxmlformats.org/officeDocument/2006/customXml" ds:itemID="{7AF18EDC-E7C3-445A-9021-2C160CF349EB}"/>
</file>

<file path=customXml/itemProps3.xml><?xml version="1.0" encoding="utf-8"?>
<ds:datastoreItem xmlns:ds="http://schemas.openxmlformats.org/officeDocument/2006/customXml" ds:itemID="{58DEADC0-0918-4802-AD7F-C558AA198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COMPUTEL</dc:creator>
  <cp:keywords/>
  <dc:description/>
  <cp:lastModifiedBy>Clara A. Robles Herrera</cp:lastModifiedBy>
  <cp:revision>112</cp:revision>
  <dcterms:created xsi:type="dcterms:W3CDTF">1997-10-10T10:07:02Z</dcterms:created>
  <dcterms:modified xsi:type="dcterms:W3CDTF">2025-07-25T21:04:14Z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0x010100517F6B1239F852419EC39F308C69365C</vt:lpwstr>
  </property>
  <property fmtid="{D5CDD505-2E9C-101B-9397-08002B2CF9AE}" pid="9" name="MediaServiceImageTags">
    <vt:lpwstr/>
  </property>
</Properties>
</file>