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OneDrive - caasd.gov.do\Documentos\"/>
    </mc:Choice>
  </mc:AlternateContent>
  <xr:revisionPtr revIDLastSave="0" documentId="8_{B47A1AB9-2804-4B8A-B394-51244B6352A6}" xr6:coauthVersionLast="47" xr6:coauthVersionMax="47" xr10:uidLastSave="{00000000-0000-0000-0000-000000000000}"/>
  <bookViews>
    <workbookView xWindow="-120" yWindow="-120" windowWidth="20730" windowHeight="11040" tabRatio="945" firstSheet="1" activeTab="2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Hoja2" sheetId="7" r:id="rId4"/>
    <sheet name="Hoja1" sheetId="6" r:id="rId5"/>
    <sheet name=" Notas a los Estados Financ." sheetId="4" state="hidden" r:id="rId6"/>
  </sheets>
  <definedNames>
    <definedName name="_xlnm.Print_Area" localSheetId="5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'!$A$1:$D$47</definedName>
    <definedName name="_xlnm.Print_Titles" localSheetId="5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C27" i="3" l="1"/>
  <c r="C19" i="5" l="1"/>
  <c r="C15" i="5"/>
  <c r="C39" i="5"/>
  <c r="C28" i="5" l="1"/>
  <c r="C14" i="3" l="1"/>
  <c r="C13" i="3"/>
  <c r="C12" i="3"/>
  <c r="C32" i="5"/>
  <c r="C33" i="5" s="1"/>
  <c r="C21" i="5"/>
  <c r="F23" i="5" l="1"/>
  <c r="C29" i="3"/>
  <c r="C33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<sst xmlns="http://schemas.openxmlformats.org/spreadsheetml/2006/main" count="643" uniqueCount="397">
  <si>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</si>
  <si>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</si>
  <si>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</si>
  <si>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</si>
  <si>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</si>
  <si>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</si>
  <si>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</si>
  <si>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</si>
  <si>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</si>
  <si>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</si>
  <si>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</si>
  <si>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</si>
  <si>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</si>
  <si>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</si>
  <si>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</si>
  <si>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</si>
  <si>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</si>
  <si>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</si>
  <si>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</si>
  <si>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</si>
  <si>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</si>
  <si>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</si>
  <si>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</si>
  <si>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</si>
  <si>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</si>
  <si>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</si>
  <si>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</si>
  <si>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</si>
  <si>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</si>
  <si>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</si>
  <si>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</si>
  <si>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</si>
  <si>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</si>
  <si>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</si>
  <si>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</si>
  <si>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</si>
  <si>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</si>
  <si>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</si>
  <si>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</si>
  <si>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</si>
  <si>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</si>
  <si>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</si>
  <si>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</si>
  <si>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</si>
  <si>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</si>
  <si>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</si>
  <si>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</si>
  <si>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</si>
  <si>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</si>
  <si>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</si>
  <si>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</si>
  <si>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</si>
  <si>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</si>
  <si>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</si>
  <si>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</si>
  <si>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</si>
  <si>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</si>
  <si>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</si>
  <si>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</si>
  <si>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</si>
  <si>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</si>
  <si>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</si>
  <si>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</si>
  <si>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</si>
  <si>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</si>
  <si>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</si>
  <si>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</si>
  <si>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</si>
  <si>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</si>
  <si>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</si>
  <si>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</si>
  <si>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>TRANSFERENCIAS CORRIENTES RECIBIDAS :</t>
  </si>
  <si>
    <t>DONACIONES CORRIENTES RECIBIDAS</t>
  </si>
  <si>
    <t>OTROS INGRESOS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</si>
  <si>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</si>
  <si>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</si>
  <si>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</si>
  <si>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</si>
  <si>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</si>
  <si>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</si>
  <si>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</si>
  <si>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</si>
  <si>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</si>
  <si>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</si>
  <si>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</si>
  <si>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</si>
  <si>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</si>
  <si>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</si>
  <si>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</si>
  <si>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</si>
  <si>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</si>
  <si>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</si>
  <si>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</si>
  <si>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</si>
  <si>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</si>
  <si>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</si>
  <si>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</si>
  <si>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</si>
  <si>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</si>
  <si>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</si>
  <si>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</si>
  <si>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</si>
  <si>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</si>
  <si>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</si>
  <si>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</si>
  <si>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</si>
  <si>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</si>
  <si>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</si>
  <si>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</si>
  <si>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</si>
  <si>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</si>
  <si>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</si>
  <si>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</si>
  <si>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</si>
  <si>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</si>
  <si>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</si>
  <si>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</si>
  <si>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</si>
  <si>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</si>
  <si>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</si>
  <si>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</si>
  <si>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</si>
  <si>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</si>
  <si>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</si>
  <si>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</si>
  <si>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</si>
  <si>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</si>
  <si>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</si>
  <si>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</si>
  <si>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</si>
  <si>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</si>
  <si>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</si>
  <si>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</si>
  <si>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</si>
  <si>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</si>
  <si>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</si>
  <si>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</si>
  <si>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</si>
  <si>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</si>
  <si>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</si>
  <si>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</si>
  <si>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</si>
  <si>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</si>
  <si>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</si>
  <si>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</si>
  <si>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</si>
  <si>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</si>
  <si>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</si>
  <si>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</si>
  <si>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</si>
  <si>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</si>
  <si>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</si>
  <si>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</si>
  <si>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</si>
  <si>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</si>
  <si>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</si>
  <si>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</si>
  <si>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</si>
  <si>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</si>
  <si>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</si>
  <si>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</si>
  <si>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</si>
  <si>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</si>
  <si>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</si>
  <si>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</si>
  <si>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</si>
  <si>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</si>
  <si>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</si>
  <si>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</si>
  <si>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</si>
  <si>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</si>
  <si>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</si>
  <si>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</si>
  <si>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</si>
  <si>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</si>
  <si>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</si>
  <si>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</si>
  <si>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</si>
  <si>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</si>
  <si>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</si>
  <si>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</si>
  <si>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</si>
  <si>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</si>
  <si>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</si>
  <si>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</si>
  <si>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</si>
  <si>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</si>
  <si>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</si>
  <si>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</si>
  <si>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</si>
  <si>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</si>
  <si>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</si>
  <si>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</si>
  <si>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</si>
  <si>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</si>
  <si>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</si>
  <si>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</si>
  <si>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</si>
  <si>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</si>
  <si>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</si>
  <si>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</si>
  <si>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</si>
  <si>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</si>
  <si>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</si>
  <si>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</si>
  <si>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</si>
  <si>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</si>
  <si>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</si>
  <si>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</si>
  <si>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</si>
  <si>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</si>
  <si>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</si>
  <si>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</si>
  <si>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</si>
  <si>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</si>
  <si>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</si>
  <si>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</si>
  <si>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</si>
  <si>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</si>
  <si>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</si>
  <si>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</si>
  <si>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</si>
  <si>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</si>
  <si>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</si>
  <si>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</si>
  <si>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</si>
  <si>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</si>
  <si>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</si>
  <si>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</si>
  <si>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</si>
  <si>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</si>
  <si>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</si>
  <si>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</si>
  <si>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</si>
  <si>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</si>
  <si>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</si>
  <si>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</si>
  <si>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</si>
  <si>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</si>
  <si>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</si>
  <si>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</si>
  <si>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</si>
  <si>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</si>
  <si>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</si>
  <si>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</si>
  <si>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</si>
  <si>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</si>
  <si>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</si>
  <si>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</si>
  <si>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</si>
  <si>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</si>
  <si>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</si>
  <si>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</si>
  <si>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</si>
  <si>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</si>
  <si>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</si>
  <si>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</si>
  <si>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</si>
  <si>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</si>
  <si>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</si>
  <si>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</si>
  <si>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</si>
  <si>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</si>
  <si>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</si>
  <si>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</si>
  <si>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</si>
  <si>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</si>
  <si>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</si>
  <si>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</si>
  <si>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</si>
  <si>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</si>
  <si>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</si>
  <si>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</si>
  <si>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</si>
  <si>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</si>
  <si>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</si>
  <si>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</si>
  <si>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</si>
  <si>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</si>
  <si>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</si>
  <si>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</si>
  <si>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</si>
  <si>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</si>
  <si>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</si>
  <si>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</si>
  <si>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</si>
  <si>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</si>
  <si>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</si>
  <si>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</si>
  <si>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</si>
  <si>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</si>
  <si>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</si>
  <si>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</si>
  <si>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</si>
  <si>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</si>
  <si>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</si>
  <si>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</si>
  <si>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</si>
  <si>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</si>
  <si>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</si>
  <si>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</si>
  <si>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</si>
  <si>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</si>
  <si>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</si>
  <si>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</si>
  <si>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</si>
  <si>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</si>
  <si>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</si>
  <si>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</si>
  <si>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</si>
  <si>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</si>
  <si>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</si>
  <si>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</si>
  <si>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</si>
  <si>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</si>
  <si>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</si>
  <si>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</si>
  <si>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</si>
  <si>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</si>
  <si>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</si>
  <si>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</si>
  <si>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</si>
  <si>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</si>
  <si>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</si>
  <si>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</si>
  <si>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</si>
  <si>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</si>
  <si>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</si>
  <si>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</si>
  <si>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</si>
  <si>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</si>
  <si>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</si>
  <si>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</si>
  <si>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</si>
  <si>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</si>
  <si>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</si>
  <si>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</si>
  <si>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</si>
  <si>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</si>
  <si>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</si>
  <si>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</si>
  <si>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</si>
  <si>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</si>
  <si>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</si>
  <si>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</si>
  <si>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</si>
  <si>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</si>
  <si>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</si>
  <si>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</si>
  <si>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</si>
  <si>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</si>
  <si>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</si>
  <si>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</si>
  <si>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</si>
  <si>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</si>
  <si>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</si>
  <si>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</si>
  <si>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</si>
  <si>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</si>
  <si>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</si>
  <si>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</si>
  <si>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</si>
  <si>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</si>
  <si>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</si>
  <si>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</si>
  <si>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</si>
  <si>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</si>
  <si>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</si>
  <si>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</si>
  <si>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</si>
  <si>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</si>
  <si>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</si>
  <si>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</si>
  <si>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</si>
  <si>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</si>
  <si>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</si>
  <si>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</si>
  <si>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</si>
  <si>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</si>
  <si>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</si>
  <si>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</si>
  <si>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</si>
  <si>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</si>
  <si>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</si>
  <si>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</si>
  <si>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</si>
  <si>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</si>
  <si>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</si>
  <si>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</si>
  <si>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</si>
  <si>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</si>
  <si>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</si>
  <si>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</si>
  <si>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</si>
  <si>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</si>
  <si>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Enc. División de Contabilidad</t>
  </si>
  <si>
    <t>Al 31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</si>
</sst>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  <numFmt numFmtId="168" formatCode="_-* #,##0.00\ _€_-;\-* #,##0.00\ _€_-;_-* &quot;-&quot;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164" fontId="52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164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164" fontId="41" fillId="0" borderId="0" applyFont="0" applyFill="0" applyBorder="0" applyAlignment="0" applyProtection="0"/>
    <xf numFmtId="0" fontId="40" fillId="0" borderId="0"/>
    <xf numFmtId="0" fontId="39" fillId="0" borderId="0"/>
    <xf numFmtId="164" fontId="39" fillId="0" borderId="0" applyFont="0" applyFill="0" applyBorder="0" applyAlignment="0" applyProtection="0"/>
    <xf numFmtId="0" fontId="38" fillId="0" borderId="0"/>
    <xf numFmtId="0" fontId="37" fillId="0" borderId="0"/>
    <xf numFmtId="164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115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15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15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5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164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4" fontId="126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0" fontId="125" fillId="0" borderId="11" xfId="0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126" fillId="0" borderId="28" xfId="0" applyNumberFormat="1" applyFont="1" applyBorder="1" applyAlignment="1">
      <alignment horizontal="right"/>
    </xf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43" fontId="86" fillId="0" borderId="0" xfId="0" applyNumberFormat="1" applyFont="1"/>
    <xf numFmtId="4" fontId="1" fillId="0" borderId="0" xfId="380" applyNumberFormat="1" applyFont="1"/>
    <xf numFmtId="168" fontId="0" fillId="0" borderId="0" xfId="0" applyNumberFormat="1"/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11" xfId="0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0" fontId="63" fillId="3" borderId="16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165" fontId="59" fillId="3" borderId="17" xfId="1" applyFont="1" applyFill="1" applyBorder="1" applyAlignment="1" applyProtection="1">
      <alignment horizontal="justify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63" fillId="3" borderId="17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1" applyFont="1" applyFill="1" applyBorder="1" applyAlignment="1" applyProtection="1">
      <alignment horizontal="right"/>
    </xf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368"/>
      <c r="B1" s="368"/>
      <c r="C1" s="368"/>
      <c r="D1" s="368"/>
      <c r="E1" s="368"/>
      <c r="F1" s="368"/>
      <c r="G1" s="368"/>
      <c r="H1" s="368"/>
    </row>
    <row r="2" spans="1:8" ht="15.75" customHeight="1">
      <c r="A2" s="369" t="s">
        <v>0</v>
      </c>
      <c r="B2" s="369"/>
      <c r="C2" s="369"/>
      <c r="D2" s="369"/>
      <c r="E2" s="369"/>
      <c r="F2" s="369"/>
      <c r="G2" s="369"/>
      <c r="H2" s="369"/>
    </row>
    <row r="3" spans="1:8">
      <c r="A3" s="370" t="s">
        <v>1</v>
      </c>
      <c r="B3" s="370"/>
      <c r="C3" s="370"/>
      <c r="D3" s="370"/>
      <c r="E3" s="370"/>
      <c r="F3" s="370"/>
      <c r="G3" s="370"/>
      <c r="H3" s="370"/>
    </row>
    <row r="4" spans="1:8">
      <c r="A4" s="371" t="s">
        <v>2</v>
      </c>
      <c r="B4" s="371"/>
      <c r="C4" s="371"/>
      <c r="D4" s="371"/>
      <c r="E4" s="371"/>
      <c r="F4" s="371"/>
      <c r="G4" s="371"/>
      <c r="H4" s="371"/>
    </row>
    <row r="5" spans="1:8">
      <c r="A5" s="372" t="s">
        <v>3</v>
      </c>
      <c r="B5" s="372"/>
      <c r="C5" s="372"/>
      <c r="D5" s="372"/>
      <c r="E5" s="372"/>
      <c r="F5" s="372"/>
      <c r="G5" s="372"/>
      <c r="H5" s="372"/>
    </row>
    <row r="6" spans="1:8" ht="10.5" hidden="1" customHeight="1">
      <c r="A6" s="373"/>
      <c r="B6" s="373"/>
      <c r="C6" s="373"/>
      <c r="D6" s="373"/>
      <c r="E6" s="373"/>
      <c r="F6" s="373"/>
      <c r="G6" s="373"/>
      <c r="H6" s="373"/>
    </row>
    <row r="7" spans="1:8" ht="12.75" hidden="1" customHeight="1">
      <c r="A7" s="374" t="s">
        <v>4</v>
      </c>
      <c r="B7" s="375" t="s">
        <v>5</v>
      </c>
      <c r="C7" s="375" t="s">
        <v>6</v>
      </c>
      <c r="D7" s="375" t="s">
        <v>7</v>
      </c>
      <c r="E7" s="375" t="s">
        <v>8</v>
      </c>
      <c r="F7" s="375" t="s">
        <v>9</v>
      </c>
      <c r="G7" s="375"/>
      <c r="H7" s="376" t="s">
        <v>10</v>
      </c>
    </row>
    <row r="8" spans="1:8" ht="32.25" hidden="1" customHeight="1">
      <c r="A8" s="374"/>
      <c r="B8" s="375"/>
      <c r="C8" s="375"/>
      <c r="D8" s="375"/>
      <c r="E8" s="375"/>
      <c r="F8" s="2" t="s">
        <v>11</v>
      </c>
      <c r="G8" s="2" t="s">
        <v>12</v>
      </c>
      <c r="H8" s="376"/>
    </row>
    <row r="9" spans="1:8" ht="7.5" hidden="1" customHeight="1">
      <c r="A9" s="377" t="s">
        <v>13</v>
      </c>
      <c r="B9" s="378"/>
      <c r="C9" s="379"/>
      <c r="D9" s="379"/>
      <c r="E9" s="379"/>
      <c r="F9" s="379"/>
      <c r="G9" s="380"/>
      <c r="H9" s="381"/>
    </row>
    <row r="10" spans="1:8" ht="13.5" hidden="1" customHeight="1">
      <c r="A10" s="377"/>
      <c r="B10" s="378"/>
      <c r="C10" s="379"/>
      <c r="D10" s="379"/>
      <c r="E10" s="379"/>
      <c r="F10" s="379"/>
      <c r="G10" s="380"/>
      <c r="H10" s="381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382" t="s">
        <v>15</v>
      </c>
      <c r="B12" s="382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383" t="s">
        <v>17</v>
      </c>
      <c r="B14" s="384">
        <v>791884000</v>
      </c>
      <c r="C14" s="379"/>
      <c r="D14" s="10"/>
      <c r="E14" s="379"/>
      <c r="F14" s="379"/>
      <c r="G14" s="380"/>
      <c r="H14" s="385">
        <f>B14</f>
        <v>791884000</v>
      </c>
    </row>
    <row r="15" spans="1:8" ht="13.5" hidden="1" customHeight="1">
      <c r="A15" s="383"/>
      <c r="B15" s="384"/>
      <c r="C15" s="379"/>
      <c r="D15" s="10"/>
      <c r="E15" s="379"/>
      <c r="F15" s="379"/>
      <c r="G15" s="380"/>
      <c r="H15" s="385"/>
    </row>
    <row r="16" spans="1:8" ht="9.75" hidden="1" customHeight="1">
      <c r="A16" s="383" t="s">
        <v>18</v>
      </c>
      <c r="B16" s="386"/>
      <c r="C16" s="379"/>
      <c r="D16" s="379"/>
      <c r="E16" s="379"/>
      <c r="F16" s="379"/>
      <c r="G16" s="380"/>
      <c r="H16" s="387"/>
    </row>
    <row r="17" spans="1:9" ht="13.5" hidden="1" customHeight="1">
      <c r="A17" s="383"/>
      <c r="B17" s="386"/>
      <c r="C17" s="379"/>
      <c r="D17" s="379"/>
      <c r="E17" s="379"/>
      <c r="F17" s="379"/>
      <c r="G17" s="380"/>
      <c r="H17" s="387"/>
    </row>
    <row r="18" spans="1:9" ht="12" hidden="1" customHeight="1">
      <c r="A18" s="383" t="s">
        <v>19</v>
      </c>
      <c r="B18" s="388">
        <v>-2003699499.0899999</v>
      </c>
      <c r="C18" s="379"/>
      <c r="D18" s="379"/>
      <c r="E18" s="379"/>
      <c r="F18" s="388">
        <v>-5853181095.4799995</v>
      </c>
      <c r="G18" s="379"/>
      <c r="H18" s="389">
        <f>B18+F18</f>
        <v>-7856880594.5699997</v>
      </c>
    </row>
    <row r="19" spans="1:9" ht="8.25" hidden="1" customHeight="1">
      <c r="A19" s="383"/>
      <c r="B19" s="388"/>
      <c r="C19" s="379"/>
      <c r="D19" s="379"/>
      <c r="E19" s="379"/>
      <c r="F19" s="388"/>
      <c r="G19" s="379"/>
      <c r="H19" s="389"/>
    </row>
    <row r="20" spans="1:9" ht="13.5" hidden="1" customHeight="1">
      <c r="A20" s="383" t="s">
        <v>20</v>
      </c>
      <c r="B20" s="386"/>
      <c r="C20" s="379"/>
      <c r="D20" s="379"/>
      <c r="E20" s="379"/>
      <c r="F20" s="388">
        <v>-321709533.06999999</v>
      </c>
      <c r="G20" s="380"/>
      <c r="H20" s="389">
        <f>F20</f>
        <v>-321709533.06999999</v>
      </c>
    </row>
    <row r="21" spans="1:9" ht="13.5" hidden="1" customHeight="1">
      <c r="A21" s="383"/>
      <c r="B21" s="386"/>
      <c r="C21" s="379"/>
      <c r="D21" s="379"/>
      <c r="E21" s="379"/>
      <c r="F21" s="388"/>
      <c r="G21" s="380"/>
      <c r="H21" s="389"/>
    </row>
    <row r="22" spans="1:9" ht="13.5" hidden="1" customHeight="1">
      <c r="A22" s="383" t="s">
        <v>21</v>
      </c>
      <c r="B22" s="386"/>
      <c r="C22" s="379"/>
      <c r="D22" s="379"/>
      <c r="E22" s="379"/>
      <c r="F22" s="379"/>
      <c r="G22" s="390">
        <v>328649027.37</v>
      </c>
      <c r="H22" s="391">
        <f>G22</f>
        <v>328649027.37</v>
      </c>
    </row>
    <row r="23" spans="1:9" ht="14.25" hidden="1" customHeight="1">
      <c r="A23" s="383"/>
      <c r="B23" s="386"/>
      <c r="C23" s="379"/>
      <c r="D23" s="379"/>
      <c r="E23" s="379"/>
      <c r="F23" s="379"/>
      <c r="G23" s="390"/>
      <c r="H23" s="391"/>
    </row>
    <row r="24" spans="1:9" ht="13.5" hidden="1" customHeight="1">
      <c r="A24" s="392" t="s">
        <v>22</v>
      </c>
      <c r="B24" s="393">
        <f>B11+B14+B18</f>
        <v>15346716756.329998</v>
      </c>
      <c r="C24" s="394"/>
      <c r="D24" s="395"/>
      <c r="E24" s="394"/>
      <c r="F24" s="393">
        <f>SUM(F18:F23)</f>
        <v>-6174890628.5499992</v>
      </c>
      <c r="G24" s="396">
        <f>SUM(G22)</f>
        <v>328649027.37</v>
      </c>
      <c r="H24" s="397">
        <f>SUM(H9:H23)</f>
        <v>9500475155.1499996</v>
      </c>
    </row>
    <row r="25" spans="1:9" ht="2.25" customHeight="1">
      <c r="A25" s="392"/>
      <c r="B25" s="393"/>
      <c r="C25" s="394"/>
      <c r="D25" s="395"/>
      <c r="E25" s="394"/>
      <c r="F25" s="393"/>
      <c r="G25" s="396"/>
      <c r="H25" s="397"/>
    </row>
    <row r="26" spans="1:9" ht="21.75" customHeight="1">
      <c r="A26" s="12"/>
      <c r="B26" s="398" t="s">
        <v>5</v>
      </c>
      <c r="C26" s="399" t="s">
        <v>23</v>
      </c>
      <c r="D26" s="399" t="s">
        <v>24</v>
      </c>
      <c r="E26" s="399" t="s">
        <v>8</v>
      </c>
      <c r="F26" s="400" t="s">
        <v>9</v>
      </c>
      <c r="G26" s="400"/>
      <c r="H26" s="401" t="s">
        <v>25</v>
      </c>
    </row>
    <row r="27" spans="1:9" ht="25.5">
      <c r="A27" s="13"/>
      <c r="B27" s="398"/>
      <c r="C27" s="399"/>
      <c r="D27" s="399"/>
      <c r="E27" s="399"/>
      <c r="F27" s="14" t="s">
        <v>11</v>
      </c>
      <c r="G27" s="14" t="s">
        <v>12</v>
      </c>
      <c r="H27" s="401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402" t="s">
        <v>18</v>
      </c>
      <c r="B34" s="403"/>
      <c r="C34" s="404"/>
      <c r="D34" s="404"/>
      <c r="E34" s="404"/>
      <c r="F34" s="404"/>
      <c r="G34" s="405"/>
      <c r="H34" s="406"/>
    </row>
    <row r="35" spans="1:9" ht="11.25" customHeight="1">
      <c r="A35" s="402"/>
      <c r="B35" s="403"/>
      <c r="C35" s="404"/>
      <c r="D35" s="404"/>
      <c r="E35" s="404"/>
      <c r="F35" s="404"/>
      <c r="G35" s="405"/>
      <c r="H35" s="406"/>
    </row>
    <row r="36" spans="1:9" ht="12.75" customHeight="1">
      <c r="A36" s="402" t="s">
        <v>19</v>
      </c>
      <c r="B36" s="407"/>
      <c r="C36" s="408">
        <v>86398416.430000007</v>
      </c>
      <c r="D36" s="404"/>
      <c r="E36" s="404"/>
      <c r="F36" s="408">
        <v>0</v>
      </c>
      <c r="G36" s="403"/>
      <c r="H36" s="409">
        <f>SUM(C36:G37)</f>
        <v>86398416.430000007</v>
      </c>
    </row>
    <row r="37" spans="1:9" ht="12.75" customHeight="1">
      <c r="A37" s="402"/>
      <c r="B37" s="407"/>
      <c r="C37" s="408"/>
      <c r="D37" s="404"/>
      <c r="E37" s="404"/>
      <c r="F37" s="408"/>
      <c r="G37" s="403"/>
      <c r="H37" s="409"/>
    </row>
    <row r="38" spans="1:9" ht="12.75" customHeight="1">
      <c r="A38" s="402" t="s">
        <v>20</v>
      </c>
      <c r="B38" s="403"/>
      <c r="C38" s="404"/>
      <c r="D38" s="404"/>
      <c r="E38" s="404"/>
      <c r="F38" s="407"/>
      <c r="G38" s="405"/>
      <c r="H38" s="410"/>
    </row>
    <row r="39" spans="1:9" ht="12.75" customHeight="1">
      <c r="A39" s="402"/>
      <c r="B39" s="403"/>
      <c r="C39" s="404"/>
      <c r="D39" s="404"/>
      <c r="E39" s="404"/>
      <c r="F39" s="407"/>
      <c r="G39" s="405"/>
      <c r="H39" s="410"/>
      <c r="I39" s="18"/>
    </row>
    <row r="40" spans="1:9" ht="9" customHeight="1">
      <c r="A40" s="402" t="s">
        <v>21</v>
      </c>
      <c r="B40" s="403"/>
      <c r="C40" s="404"/>
      <c r="D40" s="404"/>
      <c r="E40" s="404"/>
      <c r="F40" s="404"/>
      <c r="G40" s="411">
        <v>18234448.350000001</v>
      </c>
      <c r="H40" s="410">
        <f>G40</f>
        <v>18234448.350000001</v>
      </c>
      <c r="I40" s="18"/>
    </row>
    <row r="41" spans="1:9" ht="10.5" customHeight="1">
      <c r="A41" s="402"/>
      <c r="B41" s="403"/>
      <c r="C41" s="404"/>
      <c r="D41" s="404"/>
      <c r="E41" s="404"/>
      <c r="F41" s="404"/>
      <c r="G41" s="411"/>
      <c r="H41" s="410"/>
      <c r="I41" s="18"/>
    </row>
    <row r="42" spans="1:9" ht="12.75" customHeight="1">
      <c r="A42" s="412" t="s">
        <v>30</v>
      </c>
      <c r="B42" s="413">
        <f>SUM(B28:B41)</f>
        <v>1674346</v>
      </c>
      <c r="C42" s="413">
        <f>SUM(C28:C41)</f>
        <v>15719602089.030001</v>
      </c>
      <c r="D42" s="413">
        <f>SUM(D28:D41)</f>
        <v>528690108.48000002</v>
      </c>
      <c r="E42" s="414"/>
      <c r="F42" s="413">
        <f>SUM(F28:F41)</f>
        <v>5892890034.6599998</v>
      </c>
      <c r="G42" s="413">
        <f>SUM(G28:G41)</f>
        <v>162868626.38999999</v>
      </c>
      <c r="H42" s="415">
        <f>SUM(H28:H41)</f>
        <v>26338508440.899998</v>
      </c>
      <c r="I42" s="18"/>
    </row>
    <row r="43" spans="1:9" ht="18" customHeight="1">
      <c r="A43" s="412"/>
      <c r="B43" s="413"/>
      <c r="C43" s="413"/>
      <c r="D43" s="413"/>
      <c r="E43" s="414"/>
      <c r="F43" s="413"/>
      <c r="G43" s="413"/>
      <c r="H43" s="415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418" t="s">
        <v>18</v>
      </c>
      <c r="B48" s="403"/>
      <c r="C48" s="404"/>
      <c r="D48" s="403"/>
      <c r="E48" s="404"/>
      <c r="F48" s="419"/>
      <c r="G48" s="411"/>
      <c r="H48" s="416">
        <f>D48</f>
        <v>0</v>
      </c>
      <c r="I48" s="43">
        <v>2879330.79</v>
      </c>
    </row>
    <row r="49" spans="1:15" ht="8.25" customHeight="1">
      <c r="A49" s="418"/>
      <c r="B49" s="403"/>
      <c r="C49" s="404"/>
      <c r="D49" s="403"/>
      <c r="E49" s="404"/>
      <c r="F49" s="419"/>
      <c r="G49" s="411"/>
      <c r="H49" s="416"/>
      <c r="I49" s="43"/>
    </row>
    <row r="50" spans="1:15" ht="12.75" customHeight="1">
      <c r="A50" s="418" t="s">
        <v>19</v>
      </c>
      <c r="B50" s="407"/>
      <c r="C50" s="408"/>
      <c r="D50" s="404"/>
      <c r="E50" s="404"/>
      <c r="F50" s="419"/>
      <c r="G50" s="411"/>
      <c r="H50" s="420">
        <f>SUM(B50:G53)</f>
        <v>0</v>
      </c>
      <c r="I50" s="44">
        <f>SUM(I46:I49)</f>
        <v>86398412.040000007</v>
      </c>
    </row>
    <row r="51" spans="1:15" ht="12.75" customHeight="1">
      <c r="A51" s="418"/>
      <c r="B51" s="407"/>
      <c r="C51" s="408"/>
      <c r="D51" s="404"/>
      <c r="E51" s="404"/>
      <c r="F51" s="419"/>
      <c r="G51" s="411"/>
      <c r="H51" s="420"/>
    </row>
    <row r="52" spans="1:15" ht="12.75" customHeight="1">
      <c r="A52" s="418" t="s">
        <v>20</v>
      </c>
      <c r="B52" s="403"/>
      <c r="C52" s="404"/>
      <c r="D52" s="404"/>
      <c r="E52" s="404"/>
      <c r="F52" s="419"/>
      <c r="G52" s="411"/>
      <c r="H52" s="416">
        <f>F52</f>
        <v>0</v>
      </c>
      <c r="I52" s="45">
        <f>F44+C50</f>
        <v>0</v>
      </c>
    </row>
    <row r="53" spans="1:15" ht="12.75" customHeight="1">
      <c r="A53" s="418"/>
      <c r="B53" s="403"/>
      <c r="C53" s="404"/>
      <c r="D53" s="404"/>
      <c r="E53" s="404"/>
      <c r="F53" s="419"/>
      <c r="G53" s="411"/>
      <c r="H53" s="416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417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417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421" t="s">
        <v>35</v>
      </c>
      <c r="B57" s="421"/>
      <c r="C57" s="421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422" t="s">
        <v>36</v>
      </c>
      <c r="D61" s="422"/>
      <c r="E61" s="422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8"/>
  <sheetViews>
    <sheetView topLeftCell="A28" zoomScaleNormal="100" workbookViewId="0">
      <selection sqref="A1:D47"/>
    </sheetView>
  </sheetViews>
  <sheetFormatPr baseColWidth="10" defaultColWidth="11.42578125" defaultRowHeight="15"/>
  <cols>
    <col min="1" max="1" width="60.2851562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9" ht="30.75" customHeight="1">
      <c r="A1" s="429" t="s">
        <v>385</v>
      </c>
      <c r="B1" s="430"/>
      <c r="C1" s="430"/>
      <c r="D1" s="431"/>
      <c r="F1" s="64" t="s">
        <v>36</v>
      </c>
    </row>
    <row r="2" spans="1:9" ht="21.75" customHeight="1">
      <c r="A2" s="432" t="s">
        <v>69</v>
      </c>
      <c r="B2" s="433"/>
      <c r="C2" s="433"/>
      <c r="D2" s="434"/>
      <c r="E2" s="64" t="s">
        <v>36</v>
      </c>
      <c r="F2" s="64" t="s">
        <v>36</v>
      </c>
    </row>
    <row r="3" spans="1:9" ht="6" customHeight="1">
      <c r="A3" s="435"/>
      <c r="B3" s="436"/>
      <c r="C3" s="436"/>
      <c r="D3" s="437"/>
      <c r="F3" s="64" t="s">
        <v>36</v>
      </c>
      <c r="G3" s="64" t="s">
        <v>36</v>
      </c>
    </row>
    <row r="4" spans="1:9" ht="15.75" customHeight="1">
      <c r="A4" s="435" t="s">
        <v>396</v>
      </c>
      <c r="B4" s="436"/>
      <c r="C4" s="436"/>
      <c r="D4" s="437"/>
      <c r="F4" s="64" t="s">
        <v>36</v>
      </c>
      <c r="G4" s="64" t="s">
        <v>36</v>
      </c>
    </row>
    <row r="5" spans="1:9" ht="18" customHeight="1">
      <c r="A5" s="435" t="s">
        <v>42</v>
      </c>
      <c r="B5" s="436"/>
      <c r="C5" s="436"/>
      <c r="D5" s="437"/>
      <c r="E5" s="64" t="s">
        <v>36</v>
      </c>
      <c r="F5" s="64" t="s">
        <v>36</v>
      </c>
      <c r="G5" s="64" t="s">
        <v>36</v>
      </c>
    </row>
    <row r="6" spans="1:9" ht="3" customHeight="1">
      <c r="A6" s="332"/>
      <c r="B6" s="333"/>
      <c r="C6" s="333"/>
      <c r="D6" s="334"/>
      <c r="F6" s="64" t="s">
        <v>36</v>
      </c>
    </row>
    <row r="7" spans="1:9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9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9" ht="18.75" customHeight="1">
      <c r="A9" s="279" t="s">
        <v>71</v>
      </c>
      <c r="B9" s="276"/>
      <c r="C9" s="280" t="s">
        <v>36</v>
      </c>
      <c r="D9" s="278"/>
      <c r="E9" s="282" t="s">
        <v>36</v>
      </c>
      <c r="F9" s="64" t="s">
        <v>36</v>
      </c>
      <c r="G9" s="69" t="s">
        <v>36</v>
      </c>
      <c r="I9" s="64" t="s">
        <v>36</v>
      </c>
    </row>
    <row r="10" spans="1:9" ht="18.75" customHeight="1">
      <c r="A10" s="281" t="s">
        <v>72</v>
      </c>
      <c r="B10" s="276" t="s">
        <v>36</v>
      </c>
      <c r="C10" s="346">
        <v>6043326411.8199997</v>
      </c>
      <c r="D10" s="283"/>
      <c r="E10" s="344"/>
      <c r="F10" s="282"/>
      <c r="G10" s="69" t="s">
        <v>36</v>
      </c>
    </row>
    <row r="11" spans="1:9" ht="18.75" customHeight="1">
      <c r="A11" s="281" t="s">
        <v>73</v>
      </c>
      <c r="B11" s="276" t="s">
        <v>36</v>
      </c>
      <c r="C11" s="346">
        <v>3412116270.04</v>
      </c>
      <c r="D11" s="283"/>
      <c r="E11" s="344" t="s">
        <v>36</v>
      </c>
      <c r="F11" s="282" t="s">
        <v>36</v>
      </c>
      <c r="G11" s="69" t="s">
        <v>36</v>
      </c>
    </row>
    <row r="12" spans="1:9" ht="21" hidden="1" customHeight="1">
      <c r="A12" s="279" t="s">
        <v>74</v>
      </c>
      <c r="B12" s="276" t="s">
        <v>75</v>
      </c>
      <c r="C12" s="282" t="e">
        <f>#REF!</f>
        <v>#REF!</v>
      </c>
      <c r="D12" s="283"/>
      <c r="E12" s="114"/>
      <c r="F12" s="282"/>
      <c r="G12" s="70" t="s">
        <v>76</v>
      </c>
    </row>
    <row r="13" spans="1:9" ht="21.75" hidden="1" customHeight="1">
      <c r="A13" s="279" t="s">
        <v>77</v>
      </c>
      <c r="B13" s="276" t="s">
        <v>78</v>
      </c>
      <c r="C13" s="282" t="e">
        <f>#REF!</f>
        <v>#REF!</v>
      </c>
      <c r="D13" s="283"/>
      <c r="F13" s="282"/>
      <c r="G13" s="71"/>
    </row>
    <row r="14" spans="1:9" ht="22.5">
      <c r="A14" s="284" t="s">
        <v>79</v>
      </c>
      <c r="B14" s="285"/>
      <c r="C14" s="286">
        <f>SUM(C10:C11)</f>
        <v>9455442681.8600006</v>
      </c>
      <c r="D14" s="287"/>
      <c r="E14" s="344"/>
      <c r="F14" s="282"/>
      <c r="G14" s="64" t="s">
        <v>36</v>
      </c>
      <c r="H14" s="64" t="s">
        <v>36</v>
      </c>
    </row>
    <row r="15" spans="1:9" ht="15.75">
      <c r="A15" s="279"/>
      <c r="B15" s="276"/>
      <c r="C15" s="277"/>
      <c r="D15" s="278"/>
      <c r="E15" s="265" t="s">
        <v>36</v>
      </c>
      <c r="F15" s="64" t="s">
        <v>36</v>
      </c>
      <c r="G15" s="64" t="s">
        <v>36</v>
      </c>
      <c r="H15" s="64" t="s">
        <v>36</v>
      </c>
    </row>
    <row r="16" spans="1:9" ht="15.75">
      <c r="A16" s="281"/>
      <c r="B16" s="276"/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>
      <c r="A17" s="275" t="s">
        <v>80</v>
      </c>
      <c r="B17" s="276" t="s">
        <v>36</v>
      </c>
      <c r="C17" s="280"/>
      <c r="D17" s="288"/>
      <c r="E17" s="265" t="s">
        <v>36</v>
      </c>
      <c r="F17" s="64" t="s">
        <v>36</v>
      </c>
      <c r="H17" s="64" t="s">
        <v>36</v>
      </c>
    </row>
    <row r="18" spans="1:9" ht="18" customHeight="1">
      <c r="A18" s="281" t="s">
        <v>81</v>
      </c>
      <c r="B18" s="276" t="s">
        <v>36</v>
      </c>
      <c r="C18" s="346">
        <v>1865981309.1199999</v>
      </c>
      <c r="D18" s="278"/>
      <c r="E18" s="344"/>
      <c r="F18" s="344"/>
      <c r="H18" s="64" t="s">
        <v>36</v>
      </c>
      <c r="I18" s="64" t="s">
        <v>36</v>
      </c>
    </row>
    <row r="19" spans="1:9" ht="18" customHeight="1">
      <c r="A19" s="281" t="s">
        <v>392</v>
      </c>
      <c r="B19" s="276" t="s">
        <v>84</v>
      </c>
      <c r="C19" s="346">
        <v>2000000</v>
      </c>
      <c r="D19" s="278"/>
      <c r="E19" s="344"/>
      <c r="F19" s="344"/>
      <c r="H19" s="64" t="s">
        <v>36</v>
      </c>
    </row>
    <row r="20" spans="1:9" ht="18" customHeight="1">
      <c r="A20" s="281" t="s">
        <v>390</v>
      </c>
      <c r="B20" s="276"/>
      <c r="C20" s="346">
        <v>297766434.86000001</v>
      </c>
      <c r="D20" s="278"/>
      <c r="E20" s="344"/>
      <c r="F20" s="344"/>
      <c r="H20" s="64" t="s">
        <v>36</v>
      </c>
    </row>
    <row r="21" spans="1:9" ht="18.75" customHeight="1">
      <c r="A21" s="281" t="s">
        <v>83</v>
      </c>
      <c r="B21" s="276" t="s">
        <v>36</v>
      </c>
      <c r="C21" s="346">
        <v>37424640.689999998</v>
      </c>
      <c r="D21" s="278"/>
      <c r="E21" s="344"/>
      <c r="F21" s="344"/>
      <c r="H21" s="64" t="s">
        <v>36</v>
      </c>
    </row>
    <row r="22" spans="1:9" ht="18" customHeight="1">
      <c r="A22" s="281" t="s">
        <v>85</v>
      </c>
      <c r="B22" s="276" t="s">
        <v>36</v>
      </c>
      <c r="C22" s="347">
        <v>2456342891.2399998</v>
      </c>
      <c r="D22" s="278"/>
      <c r="E22" s="344" t="s">
        <v>36</v>
      </c>
      <c r="F22" s="344"/>
      <c r="H22" s="64" t="s">
        <v>36</v>
      </c>
    </row>
    <row r="23" spans="1:9" ht="18" hidden="1" customHeight="1">
      <c r="A23" s="279" t="s">
        <v>81</v>
      </c>
      <c r="B23" s="276" t="s">
        <v>86</v>
      </c>
      <c r="C23" s="282"/>
      <c r="D23" s="283"/>
      <c r="E23" s="265"/>
      <c r="F23" s="344">
        <f t="shared" ref="F23:F26" si="0">+C23-E23</f>
        <v>0</v>
      </c>
    </row>
    <row r="24" spans="1:9" ht="18.75" hidden="1" customHeight="1">
      <c r="A24" s="279" t="s">
        <v>82</v>
      </c>
      <c r="B24" s="276" t="s">
        <v>87</v>
      </c>
      <c r="C24" s="282"/>
      <c r="D24" s="283"/>
      <c r="E24" s="265"/>
      <c r="F24" s="344">
        <f t="shared" si="0"/>
        <v>0</v>
      </c>
    </row>
    <row r="25" spans="1:9" ht="17.25" hidden="1" customHeight="1">
      <c r="A25" s="279" t="s">
        <v>88</v>
      </c>
      <c r="B25" s="276" t="s">
        <v>89</v>
      </c>
      <c r="C25" s="282"/>
      <c r="D25" s="283"/>
      <c r="E25" s="265"/>
      <c r="F25" s="344">
        <f t="shared" si="0"/>
        <v>0</v>
      </c>
    </row>
    <row r="26" spans="1:9" ht="28.5" hidden="1" customHeight="1">
      <c r="A26" s="279" t="s">
        <v>83</v>
      </c>
      <c r="B26" s="276" t="s">
        <v>90</v>
      </c>
      <c r="C26" s="282"/>
      <c r="D26" s="283"/>
      <c r="E26" s="265"/>
      <c r="F26" s="344">
        <f t="shared" si="0"/>
        <v>0</v>
      </c>
    </row>
    <row r="27" spans="1:9" ht="24.75" customHeight="1">
      <c r="A27" s="284" t="s">
        <v>91</v>
      </c>
      <c r="B27" s="285"/>
      <c r="C27" s="286">
        <f>SUM(C18:C26)</f>
        <v>4659515275.9099998</v>
      </c>
      <c r="D27" s="289"/>
      <c r="E27" s="365"/>
      <c r="F27" s="265"/>
      <c r="G27" s="114"/>
      <c r="H27" s="64" t="s">
        <v>36</v>
      </c>
    </row>
    <row r="28" spans="1:9" ht="18.75">
      <c r="A28" s="281"/>
      <c r="B28" s="276"/>
      <c r="C28" s="277"/>
      <c r="D28" s="278"/>
      <c r="E28" s="57" t="s">
        <v>36</v>
      </c>
      <c r="F28" s="339"/>
    </row>
    <row r="29" spans="1:9" ht="20.25">
      <c r="A29" s="290" t="s">
        <v>92</v>
      </c>
      <c r="B29" s="276"/>
      <c r="C29" s="291">
        <f>+C14-C27</f>
        <v>4795927405.9500008</v>
      </c>
      <c r="D29" s="278"/>
      <c r="E29" s="64" t="s">
        <v>36</v>
      </c>
      <c r="F29" s="339" t="s">
        <v>36</v>
      </c>
    </row>
    <row r="30" spans="1:9" ht="13.5" customHeight="1">
      <c r="A30" s="281"/>
      <c r="B30" s="276"/>
      <c r="C30" s="292"/>
      <c r="D30" s="278"/>
      <c r="E30" s="265"/>
      <c r="F30" s="114" t="s">
        <v>36</v>
      </c>
      <c r="H30" s="64" t="s">
        <v>36</v>
      </c>
    </row>
    <row r="31" spans="1:9" ht="18">
      <c r="A31" s="281" t="s">
        <v>391</v>
      </c>
      <c r="B31" s="276"/>
      <c r="C31" s="346">
        <v>676233815.53999996</v>
      </c>
      <c r="D31" s="278"/>
      <c r="E31" s="344"/>
      <c r="F31" s="344"/>
      <c r="G31" s="64" t="s">
        <v>36</v>
      </c>
    </row>
    <row r="32" spans="1:9" ht="16.5" customHeight="1">
      <c r="A32" s="281"/>
      <c r="B32" s="276"/>
      <c r="C32" s="277"/>
      <c r="D32" s="278"/>
      <c r="E32" s="265"/>
      <c r="F32" s="64" t="s">
        <v>36</v>
      </c>
      <c r="G32" s="64" t="s">
        <v>36</v>
      </c>
    </row>
    <row r="33" spans="1:25" ht="27.75">
      <c r="A33" s="293" t="s">
        <v>93</v>
      </c>
      <c r="B33" s="276"/>
      <c r="C33" s="291">
        <f>+C29-C31</f>
        <v>4119693590.4100008</v>
      </c>
      <c r="D33" s="294"/>
      <c r="E33" s="266" t="s">
        <v>36</v>
      </c>
      <c r="F33" s="64" t="s">
        <v>36</v>
      </c>
    </row>
    <row r="34" spans="1:25" ht="15.75">
      <c r="A34" s="281"/>
      <c r="B34" s="276"/>
      <c r="C34" s="280"/>
      <c r="D34" s="288"/>
      <c r="E34" s="114" t="s">
        <v>36</v>
      </c>
      <c r="F34" s="64" t="s">
        <v>36</v>
      </c>
    </row>
    <row r="35" spans="1:25" ht="15.75">
      <c r="A35" s="281"/>
      <c r="B35" s="276"/>
      <c r="C35" s="280"/>
      <c r="D35" s="288"/>
      <c r="E35" s="114"/>
      <c r="F35" s="64" t="s">
        <v>36</v>
      </c>
    </row>
    <row r="36" spans="1:25" ht="15.75">
      <c r="A36" s="281"/>
      <c r="B36" s="276"/>
      <c r="C36" s="280"/>
      <c r="D36" s="288"/>
      <c r="E36" s="114"/>
    </row>
    <row r="37" spans="1:25" ht="15.75">
      <c r="A37" s="426"/>
      <c r="B37" s="427"/>
      <c r="C37" s="427"/>
      <c r="D37" s="295"/>
    </row>
    <row r="38" spans="1:25" ht="15.75">
      <c r="A38" s="305"/>
      <c r="B38" s="306"/>
      <c r="C38" s="306"/>
      <c r="D38" s="295"/>
    </row>
    <row r="39" spans="1:25" ht="15.75">
      <c r="A39" s="305"/>
      <c r="B39" s="306"/>
      <c r="C39" s="306"/>
      <c r="D39" s="295"/>
    </row>
    <row r="40" spans="1:25" ht="12" customHeight="1">
      <c r="A40" s="305"/>
      <c r="B40" s="306"/>
      <c r="C40" s="306"/>
      <c r="D40" s="295"/>
    </row>
    <row r="41" spans="1:25" ht="21.75" customHeight="1">
      <c r="A41" s="423" t="s">
        <v>393</v>
      </c>
      <c r="B41" s="424"/>
      <c r="C41" s="424"/>
      <c r="D41" s="425"/>
    </row>
    <row r="42" spans="1:25" ht="15" customHeight="1">
      <c r="A42" s="426" t="s">
        <v>395</v>
      </c>
      <c r="B42" s="427"/>
      <c r="C42" s="427"/>
      <c r="D42" s="428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" customHeight="1">
      <c r="A45" s="247"/>
      <c r="C45" s="296"/>
      <c r="D45" s="295"/>
    </row>
    <row r="46" spans="1:25" ht="15.75">
      <c r="A46" s="297"/>
      <c r="B46" s="298"/>
      <c r="C46" s="299"/>
      <c r="D46" s="300"/>
    </row>
    <row r="47" spans="1:25" ht="15.75" thickBot="1">
      <c r="A47" s="301"/>
      <c r="B47" s="302"/>
      <c r="C47" s="303"/>
      <c r="D47" s="304"/>
    </row>
    <row r="48" spans="1:25">
      <c r="E48" s="26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</sheetData>
  <mergeCells count="8">
    <mergeCell ref="A41:D41"/>
    <mergeCell ref="A42:D42"/>
    <mergeCell ref="A1:D1"/>
    <mergeCell ref="A2:D2"/>
    <mergeCell ref="A3:D3"/>
    <mergeCell ref="A4:D4"/>
    <mergeCell ref="A5:D5"/>
    <mergeCell ref="A37:C37"/>
  </mergeCells>
  <pageMargins left="0.62992125984251968" right="0.47244094488188981" top="1.1023622047244095" bottom="0.74803149606299213" header="0.6692913385826772" footer="0.51181102362204722"/>
  <pageSetup scale="95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abSelected="1" topLeftCell="A32" zoomScaleNormal="100" workbookViewId="0">
      <selection activeCell="E60" sqref="E60"/>
    </sheetView>
  </sheetViews>
  <sheetFormatPr baseColWidth="10" defaultColWidth="10.7109375" defaultRowHeight="12.75"/>
  <cols>
    <col min="1" max="1" width="55.7109375" customWidth="1"/>
    <col min="2" max="2" width="3.57031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444" t="s">
        <v>385</v>
      </c>
      <c r="B1" s="445"/>
      <c r="C1" s="446"/>
      <c r="D1" s="63"/>
    </row>
    <row r="2" spans="1:1020" ht="18.75">
      <c r="A2" s="447" t="s">
        <v>41</v>
      </c>
      <c r="B2" s="448"/>
      <c r="C2" s="449"/>
      <c r="D2" s="63" t="s">
        <v>36</v>
      </c>
      <c r="E2" t="s">
        <v>36</v>
      </c>
    </row>
    <row r="3" spans="1:1020" ht="3" customHeight="1">
      <c r="A3" s="450"/>
      <c r="B3" s="451"/>
      <c r="C3" s="452"/>
      <c r="D3" s="63"/>
    </row>
    <row r="4" spans="1:1020" ht="15.75" customHeight="1">
      <c r="A4" s="453" t="s">
        <v>396</v>
      </c>
      <c r="B4" s="454"/>
      <c r="C4" s="455"/>
      <c r="D4" s="63" t="s">
        <v>36</v>
      </c>
      <c r="E4" t="s">
        <v>36</v>
      </c>
    </row>
    <row r="5" spans="1:1020" ht="15" customHeight="1">
      <c r="A5" s="456" t="s">
        <v>42</v>
      </c>
      <c r="B5" s="457"/>
      <c r="C5" s="458"/>
      <c r="D5" s="348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6"/>
    </row>
    <row r="8" spans="1:1020" ht="23.25" customHeight="1">
      <c r="A8" s="310" t="s">
        <v>44</v>
      </c>
      <c r="B8" s="311"/>
      <c r="C8" s="309"/>
      <c r="D8" s="265" t="s">
        <v>36</v>
      </c>
      <c r="E8" s="356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9">
        <v>3361958765.29</v>
      </c>
      <c r="D9" s="366" t="s">
        <v>36</v>
      </c>
      <c r="E9" s="338" t="s">
        <v>36</v>
      </c>
      <c r="F9" s="338" t="s">
        <v>36</v>
      </c>
    </row>
    <row r="10" spans="1:1020" ht="18">
      <c r="A10" s="312" t="s">
        <v>388</v>
      </c>
      <c r="B10" s="333"/>
      <c r="C10" s="354">
        <v>0</v>
      </c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9">
        <v>12484651125.82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50">
        <v>215114194.30000001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387</v>
      </c>
      <c r="B13" s="333"/>
      <c r="C13" s="349">
        <v>21797305.809999999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389</v>
      </c>
      <c r="B14" s="333"/>
      <c r="C14" s="353">
        <v>845184.43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1">
        <f>SUM(C9:C14)</f>
        <v>16084366575.65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9">
        <v>57382925188.669998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386</v>
      </c>
      <c r="B18" s="333"/>
      <c r="C18" s="353">
        <v>36438525.539999999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1">
        <f>SUM(C17:C18)</f>
        <v>57419363714.209999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2">
        <f>C15+C19</f>
        <v>73503730289.860001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73503730289.860001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5">
        <v>344625659.58999997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5">
        <v>3716758346.77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57">
        <v>653382303.42999995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9">
        <f>SUM(C25:C27)</f>
        <v>4714766309.79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62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60">
        <f>SUM(C31:C31)</f>
        <v>91952805.310000002</v>
      </c>
      <c r="D32" s="358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61">
        <f>C28+C32</f>
        <v>4806719115.1000004</v>
      </c>
      <c r="D33" s="57" t="s">
        <v>36</v>
      </c>
      <c r="E33" s="340"/>
      <c r="F33" s="63" t="s">
        <v>394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5">
        <v>51475124638.82</v>
      </c>
      <c r="D36" s="114"/>
      <c r="E36" s="339" t="s">
        <v>36</v>
      </c>
      <c r="F36" s="63">
        <v>1674346</v>
      </c>
      <c r="AMF36"/>
    </row>
    <row r="37" spans="1:1020" s="63" customFormat="1" ht="21" customHeight="1">
      <c r="A37" s="312" t="s">
        <v>65</v>
      </c>
      <c r="B37" s="298"/>
      <c r="C37" s="355">
        <v>13102192945.530001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4">
        <v>4119693590.4099998</v>
      </c>
      <c r="D38" s="343" t="s">
        <v>36</v>
      </c>
      <c r="E38" s="339" t="s">
        <v>36</v>
      </c>
      <c r="AMF38"/>
    </row>
    <row r="39" spans="1:1020" s="63" customFormat="1" ht="23.25" customHeight="1" thickBot="1">
      <c r="A39" s="310" t="s">
        <v>67</v>
      </c>
      <c r="B39" s="311"/>
      <c r="C39" s="351">
        <f>SUM(C36:C38)</f>
        <v>68697011174.759995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3">
        <f>C33+C39</f>
        <v>73503730289.860001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459"/>
      <c r="B46" s="460"/>
      <c r="C46" s="461"/>
      <c r="D46" s="114"/>
      <c r="AMF46"/>
    </row>
    <row r="47" spans="1:1020" s="63" customFormat="1" ht="12.75" customHeight="1">
      <c r="A47" s="438"/>
      <c r="B47" s="439"/>
      <c r="C47" s="440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423" t="s">
        <v>393</v>
      </c>
      <c r="B49" s="424"/>
      <c r="C49" s="425"/>
      <c r="D49" s="114"/>
      <c r="AMF49"/>
    </row>
    <row r="50" spans="1:1020" s="63" customFormat="1" ht="15" customHeight="1">
      <c r="A50" s="426" t="s">
        <v>395</v>
      </c>
      <c r="B50" s="427"/>
      <c r="C50" s="428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441"/>
      <c r="B52" s="442"/>
      <c r="C52" s="443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55EB-944E-42FF-86AC-6A98A85DFAC9}">
  <dimension ref="K14:K16"/>
  <sheetViews>
    <sheetView workbookViewId="0">
      <selection activeCell="K14" sqref="K14:K16"/>
    </sheetView>
  </sheetViews>
  <sheetFormatPr baseColWidth="10" defaultRowHeight="12.75"/>
  <cols>
    <col min="11" max="11" width="19.140625" bestFit="1" customWidth="1"/>
  </cols>
  <sheetData>
    <row r="14" spans="11:11">
      <c r="K14" s="367"/>
    </row>
    <row r="15" spans="11:11">
      <c r="K15" s="367"/>
    </row>
    <row r="16" spans="11:11">
      <c r="K16" s="36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4FEF-2DDE-4E1E-B4D3-774A78D3BD20}">
  <dimension ref="K14:K16"/>
  <sheetViews>
    <sheetView workbookViewId="0">
      <selection activeCell="M20" sqref="M20"/>
    </sheetView>
  </sheetViews>
  <sheetFormatPr baseColWidth="10" defaultRowHeight="12.75"/>
  <cols>
    <col min="11" max="11" width="19.140625" bestFit="1" customWidth="1"/>
  </cols>
  <sheetData>
    <row r="14" spans="11:11">
      <c r="K14" s="367"/>
    </row>
    <row r="15" spans="11:11">
      <c r="K15" s="367"/>
    </row>
    <row r="16" spans="11:11">
      <c r="K16" s="36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62" t="s">
        <v>0</v>
      </c>
      <c r="B5" s="462"/>
      <c r="C5" s="462"/>
      <c r="D5" s="462"/>
      <c r="E5" s="75"/>
      <c r="F5" s="75"/>
    </row>
    <row r="6" spans="1:6">
      <c r="A6" s="463" t="s">
        <v>1</v>
      </c>
      <c r="B6" s="463"/>
      <c r="C6" s="463"/>
      <c r="D6" s="463"/>
      <c r="E6" s="75"/>
      <c r="F6" s="75"/>
    </row>
    <row r="7" spans="1:6">
      <c r="A7" s="463" t="s">
        <v>94</v>
      </c>
      <c r="B7" s="463"/>
      <c r="C7" s="463"/>
      <c r="D7" s="463"/>
      <c r="E7" s="75"/>
      <c r="F7" s="75"/>
    </row>
    <row r="8" spans="1:6" ht="16.5" customHeight="1">
      <c r="A8" s="464" t="s">
        <v>95</v>
      </c>
      <c r="B8" s="464"/>
      <c r="C8" s="464"/>
      <c r="D8" s="464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96</v>
      </c>
      <c r="B13" s="95"/>
      <c r="C13" s="96"/>
      <c r="D13" s="97"/>
    </row>
    <row r="14" spans="1:6" ht="15" customHeight="1">
      <c r="A14" s="87" t="s">
        <v>97</v>
      </c>
      <c r="B14" s="50"/>
      <c r="C14" s="88"/>
      <c r="D14" s="89"/>
    </row>
    <row r="15" spans="1:6" ht="60">
      <c r="A15" s="5" t="s">
        <v>98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99</v>
      </c>
      <c r="B17" s="100" t="s">
        <v>100</v>
      </c>
      <c r="C17" s="101"/>
      <c r="D17" s="100" t="s">
        <v>101</v>
      </c>
    </row>
    <row r="18" spans="1:5" ht="15.75">
      <c r="A18" s="102" t="s">
        <v>102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103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104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105</v>
      </c>
      <c r="B21" s="103">
        <v>0</v>
      </c>
      <c r="C21" s="104"/>
      <c r="D21" s="103">
        <v>0</v>
      </c>
    </row>
    <row r="22" spans="1:5" ht="18.75" customHeight="1">
      <c r="A22" s="87" t="s">
        <v>106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107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108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99</v>
      </c>
      <c r="B29" s="100" t="s">
        <v>100</v>
      </c>
      <c r="C29" s="101"/>
      <c r="D29" s="100" t="s">
        <v>101</v>
      </c>
    </row>
    <row r="30" spans="1:5" ht="15">
      <c r="A30" s="113" t="s">
        <v>109</v>
      </c>
      <c r="B30" s="107">
        <v>14417852.68</v>
      </c>
      <c r="C30" s="108"/>
      <c r="D30" s="107">
        <v>14417852.68</v>
      </c>
    </row>
    <row r="31" spans="1:5" ht="15">
      <c r="A31" s="113" t="s">
        <v>110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111</v>
      </c>
      <c r="B32" s="107">
        <v>28635371.960000001</v>
      </c>
      <c r="C32" s="108"/>
      <c r="D32" s="107">
        <v>28635371.960000001</v>
      </c>
    </row>
    <row r="33" spans="1:9" ht="15">
      <c r="A33" s="113" t="s">
        <v>112</v>
      </c>
      <c r="B33" s="107">
        <v>404300.29</v>
      </c>
      <c r="C33" s="108"/>
      <c r="D33" s="107">
        <v>404300.29</v>
      </c>
    </row>
    <row r="34" spans="1:9" ht="15" hidden="1">
      <c r="A34" s="113" t="s">
        <v>113</v>
      </c>
      <c r="B34" s="107"/>
      <c r="C34" s="108"/>
      <c r="D34" s="107"/>
    </row>
    <row r="35" spans="1:9" ht="15" hidden="1">
      <c r="A35" s="113" t="s">
        <v>114</v>
      </c>
      <c r="B35" s="107"/>
      <c r="C35" s="108"/>
      <c r="D35" s="107"/>
    </row>
    <row r="36" spans="1:9" ht="15">
      <c r="A36" s="113" t="s">
        <v>115</v>
      </c>
      <c r="B36" s="107">
        <v>186230.12</v>
      </c>
      <c r="C36" s="108"/>
      <c r="D36" s="107">
        <v>186230.12</v>
      </c>
    </row>
    <row r="37" spans="1:9" ht="15">
      <c r="A37" s="113" t="s">
        <v>116</v>
      </c>
      <c r="B37" s="107">
        <v>602023.31999999995</v>
      </c>
      <c r="C37" s="108"/>
      <c r="D37" s="107">
        <v>602023.31999999995</v>
      </c>
    </row>
    <row r="38" spans="1:9" ht="15">
      <c r="A38" s="113" t="s">
        <v>117</v>
      </c>
      <c r="B38" s="107">
        <v>116605.62</v>
      </c>
      <c r="C38" s="108"/>
      <c r="D38" s="107">
        <v>116605.62</v>
      </c>
    </row>
    <row r="39" spans="1:9" ht="15">
      <c r="A39" s="113" t="s">
        <v>118</v>
      </c>
      <c r="B39" s="107">
        <v>908715.79</v>
      </c>
      <c r="C39" s="108"/>
      <c r="D39" s="107">
        <v>908715.79</v>
      </c>
    </row>
    <row r="40" spans="1:9" ht="15">
      <c r="A40" s="113" t="s">
        <v>119</v>
      </c>
      <c r="B40" s="107">
        <v>261982.94</v>
      </c>
      <c r="C40" s="108"/>
      <c r="D40" s="107">
        <v>261982.94</v>
      </c>
    </row>
    <row r="41" spans="1:9" ht="15">
      <c r="A41" s="113" t="s">
        <v>120</v>
      </c>
      <c r="B41" s="107">
        <v>97428.51</v>
      </c>
      <c r="C41" s="108"/>
      <c r="D41" s="107">
        <v>97428.51</v>
      </c>
    </row>
    <row r="42" spans="1:9" ht="15">
      <c r="A42" s="113" t="s">
        <v>121</v>
      </c>
      <c r="B42" s="107">
        <v>374943.13</v>
      </c>
      <c r="C42" s="108"/>
      <c r="D42" s="107">
        <v>374943.13</v>
      </c>
    </row>
    <row r="43" spans="1:9" ht="15" customHeight="1">
      <c r="A43" s="113" t="s">
        <v>122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101</v>
      </c>
      <c r="C48" s="123"/>
      <c r="D48" s="100" t="s">
        <v>101</v>
      </c>
    </row>
    <row r="49" spans="1:4" ht="15" customHeight="1">
      <c r="A49" s="113" t="s">
        <v>123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124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125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126</v>
      </c>
      <c r="B52" s="107">
        <v>48291.45</v>
      </c>
      <c r="C52" s="108"/>
      <c r="D52" s="107">
        <v>48291.45</v>
      </c>
    </row>
    <row r="53" spans="1:4" ht="15" customHeight="1">
      <c r="A53" s="113" t="s">
        <v>127</v>
      </c>
      <c r="B53" s="124">
        <v>107012.27</v>
      </c>
      <c r="D53" s="124">
        <v>107012.27</v>
      </c>
    </row>
    <row r="54" spans="1:4" ht="15" customHeight="1">
      <c r="A54" s="113" t="s">
        <v>128</v>
      </c>
      <c r="B54" s="107">
        <v>0</v>
      </c>
      <c r="C54" s="108"/>
      <c r="D54" s="107">
        <v>0</v>
      </c>
    </row>
    <row r="55" spans="1:4" ht="15" hidden="1" customHeight="1">
      <c r="A55" s="113" t="s">
        <v>129</v>
      </c>
      <c r="B55" s="107"/>
      <c r="C55" s="108"/>
      <c r="D55" s="107"/>
    </row>
    <row r="56" spans="1:4" ht="15" customHeight="1">
      <c r="A56" s="113" t="s">
        <v>130</v>
      </c>
      <c r="B56" s="107">
        <v>155913.59</v>
      </c>
      <c r="C56" s="108"/>
      <c r="D56" s="107">
        <v>155913.59</v>
      </c>
    </row>
    <row r="57" spans="1:4" ht="15">
      <c r="A57" s="113" t="s">
        <v>131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132</v>
      </c>
      <c r="B58" s="107"/>
      <c r="C58" s="108"/>
      <c r="D58" s="107"/>
    </row>
    <row r="59" spans="1:4" ht="15" customHeight="1">
      <c r="A59" s="125" t="s">
        <v>133</v>
      </c>
      <c r="B59" s="107">
        <v>1365033.5</v>
      </c>
      <c r="C59" s="126"/>
      <c r="D59" s="107">
        <v>1365033.5</v>
      </c>
    </row>
    <row r="60" spans="1:4" ht="15" customHeight="1">
      <c r="A60" s="113" t="s">
        <v>134</v>
      </c>
      <c r="B60" s="107">
        <v>1713111.75</v>
      </c>
      <c r="C60" s="108"/>
      <c r="D60" s="107">
        <v>1713111.75</v>
      </c>
    </row>
    <row r="61" spans="1:4" ht="15">
      <c r="A61" s="113" t="s">
        <v>135</v>
      </c>
      <c r="B61" s="107">
        <v>2235640.58</v>
      </c>
      <c r="C61" s="108"/>
      <c r="D61" s="107">
        <v>2235640.58</v>
      </c>
    </row>
    <row r="62" spans="1:4" ht="15">
      <c r="A62" s="113" t="s">
        <v>136</v>
      </c>
      <c r="B62" s="107">
        <v>85667.89</v>
      </c>
      <c r="C62" s="108"/>
      <c r="D62" s="107">
        <v>85667.89</v>
      </c>
    </row>
    <row r="63" spans="1:4" ht="15">
      <c r="A63" s="113" t="s">
        <v>137</v>
      </c>
      <c r="B63" s="107">
        <v>3481667.91</v>
      </c>
      <c r="C63" s="108"/>
      <c r="D63" s="107">
        <v>3481667.91</v>
      </c>
    </row>
    <row r="64" spans="1:4" ht="15" hidden="1">
      <c r="A64" s="113" t="s">
        <v>138</v>
      </c>
      <c r="B64" s="107"/>
      <c r="C64" s="108"/>
      <c r="D64" s="107"/>
    </row>
    <row r="65" spans="1:4" ht="15">
      <c r="A65" s="113" t="s">
        <v>139</v>
      </c>
      <c r="B65" s="107">
        <v>0</v>
      </c>
      <c r="C65" s="108"/>
      <c r="D65" s="107">
        <v>0</v>
      </c>
    </row>
    <row r="66" spans="1:4" ht="15" hidden="1">
      <c r="A66" s="113" t="s">
        <v>140</v>
      </c>
      <c r="B66" s="107"/>
      <c r="C66" s="108"/>
      <c r="D66" s="107"/>
    </row>
    <row r="67" spans="1:4" ht="15">
      <c r="A67" s="113" t="s">
        <v>141</v>
      </c>
      <c r="B67" s="107">
        <v>848664.88</v>
      </c>
      <c r="C67" s="108"/>
      <c r="D67" s="107">
        <v>848664.88</v>
      </c>
    </row>
    <row r="68" spans="1:4" ht="15">
      <c r="A68" s="113" t="s">
        <v>142</v>
      </c>
      <c r="B68" s="107">
        <v>10716300.439999999</v>
      </c>
      <c r="C68" s="108"/>
      <c r="D68" s="107">
        <v>10716300.439999999</v>
      </c>
    </row>
    <row r="69" spans="1:4" ht="15">
      <c r="A69" s="113" t="s">
        <v>143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144</v>
      </c>
      <c r="B70" s="107"/>
      <c r="C70" s="108"/>
      <c r="D70" s="107"/>
    </row>
    <row r="71" spans="1:4" ht="15">
      <c r="A71" s="113" t="s">
        <v>145</v>
      </c>
      <c r="B71" s="107">
        <v>1166748.67</v>
      </c>
      <c r="C71" s="108"/>
      <c r="D71" s="107">
        <v>1166748.67</v>
      </c>
    </row>
    <row r="72" spans="1:4" ht="15">
      <c r="A72" s="113" t="s">
        <v>146</v>
      </c>
      <c r="B72" s="107">
        <v>697101.26</v>
      </c>
      <c r="C72" s="108"/>
      <c r="D72" s="107">
        <v>697101.26</v>
      </c>
    </row>
    <row r="73" spans="1:4" ht="15">
      <c r="A73" s="113" t="s">
        <v>147</v>
      </c>
      <c r="B73" s="124">
        <v>-4894997.53</v>
      </c>
      <c r="C73" s="127"/>
      <c r="D73" s="124">
        <v>0</v>
      </c>
    </row>
    <row r="74" spans="1:4" ht="15">
      <c r="A74" s="113" t="s">
        <v>148</v>
      </c>
      <c r="B74" s="124">
        <v>3858572.36</v>
      </c>
      <c r="C74" s="127"/>
      <c r="D74" s="124">
        <v>3858572.36</v>
      </c>
    </row>
    <row r="75" spans="1:4" ht="15">
      <c r="A75" s="113" t="s">
        <v>149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150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151</v>
      </c>
      <c r="B87" s="145"/>
      <c r="C87" s="146"/>
      <c r="D87" s="147"/>
    </row>
    <row r="88" spans="1:9" ht="15.75">
      <c r="A88" s="90" t="s">
        <v>152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153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99</v>
      </c>
      <c r="B92" s="156" t="s">
        <v>100</v>
      </c>
      <c r="C92" s="101"/>
      <c r="D92" s="156" t="s">
        <v>101</v>
      </c>
    </row>
    <row r="93" spans="1:9" ht="15">
      <c r="A93" s="5" t="s">
        <v>154</v>
      </c>
      <c r="B93" s="157">
        <v>14561658669.219999</v>
      </c>
      <c r="C93" s="158"/>
      <c r="D93" s="157">
        <v>14561658669.219999</v>
      </c>
    </row>
    <row r="94" spans="1:9" ht="15">
      <c r="A94" s="5" t="s">
        <v>155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156</v>
      </c>
      <c r="B95" s="157">
        <v>920282650.37</v>
      </c>
      <c r="C95" s="158"/>
      <c r="D95" s="157">
        <v>920282650.37</v>
      </c>
    </row>
    <row r="96" spans="1:9" ht="15">
      <c r="A96" s="5" t="s">
        <v>157</v>
      </c>
      <c r="B96" s="157">
        <v>8817929.8300000001</v>
      </c>
      <c r="C96" s="158"/>
      <c r="D96" s="159">
        <v>8817929.8300000001</v>
      </c>
    </row>
    <row r="97" spans="1:9" ht="15">
      <c r="A97" s="87" t="s">
        <v>158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159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160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161</v>
      </c>
      <c r="B107" s="172"/>
      <c r="C107" s="173"/>
      <c r="D107" s="174"/>
    </row>
    <row r="108" spans="1:9">
      <c r="A108" s="87" t="s">
        <v>162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163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164</v>
      </c>
      <c r="B112" s="100" t="s">
        <v>100</v>
      </c>
      <c r="C112" s="101"/>
      <c r="D112" s="100" t="s">
        <v>101</v>
      </c>
    </row>
    <row r="113" spans="1:5" ht="15">
      <c r="A113" s="113" t="s">
        <v>165</v>
      </c>
      <c r="B113" s="107">
        <v>14654917571.51</v>
      </c>
      <c r="C113" s="108"/>
      <c r="D113" s="107">
        <v>14654917571.51</v>
      </c>
    </row>
    <row r="114" spans="1:5" ht="15">
      <c r="A114" s="113" t="s">
        <v>166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167</v>
      </c>
      <c r="B115" s="107">
        <v>1038963367.51</v>
      </c>
      <c r="C115" s="108"/>
      <c r="D115" s="107">
        <v>1038963367.51</v>
      </c>
    </row>
    <row r="116" spans="1:5" ht="15">
      <c r="A116" s="113" t="s">
        <v>168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169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170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171</v>
      </c>
      <c r="B119" s="177">
        <v>-1505952708.95</v>
      </c>
      <c r="C119" s="178"/>
      <c r="D119" s="177">
        <v>-1505952708.95</v>
      </c>
    </row>
    <row r="120" spans="1:5" ht="15">
      <c r="A120" s="113" t="s">
        <v>172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173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174</v>
      </c>
      <c r="B130" s="145"/>
      <c r="C130" s="146"/>
      <c r="D130" s="147"/>
    </row>
    <row r="131" spans="1:4" ht="15.75">
      <c r="A131" s="90" t="s">
        <v>175</v>
      </c>
      <c r="B131" s="91"/>
      <c r="C131" s="92"/>
      <c r="D131" s="93"/>
    </row>
    <row r="132" spans="1:4" ht="75">
      <c r="A132" s="5" t="s">
        <v>176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177</v>
      </c>
      <c r="B134" s="100" t="s">
        <v>100</v>
      </c>
      <c r="C134" s="101"/>
      <c r="D134" s="100" t="s">
        <v>101</v>
      </c>
    </row>
    <row r="135" spans="1:4" ht="15">
      <c r="A135" s="113" t="s">
        <v>178</v>
      </c>
      <c r="B135" s="107">
        <v>4283565.45</v>
      </c>
      <c r="C135" s="108"/>
      <c r="D135" s="107">
        <v>4283565.45</v>
      </c>
    </row>
    <row r="136" spans="1:4" ht="15">
      <c r="A136" s="113" t="s">
        <v>179</v>
      </c>
      <c r="B136" s="107">
        <v>34279.15</v>
      </c>
      <c r="C136" s="108"/>
      <c r="D136" s="107">
        <v>34279.15</v>
      </c>
    </row>
    <row r="137" spans="1:4" ht="15">
      <c r="A137" s="113" t="s">
        <v>180</v>
      </c>
      <c r="B137" s="107">
        <v>677943.1</v>
      </c>
      <c r="C137" s="108"/>
      <c r="D137" s="107">
        <v>677943.1</v>
      </c>
    </row>
    <row r="138" spans="1:4" ht="15">
      <c r="A138" s="113" t="s">
        <v>181</v>
      </c>
      <c r="B138" s="107">
        <v>1763015.86</v>
      </c>
      <c r="C138" s="108"/>
      <c r="D138" s="107">
        <v>1763015.86</v>
      </c>
    </row>
    <row r="139" spans="1:4" ht="15">
      <c r="A139" s="112" t="s">
        <v>182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183</v>
      </c>
      <c r="B146" s="145"/>
      <c r="C146" s="146"/>
      <c r="D146" s="147"/>
    </row>
    <row r="147" spans="1:9" ht="15.75">
      <c r="A147" s="90" t="s">
        <v>184</v>
      </c>
      <c r="B147" s="91"/>
      <c r="C147" s="92"/>
      <c r="D147" s="93"/>
    </row>
    <row r="148" spans="1:9" ht="75">
      <c r="A148" s="5" t="s">
        <v>185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186</v>
      </c>
      <c r="B150" s="100" t="s">
        <v>100</v>
      </c>
      <c r="C150" s="101"/>
      <c r="D150" s="100" t="s">
        <v>101</v>
      </c>
    </row>
    <row r="151" spans="1:9" ht="15">
      <c r="A151" s="113" t="s">
        <v>187</v>
      </c>
      <c r="B151" s="107">
        <v>3102000</v>
      </c>
      <c r="C151" s="108"/>
      <c r="D151" s="109">
        <v>3102000</v>
      </c>
    </row>
    <row r="152" spans="1:9" ht="15">
      <c r="A152" s="113" t="s">
        <v>188</v>
      </c>
      <c r="B152" s="128">
        <v>73527.73</v>
      </c>
      <c r="C152" s="108"/>
      <c r="D152" s="184">
        <v>73527.73</v>
      </c>
    </row>
    <row r="153" spans="1:9" ht="15">
      <c r="A153" s="87" t="s">
        <v>189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190</v>
      </c>
      <c r="B161" s="91"/>
      <c r="C161" s="92"/>
      <c r="D161" s="93"/>
    </row>
    <row r="162" spans="1:4" ht="18.75">
      <c r="A162" s="144" t="s">
        <v>191</v>
      </c>
      <c r="B162" s="145"/>
      <c r="C162" s="146"/>
      <c r="D162" s="147"/>
    </row>
    <row r="163" spans="1:4">
      <c r="A163" s="87" t="s">
        <v>192</v>
      </c>
      <c r="B163" s="50"/>
      <c r="C163" s="88"/>
      <c r="D163" s="89"/>
    </row>
    <row r="164" spans="1:4" ht="81.75" customHeight="1">
      <c r="A164" s="5" t="s">
        <v>193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177</v>
      </c>
      <c r="B167" s="100" t="s">
        <v>100</v>
      </c>
      <c r="C167" s="101"/>
      <c r="D167" s="100" t="s">
        <v>101</v>
      </c>
    </row>
    <row r="168" spans="1:4" ht="15">
      <c r="A168" s="113" t="s">
        <v>194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195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196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197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198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199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200</v>
      </c>
      <c r="B174" s="107">
        <v>51192832.75</v>
      </c>
      <c r="C174" s="108"/>
      <c r="D174" s="107">
        <v>51192832.75</v>
      </c>
    </row>
    <row r="175" spans="1:4" ht="15">
      <c r="A175" s="113" t="s">
        <v>201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202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203</v>
      </c>
      <c r="B177" s="186">
        <v>14678820</v>
      </c>
      <c r="C177" s="108"/>
      <c r="D177" s="186">
        <v>14678820</v>
      </c>
    </row>
    <row r="178" spans="1:5" ht="15">
      <c r="A178" s="187" t="s">
        <v>204</v>
      </c>
      <c r="B178" s="188">
        <v>9511992</v>
      </c>
      <c r="C178" s="108"/>
      <c r="D178" s="188">
        <v>9511992</v>
      </c>
    </row>
    <row r="179" spans="1:5" ht="15">
      <c r="A179" s="113" t="s">
        <v>205</v>
      </c>
      <c r="B179" s="107">
        <v>0</v>
      </c>
      <c r="C179" s="108"/>
      <c r="D179" s="107">
        <v>0</v>
      </c>
    </row>
    <row r="180" spans="1:5">
      <c r="A180" s="133" t="s">
        <v>206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207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208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209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210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211</v>
      </c>
      <c r="B204" s="145"/>
      <c r="C204" s="146"/>
      <c r="D204" s="147"/>
    </row>
    <row r="205" spans="1:4" ht="15.75">
      <c r="A205" s="90" t="s">
        <v>212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213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214</v>
      </c>
      <c r="B209" s="100" t="s">
        <v>100</v>
      </c>
      <c r="C209" s="101"/>
      <c r="D209" s="100" t="s">
        <v>101</v>
      </c>
    </row>
    <row r="210" spans="1:9" ht="15">
      <c r="A210" s="113" t="s">
        <v>215</v>
      </c>
      <c r="B210" s="157">
        <v>60000000</v>
      </c>
      <c r="C210" s="158"/>
      <c r="D210" s="195">
        <v>60000000</v>
      </c>
    </row>
    <row r="211" spans="1:9" ht="15">
      <c r="A211" s="112" t="s">
        <v>216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217</v>
      </c>
      <c r="B216" s="172"/>
      <c r="C216" s="173"/>
      <c r="D216" s="174"/>
    </row>
    <row r="217" spans="1:9" ht="25.5" customHeight="1">
      <c r="A217" s="87" t="s">
        <v>218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219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214</v>
      </c>
      <c r="B226" s="100" t="s">
        <v>100</v>
      </c>
      <c r="C226" s="101"/>
      <c r="D226" s="100" t="s">
        <v>101</v>
      </c>
    </row>
    <row r="227" spans="1:4" ht="15">
      <c r="A227" s="187" t="s">
        <v>220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221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222</v>
      </c>
      <c r="B236" s="145"/>
      <c r="C236" s="146"/>
      <c r="D236" s="147"/>
    </row>
    <row r="237" spans="1:4">
      <c r="A237" s="87" t="s">
        <v>223</v>
      </c>
      <c r="B237" s="50"/>
      <c r="C237" s="88"/>
      <c r="D237" s="89"/>
    </row>
    <row r="238" spans="1:4" ht="90">
      <c r="A238" s="5" t="s">
        <v>224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100</v>
      </c>
      <c r="C242" s="101"/>
      <c r="D242" s="100" t="s">
        <v>101</v>
      </c>
    </row>
    <row r="243" spans="1:5" ht="15">
      <c r="A243" s="5" t="s">
        <v>223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225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226</v>
      </c>
      <c r="B247" s="145"/>
      <c r="C247" s="146"/>
      <c r="D247" s="147"/>
    </row>
    <row r="248" spans="1:5">
      <c r="A248" s="87" t="s">
        <v>227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228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100</v>
      </c>
      <c r="C252" s="101"/>
      <c r="D252" s="100" t="s">
        <v>101</v>
      </c>
    </row>
    <row r="253" spans="1:5" ht="15.75">
      <c r="A253" s="208" t="s">
        <v>229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230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231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232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233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234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235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236</v>
      </c>
      <c r="B260" s="209">
        <v>-47297850</v>
      </c>
      <c r="C260" s="127"/>
      <c r="D260" s="209">
        <v>-47297850</v>
      </c>
    </row>
    <row r="261" spans="1:5" ht="15.75">
      <c r="A261" s="210" t="s">
        <v>237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238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239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240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241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242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243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244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245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246</v>
      </c>
      <c r="B274" s="100" t="s">
        <v>100</v>
      </c>
      <c r="C274" s="101"/>
      <c r="D274" s="100" t="s">
        <v>101</v>
      </c>
    </row>
    <row r="275" spans="1:9" ht="15">
      <c r="A275" s="5" t="s">
        <v>247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248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249</v>
      </c>
      <c r="B281" s="145"/>
      <c r="C281" s="146"/>
      <c r="D281" s="147"/>
    </row>
    <row r="282" spans="1:9">
      <c r="A282" s="87" t="s">
        <v>250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251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252</v>
      </c>
      <c r="B287" s="100" t="s">
        <v>100</v>
      </c>
      <c r="C287" s="101"/>
      <c r="D287" s="100" t="s">
        <v>101</v>
      </c>
    </row>
    <row r="288" spans="1:9" ht="15">
      <c r="A288" s="5" t="s">
        <v>253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254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255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256</v>
      </c>
      <c r="B291" s="211">
        <v>53027821</v>
      </c>
      <c r="C291" s="127"/>
      <c r="D291" s="211">
        <v>53027821</v>
      </c>
    </row>
    <row r="292" spans="1:9" ht="15">
      <c r="A292" s="87" t="s">
        <v>257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258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259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260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261</v>
      </c>
      <c r="B307" s="100" t="s">
        <v>100</v>
      </c>
      <c r="C307" s="101"/>
      <c r="D307" s="100" t="s">
        <v>101</v>
      </c>
    </row>
    <row r="308" spans="1:5" ht="15">
      <c r="A308" s="5" t="s">
        <v>262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263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264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265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266</v>
      </c>
      <c r="B321" s="50"/>
      <c r="C321" s="88"/>
      <c r="D321" s="89"/>
    </row>
    <row r="322" spans="1:9" ht="75">
      <c r="A322" s="5" t="s">
        <v>267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268</v>
      </c>
      <c r="B325" s="50"/>
      <c r="C325" s="88"/>
      <c r="D325" s="89"/>
      <c r="I325" s="64"/>
    </row>
    <row r="326" spans="1:9" ht="15">
      <c r="A326" s="87" t="s">
        <v>252</v>
      </c>
      <c r="B326" s="100" t="s">
        <v>100</v>
      </c>
      <c r="C326" s="101"/>
      <c r="D326" s="100" t="s">
        <v>101</v>
      </c>
      <c r="I326" s="64"/>
    </row>
    <row r="327" spans="1:9" ht="15">
      <c r="A327" s="5" t="s">
        <v>269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270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271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272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252</v>
      </c>
      <c r="B340" s="100" t="s">
        <v>100</v>
      </c>
      <c r="C340" s="101"/>
      <c r="D340" s="100" t="s">
        <v>101</v>
      </c>
    </row>
    <row r="341" spans="1:5" ht="15">
      <c r="A341" s="5" t="s">
        <v>273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274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275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276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252</v>
      </c>
      <c r="B350" s="100" t="s">
        <v>100</v>
      </c>
      <c r="C350" s="101"/>
      <c r="D350" s="100" t="s">
        <v>101</v>
      </c>
    </row>
    <row r="351" spans="1:5" ht="15" hidden="1">
      <c r="A351" s="113" t="s">
        <v>277</v>
      </c>
      <c r="B351" s="157">
        <v>0</v>
      </c>
      <c r="C351" s="158"/>
      <c r="D351" s="235">
        <v>0</v>
      </c>
    </row>
    <row r="352" spans="1:5" ht="15">
      <c r="A352" s="113" t="s">
        <v>278</v>
      </c>
      <c r="B352" s="157">
        <v>98248</v>
      </c>
      <c r="C352" s="158"/>
      <c r="D352" s="157">
        <v>98248</v>
      </c>
    </row>
    <row r="353" spans="1:4" ht="15" hidden="1">
      <c r="A353" s="113" t="s">
        <v>279</v>
      </c>
      <c r="B353" s="157">
        <v>0</v>
      </c>
      <c r="C353" s="158"/>
      <c r="D353" s="157">
        <v>0</v>
      </c>
    </row>
    <row r="354" spans="1:4" ht="15" hidden="1">
      <c r="A354" s="113" t="s">
        <v>280</v>
      </c>
      <c r="B354" s="157">
        <v>0</v>
      </c>
      <c r="C354" s="158"/>
      <c r="D354" s="157">
        <v>0</v>
      </c>
    </row>
    <row r="355" spans="1:4" ht="15">
      <c r="A355" s="113" t="s">
        <v>281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282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283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284</v>
      </c>
      <c r="B358" s="157">
        <v>556142</v>
      </c>
      <c r="C358" s="158"/>
      <c r="D358" s="157">
        <v>556142</v>
      </c>
    </row>
    <row r="359" spans="1:4" ht="15">
      <c r="A359" s="113" t="s">
        <v>285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286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287</v>
      </c>
      <c r="B361" s="157"/>
      <c r="C361" s="158"/>
      <c r="D361" s="157"/>
    </row>
    <row r="362" spans="1:4" ht="15" hidden="1">
      <c r="A362" s="113" t="s">
        <v>288</v>
      </c>
      <c r="B362" s="157"/>
      <c r="C362" s="158"/>
      <c r="D362" s="157"/>
    </row>
    <row r="363" spans="1:4" ht="15" hidden="1">
      <c r="A363" s="113" t="s">
        <v>289</v>
      </c>
      <c r="B363" s="157"/>
      <c r="C363" s="158"/>
      <c r="D363" s="157"/>
    </row>
    <row r="364" spans="1:4" ht="15">
      <c r="A364" s="113" t="s">
        <v>290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291</v>
      </c>
      <c r="B365" s="157"/>
      <c r="C365" s="158"/>
      <c r="D365" s="157"/>
    </row>
    <row r="366" spans="1:4" ht="0.75" hidden="1" customHeight="1">
      <c r="A366" s="113" t="s">
        <v>292</v>
      </c>
      <c r="B366" s="157"/>
      <c r="C366" s="158"/>
      <c r="D366" s="157"/>
    </row>
    <row r="367" spans="1:4" ht="15">
      <c r="A367" s="113" t="s">
        <v>293</v>
      </c>
      <c r="B367" s="157">
        <v>428046.28</v>
      </c>
      <c r="C367" s="158"/>
      <c r="D367" s="157">
        <v>428046.28</v>
      </c>
    </row>
    <row r="368" spans="1:4" ht="15">
      <c r="A368" s="113" t="s">
        <v>294</v>
      </c>
      <c r="B368" s="157">
        <v>15.66</v>
      </c>
      <c r="C368" s="158"/>
      <c r="D368" s="157">
        <v>15.66</v>
      </c>
    </row>
    <row r="369" spans="1:9" ht="15">
      <c r="A369" s="113" t="s">
        <v>295</v>
      </c>
      <c r="B369" s="157">
        <v>10300064.253</v>
      </c>
      <c r="C369" s="158"/>
      <c r="D369" s="157">
        <v>10300064.253</v>
      </c>
    </row>
    <row r="370" spans="1:9" ht="15">
      <c r="A370" s="112" t="s">
        <v>296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297</v>
      </c>
      <c r="B376" s="145"/>
      <c r="C376" s="146"/>
      <c r="D376" s="147"/>
    </row>
    <row r="377" spans="1:9" ht="18.75">
      <c r="A377" s="238" t="s">
        <v>298</v>
      </c>
      <c r="B377" s="145"/>
      <c r="C377" s="146"/>
      <c r="D377" s="147"/>
    </row>
    <row r="378" spans="1:9" ht="18.75">
      <c r="A378" s="239" t="s">
        <v>299</v>
      </c>
      <c r="B378" s="145"/>
      <c r="C378" s="146"/>
      <c r="D378" s="147"/>
    </row>
    <row r="379" spans="1:9" ht="18.75">
      <c r="A379" s="87" t="s">
        <v>300</v>
      </c>
      <c r="B379" s="84"/>
      <c r="C379" s="85"/>
      <c r="D379" s="86"/>
    </row>
    <row r="380" spans="1:9" ht="75">
      <c r="A380" s="5" t="s">
        <v>301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252</v>
      </c>
      <c r="B382" s="100" t="s">
        <v>100</v>
      </c>
      <c r="C382" s="101"/>
      <c r="D382" s="100" t="s">
        <v>101</v>
      </c>
    </row>
    <row r="383" spans="1:9" ht="15">
      <c r="A383" s="113" t="s">
        <v>302</v>
      </c>
      <c r="B383" s="124">
        <v>1029742497.22</v>
      </c>
      <c r="C383" s="127"/>
      <c r="D383" s="124">
        <v>1029742497.22</v>
      </c>
    </row>
    <row r="384" spans="1:9" ht="15">
      <c r="A384" s="113" t="s">
        <v>303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304</v>
      </c>
      <c r="B385" s="124">
        <v>2211405.92</v>
      </c>
      <c r="C385" s="127"/>
      <c r="D385" s="124">
        <v>2211405.92</v>
      </c>
    </row>
    <row r="386" spans="1:9" ht="15">
      <c r="A386" s="113" t="s">
        <v>305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306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307</v>
      </c>
      <c r="B388" s="124">
        <v>132400339.81</v>
      </c>
      <c r="C388" s="127"/>
      <c r="D388" s="124">
        <v>132400339.81</v>
      </c>
    </row>
    <row r="389" spans="1:9" ht="15">
      <c r="A389" s="113" t="s">
        <v>308</v>
      </c>
      <c r="B389" s="124">
        <v>56896.49</v>
      </c>
      <c r="C389" s="127"/>
      <c r="D389" s="124">
        <v>56896.49</v>
      </c>
    </row>
    <row r="390" spans="1:9" ht="15">
      <c r="A390" s="113" t="s">
        <v>309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310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311</v>
      </c>
      <c r="B392" s="124">
        <v>285373.17</v>
      </c>
      <c r="C392" s="127"/>
      <c r="D392" s="124">
        <v>285373.17</v>
      </c>
    </row>
    <row r="393" spans="1:9" ht="15">
      <c r="A393" s="112" t="s">
        <v>312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313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314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252</v>
      </c>
      <c r="B404" s="100" t="s">
        <v>100</v>
      </c>
      <c r="C404" s="101"/>
      <c r="D404" s="100" t="s">
        <v>101</v>
      </c>
    </row>
    <row r="405" spans="1:5" ht="15">
      <c r="A405" s="5" t="s">
        <v>315</v>
      </c>
      <c r="B405" s="124">
        <v>3738667.98</v>
      </c>
      <c r="C405" s="127"/>
      <c r="D405" s="124">
        <v>3738667.98</v>
      </c>
    </row>
    <row r="406" spans="1:5" ht="15">
      <c r="A406" s="5" t="s">
        <v>316</v>
      </c>
      <c r="B406" s="124">
        <v>368</v>
      </c>
      <c r="C406" s="127"/>
      <c r="D406" s="124">
        <v>368</v>
      </c>
    </row>
    <row r="407" spans="1:5" ht="15">
      <c r="A407" s="87" t="s">
        <v>317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318</v>
      </c>
      <c r="B412" s="50"/>
      <c r="C412" s="88"/>
      <c r="D412" s="89"/>
    </row>
    <row r="413" spans="1:5" ht="93.75" customHeight="1">
      <c r="A413" s="5" t="s">
        <v>319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84</v>
      </c>
      <c r="B415" s="9"/>
      <c r="C415" s="98"/>
      <c r="D415" s="99"/>
    </row>
    <row r="416" spans="1:5" ht="15">
      <c r="A416" s="87" t="s">
        <v>252</v>
      </c>
      <c r="B416" s="100" t="s">
        <v>100</v>
      </c>
      <c r="C416" s="101"/>
      <c r="D416" s="100" t="s">
        <v>101</v>
      </c>
    </row>
    <row r="417" spans="1:9" ht="15">
      <c r="A417" s="5" t="s">
        <v>320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321</v>
      </c>
      <c r="B418" s="124">
        <v>1877957.45</v>
      </c>
      <c r="C418" s="127"/>
      <c r="D418" s="124">
        <v>1877957.45</v>
      </c>
    </row>
    <row r="419" spans="1:9" ht="15">
      <c r="A419" s="5" t="s">
        <v>322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323</v>
      </c>
      <c r="B420" s="211">
        <v>4046378.22</v>
      </c>
      <c r="C420" s="127"/>
      <c r="D420" s="211">
        <v>4046378.22</v>
      </c>
    </row>
    <row r="421" spans="1:9" ht="15">
      <c r="A421" s="87" t="s">
        <v>318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324</v>
      </c>
      <c r="B427" s="172"/>
      <c r="C427" s="173"/>
      <c r="D427" s="174"/>
    </row>
    <row r="428" spans="1:9" ht="18.75">
      <c r="A428" s="239" t="s">
        <v>325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326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252</v>
      </c>
      <c r="B432" s="100" t="s">
        <v>100</v>
      </c>
      <c r="C432" s="101"/>
      <c r="D432" s="100" t="s">
        <v>101</v>
      </c>
    </row>
    <row r="433" spans="1:5" ht="15">
      <c r="A433" s="5" t="s">
        <v>327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328</v>
      </c>
      <c r="B434" s="124">
        <v>1007190223.12</v>
      </c>
      <c r="C434" s="127"/>
      <c r="D434" s="124">
        <v>1007190223.12</v>
      </c>
    </row>
    <row r="435" spans="1:5" ht="15">
      <c r="A435" s="5" t="s">
        <v>329</v>
      </c>
      <c r="B435" s="124">
        <v>14262543.91</v>
      </c>
      <c r="C435" s="127"/>
      <c r="D435" s="124">
        <v>14262543.91</v>
      </c>
    </row>
    <row r="436" spans="1:5" ht="15">
      <c r="A436" s="5" t="s">
        <v>330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331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332</v>
      </c>
      <c r="B438" s="124">
        <v>9361770</v>
      </c>
      <c r="C438" s="127"/>
      <c r="D438" s="124">
        <v>9361770</v>
      </c>
    </row>
    <row r="439" spans="1:5" ht="15">
      <c r="A439" s="5" t="s">
        <v>333</v>
      </c>
      <c r="B439" s="124">
        <v>2757429.22</v>
      </c>
      <c r="C439" s="127"/>
      <c r="D439" s="124">
        <v>2757429.22</v>
      </c>
    </row>
    <row r="440" spans="1:5" ht="15">
      <c r="A440" s="5" t="s">
        <v>334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335</v>
      </c>
      <c r="B441" s="124">
        <v>14446119.77</v>
      </c>
      <c r="C441" s="127"/>
      <c r="D441" s="124">
        <v>14446119.77</v>
      </c>
    </row>
    <row r="442" spans="1:5" ht="15">
      <c r="A442" s="5" t="s">
        <v>336</v>
      </c>
      <c r="B442" s="124">
        <v>1677300</v>
      </c>
      <c r="C442" s="127"/>
      <c r="D442" s="124">
        <v>1677300</v>
      </c>
    </row>
    <row r="443" spans="1:5" ht="15">
      <c r="A443" s="5" t="s">
        <v>337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338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339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340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341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342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343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252</v>
      </c>
      <c r="B454" s="100" t="s">
        <v>100</v>
      </c>
      <c r="C454" s="101"/>
      <c r="D454" s="100" t="s">
        <v>101</v>
      </c>
    </row>
    <row r="455" spans="1:9" ht="15">
      <c r="A455" s="5" t="s">
        <v>344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345</v>
      </c>
      <c r="B456" s="124">
        <v>15422</v>
      </c>
      <c r="C456" s="127"/>
      <c r="D456" s="124">
        <v>15422</v>
      </c>
    </row>
    <row r="457" spans="1:9" ht="15">
      <c r="A457" s="5" t="s">
        <v>346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347</v>
      </c>
      <c r="B458" s="124">
        <v>97500</v>
      </c>
      <c r="C458" s="127"/>
      <c r="D458" s="124">
        <v>97500</v>
      </c>
    </row>
    <row r="459" spans="1:9" ht="15">
      <c r="A459" s="5" t="s">
        <v>348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349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350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351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352</v>
      </c>
      <c r="B465" s="145"/>
      <c r="C465" s="146"/>
      <c r="D465" s="147"/>
    </row>
    <row r="466" spans="1:9" ht="19.5" customHeight="1">
      <c r="A466" s="83" t="s">
        <v>353</v>
      </c>
      <c r="B466" s="84"/>
      <c r="C466" s="85"/>
      <c r="D466" s="86"/>
    </row>
    <row r="467" spans="1:9" ht="71.25" customHeight="1">
      <c r="A467" s="5" t="s">
        <v>354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252</v>
      </c>
      <c r="B469" s="100" t="s">
        <v>100</v>
      </c>
      <c r="C469" s="101"/>
      <c r="D469" s="100" t="s">
        <v>101</v>
      </c>
    </row>
    <row r="470" spans="1:9" s="67" customFormat="1" ht="15.75" customHeight="1">
      <c r="A470" s="5" t="s">
        <v>355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356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357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358</v>
      </c>
      <c r="B479" s="172"/>
      <c r="C479" s="173"/>
      <c r="D479" s="174"/>
    </row>
    <row r="480" spans="1:9">
      <c r="A480" s="87" t="s">
        <v>359</v>
      </c>
      <c r="B480" s="50"/>
      <c r="C480" s="88"/>
      <c r="D480" s="89"/>
    </row>
    <row r="481" spans="1:5" ht="60">
      <c r="A481" s="5" t="s">
        <v>360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252</v>
      </c>
      <c r="B483" s="100" t="s">
        <v>100</v>
      </c>
      <c r="C483" s="101"/>
      <c r="D483" s="100" t="s">
        <v>101</v>
      </c>
    </row>
    <row r="484" spans="1:5" ht="15">
      <c r="A484" s="5" t="s">
        <v>361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362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363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364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365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366</v>
      </c>
      <c r="B503" s="145"/>
      <c r="C503" s="146"/>
      <c r="D503" s="147"/>
    </row>
    <row r="504" spans="1:5">
      <c r="A504" s="250" t="s">
        <v>367</v>
      </c>
      <c r="B504" s="251"/>
      <c r="C504" s="252"/>
      <c r="D504" s="253"/>
    </row>
    <row r="505" spans="1:5" ht="90">
      <c r="A505" s="5" t="s">
        <v>368</v>
      </c>
      <c r="B505" s="191"/>
      <c r="C505" s="192"/>
      <c r="D505" s="193"/>
    </row>
    <row r="506" spans="1:5" ht="15">
      <c r="A506" s="250" t="s">
        <v>252</v>
      </c>
      <c r="B506" s="100" t="s">
        <v>100</v>
      </c>
      <c r="C506" s="101"/>
      <c r="D506" s="100" t="s">
        <v>101</v>
      </c>
    </row>
    <row r="507" spans="1:5" ht="14.25" customHeight="1">
      <c r="A507" s="254" t="s">
        <v>369</v>
      </c>
      <c r="B507" s="124">
        <v>10893595.18</v>
      </c>
      <c r="C507" s="127"/>
      <c r="D507" s="124">
        <v>10893595.18</v>
      </c>
    </row>
    <row r="508" spans="1:5" ht="15">
      <c r="A508" s="254" t="s">
        <v>370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371</v>
      </c>
      <c r="B509" s="124">
        <v>23091773.93</v>
      </c>
      <c r="C509" s="127"/>
      <c r="D509" s="124">
        <v>23091773.93</v>
      </c>
    </row>
    <row r="510" spans="1:5" ht="15">
      <c r="A510" s="254" t="s">
        <v>372</v>
      </c>
      <c r="B510" s="211">
        <v>3807659.82</v>
      </c>
      <c r="C510" s="127"/>
      <c r="D510" s="211">
        <v>3807659.82</v>
      </c>
    </row>
    <row r="511" spans="1:5" ht="15.75">
      <c r="A511" s="255" t="s">
        <v>373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374</v>
      </c>
      <c r="B513" s="134"/>
      <c r="D513" s="135"/>
    </row>
    <row r="514" spans="1:4" ht="15.75">
      <c r="A514" s="238" t="s">
        <v>375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376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377</v>
      </c>
      <c r="B525" s="145"/>
      <c r="C525" s="146"/>
      <c r="D525" s="147"/>
    </row>
    <row r="526" spans="1:4" ht="15.75">
      <c r="A526" s="90" t="s">
        <v>378</v>
      </c>
      <c r="B526" s="91"/>
      <c r="C526" s="92"/>
      <c r="D526" s="93"/>
    </row>
    <row r="527" spans="1:4" ht="78.75" customHeight="1">
      <c r="A527" s="5" t="s">
        <v>379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252</v>
      </c>
      <c r="B530" s="100" t="s">
        <v>100</v>
      </c>
      <c r="C530" s="101"/>
      <c r="D530" s="100" t="s">
        <v>101</v>
      </c>
    </row>
    <row r="531" spans="1:9" ht="15">
      <c r="A531" s="5" t="s">
        <v>380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381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382</v>
      </c>
      <c r="B533" s="262">
        <v>-170544.83</v>
      </c>
      <c r="C533" s="263"/>
      <c r="D533" s="262">
        <v>-170544.83</v>
      </c>
    </row>
    <row r="534" spans="1:9" ht="15">
      <c r="A534" s="5" t="s">
        <v>383</v>
      </c>
      <c r="B534" s="264">
        <v>-2956120.46</v>
      </c>
      <c r="C534" s="263"/>
      <c r="D534" s="264">
        <v>-2956120.46</v>
      </c>
    </row>
    <row r="535" spans="1:9" ht="15.75">
      <c r="A535" s="255" t="s">
        <v>384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firstPageNumber="0" fitToHeight="0" orientation="portrait" horizontalDpi="300" verticalDpi="300"/>
  <headerFoot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Cambio del Patrimonio Neto (2)</vt:lpstr>
      <vt:lpstr>Estado de resultados-POA </vt:lpstr>
      <vt:lpstr>Balance General-POA</vt:lpstr>
      <vt:lpstr>Hoja2</vt:lpstr>
      <vt:lpstr>Hoja1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User.App34</cp:lastModifiedBy>
  <cp:revision>10</cp:revision>
  <cp:lastPrinted>2025-11-13T13:39:12Z</cp:lastPrinted>
  <dcterms:created xsi:type="dcterms:W3CDTF">2010-01-18T15:45:26Z</dcterms:created>
  <dcterms:modified xsi:type="dcterms:W3CDTF">2025-11-13T15:30:18Z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