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LBC/Documents/"/>
    </mc:Choice>
  </mc:AlternateContent>
  <xr:revisionPtr revIDLastSave="0" documentId="13_ncr:1_{FC74C2B3-6F64-3C49-B1EB-5185D75F2BF4}" xr6:coauthVersionLast="47" xr6:coauthVersionMax="47" xr10:uidLastSave="{00000000-0000-0000-0000-000000000000}"/>
  <bookViews>
    <workbookView xWindow="0" yWindow="760" windowWidth="30240" windowHeight="17680" xr2:uid="{779CB0E5-F719-41DF-BD88-3FB4363D0D81}"/>
  </bookViews>
  <sheets>
    <sheet name="Tipo" sheetId="3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3" l="1"/>
  <c r="F13" i="3"/>
  <c r="D165" i="3"/>
  <c r="F150" i="3"/>
  <c r="F149" i="3"/>
  <c r="F148" i="3"/>
  <c r="F147" i="3"/>
  <c r="F146" i="3"/>
  <c r="F145" i="3"/>
  <c r="F144" i="3"/>
  <c r="F143" i="3"/>
  <c r="F142" i="3"/>
  <c r="F141" i="3"/>
  <c r="F140" i="3"/>
  <c r="F139" i="3"/>
  <c r="F138" i="3"/>
  <c r="F137" i="3"/>
  <c r="F136" i="3"/>
  <c r="F135" i="3"/>
  <c r="F134" i="3"/>
  <c r="F133" i="3"/>
  <c r="F132" i="3"/>
  <c r="F131" i="3"/>
  <c r="F129" i="3"/>
  <c r="F128" i="3"/>
  <c r="F127" i="3"/>
  <c r="F126" i="3"/>
  <c r="F125" i="3"/>
  <c r="F124" i="3"/>
  <c r="F123" i="3"/>
  <c r="F122" i="3"/>
  <c r="F121" i="3"/>
  <c r="F120" i="3"/>
  <c r="F119" i="3"/>
  <c r="F118" i="3"/>
  <c r="F117" i="3"/>
  <c r="F116" i="3"/>
  <c r="F115" i="3"/>
  <c r="F114" i="3"/>
  <c r="F113" i="3"/>
  <c r="F111" i="3"/>
  <c r="F110" i="3"/>
  <c r="F109" i="3"/>
  <c r="F108" i="3"/>
  <c r="F107" i="3"/>
  <c r="F106" i="3"/>
  <c r="F105" i="3"/>
  <c r="F104" i="3"/>
  <c r="F103" i="3"/>
  <c r="E102" i="3"/>
  <c r="F102" i="3" s="1"/>
  <c r="F101" i="3"/>
  <c r="F100" i="3"/>
  <c r="F99" i="3"/>
  <c r="F98" i="3"/>
  <c r="F97" i="3"/>
  <c r="F96" i="3"/>
  <c r="F95" i="3"/>
  <c r="F94" i="3"/>
  <c r="F93" i="3"/>
  <c r="F92" i="3"/>
  <c r="F91" i="3"/>
  <c r="F90" i="3"/>
  <c r="F88" i="3"/>
  <c r="F87" i="3"/>
  <c r="F86" i="3"/>
  <c r="F85" i="3"/>
  <c r="F84" i="3"/>
  <c r="F83" i="3"/>
  <c r="F82" i="3"/>
  <c r="F80" i="3"/>
  <c r="F79" i="3"/>
  <c r="F78" i="3"/>
  <c r="F77" i="3"/>
  <c r="F75" i="3"/>
  <c r="F74" i="3"/>
  <c r="F73" i="3"/>
  <c r="F72" i="3"/>
  <c r="F71" i="3"/>
  <c r="F70" i="3"/>
  <c r="F69" i="3"/>
  <c r="F68" i="3"/>
  <c r="F67" i="3"/>
  <c r="F65" i="3"/>
  <c r="F64" i="3"/>
  <c r="F63" i="3"/>
  <c r="F62" i="3"/>
  <c r="F61" i="3"/>
  <c r="F60" i="3"/>
  <c r="F59" i="3"/>
  <c r="F57" i="3"/>
  <c r="F56" i="3"/>
  <c r="F55" i="3"/>
  <c r="F54" i="3"/>
  <c r="F53" i="3"/>
  <c r="F51" i="3"/>
  <c r="F48" i="3"/>
  <c r="F47" i="3"/>
  <c r="F46" i="3"/>
  <c r="F45" i="3"/>
  <c r="F43" i="3"/>
  <c r="F41" i="3"/>
  <c r="F40" i="3"/>
  <c r="F39" i="3"/>
  <c r="F38" i="3"/>
  <c r="F37" i="3"/>
  <c r="F36" i="3"/>
  <c r="F35" i="3"/>
  <c r="F34" i="3"/>
  <c r="F32" i="3"/>
  <c r="F31" i="3"/>
  <c r="F29" i="3"/>
  <c r="F28" i="3"/>
  <c r="F27" i="3"/>
  <c r="F26" i="3"/>
  <c r="F24" i="3"/>
  <c r="F23" i="3"/>
  <c r="F22" i="3"/>
  <c r="F20" i="3"/>
  <c r="F17" i="3"/>
  <c r="F16" i="3"/>
  <c r="F15" i="3"/>
  <c r="F14" i="3"/>
  <c r="F12" i="3"/>
  <c r="F151" i="3" l="1"/>
  <c r="F154" i="3" s="1"/>
  <c r="F153" i="3" l="1"/>
  <c r="F155" i="3"/>
  <c r="F165" i="3"/>
  <c r="F156" i="3"/>
  <c r="F167" i="3"/>
  <c r="F157" i="3"/>
  <c r="F152" i="3"/>
  <c r="F158" i="3" s="1"/>
  <c r="F169" i="3" l="1"/>
  <c r="F162" i="3"/>
  <c r="F160" i="3"/>
  <c r="F171" i="3" s="1"/>
</calcChain>
</file>

<file path=xl/sharedStrings.xml><?xml version="1.0" encoding="utf-8"?>
<sst xmlns="http://schemas.openxmlformats.org/spreadsheetml/2006/main" count="344" uniqueCount="224">
  <si>
    <t>* * * C. A. A. S. D. * * *</t>
  </si>
  <si>
    <t>DIRECCIÓN DE HIDROGEOLOGÍA Y MEDIO AMBIENTE</t>
  </si>
  <si>
    <t>DEPARTAMENTO DE HIDROGEOLOGIA</t>
  </si>
  <si>
    <t>DIVISIÓN DE COSTOS Y PRESUPUESTOS</t>
  </si>
  <si>
    <t>PRESPUESTO TIPO (VALORES A SER VERIFICADOS LUEGO DE HACER EL AFORO).</t>
  </si>
  <si>
    <t>No.</t>
  </si>
  <si>
    <t>DESCRIPCION</t>
  </si>
  <si>
    <t xml:space="preserve"> CANTIDAD </t>
  </si>
  <si>
    <t>UD</t>
  </si>
  <si>
    <t xml:space="preserve"> P.U. RD$ </t>
  </si>
  <si>
    <t xml:space="preserve"> COSTO RD$ </t>
  </si>
  <si>
    <t>Limpieza, Desarrollo por Pistoneo y  Aforo  Pozo.1 Perforado en Ø12", Encamisado en Ø12" Acero, 200 Pies Profundidad</t>
  </si>
  <si>
    <t>Perforacion a Perecusión, incado</t>
  </si>
  <si>
    <t>PIES</t>
  </si>
  <si>
    <t>Suministro de Tuberias PVC  Ø12"  SDR 41 (sin junta)</t>
  </si>
  <si>
    <t>Ranurado</t>
  </si>
  <si>
    <t>Zapata</t>
  </si>
  <si>
    <t>Aforo de 24 horas, 500 GPM, altura desde agua 200', medicion directa de caudal, toma de muestra para efectuar análisis físico - químico y bacteriológico, medición de cloruros al efectuar el muestreo.</t>
  </si>
  <si>
    <t>UDS</t>
  </si>
  <si>
    <t>Limpieza y Desarrollo por Pistoneo</t>
  </si>
  <si>
    <t>2.-</t>
  </si>
  <si>
    <t>Construcción de Caseta para Sistema de Cloracion y Paneles Electricos (2.50 X 3.45)</t>
  </si>
  <si>
    <t>Trabajos Preliminares:</t>
  </si>
  <si>
    <t>2.1.1</t>
  </si>
  <si>
    <t>Replanteo</t>
  </si>
  <si>
    <t>PA</t>
  </si>
  <si>
    <t>Movimiento de Tierra</t>
  </si>
  <si>
    <t>2.2.1</t>
  </si>
  <si>
    <t>Excavación para zapata de muros de 6´´ a mano</t>
  </si>
  <si>
    <t>M3</t>
  </si>
  <si>
    <t>2.2.2</t>
  </si>
  <si>
    <t>Relleno de reposición</t>
  </si>
  <si>
    <t>2.2.3</t>
  </si>
  <si>
    <t>Bote de Material Sobrante</t>
  </si>
  <si>
    <t>Hormigon Armado en:</t>
  </si>
  <si>
    <t>2.3.1</t>
  </si>
  <si>
    <t>Zapata de muros en bloques de 6´´</t>
  </si>
  <si>
    <t>2.3.2</t>
  </si>
  <si>
    <t>Losa de piso (Frotada)</t>
  </si>
  <si>
    <t>2.3.3</t>
  </si>
  <si>
    <t>Viga de amarre de techo</t>
  </si>
  <si>
    <t>2.3.4</t>
  </si>
  <si>
    <t>Losa de techo</t>
  </si>
  <si>
    <t>Muro de Bloques 6´´:</t>
  </si>
  <si>
    <t>2.4.1</t>
  </si>
  <si>
    <t>De 0.15 metros</t>
  </si>
  <si>
    <t>M2</t>
  </si>
  <si>
    <t>2.4.2</t>
  </si>
  <si>
    <t>Calados tipo ventana</t>
  </si>
  <si>
    <t>Terminación de Superficie:</t>
  </si>
  <si>
    <t>2.5.1</t>
  </si>
  <si>
    <t>Fraguache</t>
  </si>
  <si>
    <t>2.5.2</t>
  </si>
  <si>
    <t xml:space="preserve">Cantos </t>
  </si>
  <si>
    <t>2.5.3</t>
  </si>
  <si>
    <t>Fino de techo</t>
  </si>
  <si>
    <t>2.5.4</t>
  </si>
  <si>
    <t>Zabaleta techo</t>
  </si>
  <si>
    <t>2.5.5</t>
  </si>
  <si>
    <t>Impermeabilizante negro</t>
  </si>
  <si>
    <t>2.5.6</t>
  </si>
  <si>
    <t>Drenaje de techo</t>
  </si>
  <si>
    <t>2.5.7</t>
  </si>
  <si>
    <t>Pintura epoxica en piso</t>
  </si>
  <si>
    <t>2.5.8</t>
  </si>
  <si>
    <t xml:space="preserve">Pintura Acrilica completa </t>
  </si>
  <si>
    <t>Elétricidad</t>
  </si>
  <si>
    <t>2.6.1</t>
  </si>
  <si>
    <t>Electrificación general incluye: (panel de 4 a 8 circuitos1 Breaker 20A/1 y 1 Breake 20A/2 ,40PL  Alimentador de  formado por 2 Alambre Thhn No. 10S.T. y 1 THHN No. 12s. En Tuberia PVC SDR 26 3/4´´  , 2 Salida luz de Techo ,1 Salida de tomacorriente120V y 1 220V )</t>
  </si>
  <si>
    <t>Puertas</t>
  </si>
  <si>
    <t>2.7.1</t>
  </si>
  <si>
    <t>Puertas de tola Galvanizada Cal. 18 y , perfiles Galvanizado de 1 1/2´´ X 1/2´´ de (1 .00mt.X 2.100tMT)</t>
  </si>
  <si>
    <t>2.7.2</t>
  </si>
  <si>
    <t>Porta Candados en Puertas</t>
  </si>
  <si>
    <t>2.7.3</t>
  </si>
  <si>
    <t>Candados</t>
  </si>
  <si>
    <t>2.7.4</t>
  </si>
  <si>
    <t>Limpieza Continua y Final</t>
  </si>
  <si>
    <t>3.-</t>
  </si>
  <si>
    <t>Construcción Verja Perimetral en Blocks 6"</t>
  </si>
  <si>
    <t>Trabajos Preliminares</t>
  </si>
  <si>
    <t>3.1.1</t>
  </si>
  <si>
    <t>3.2.1</t>
  </si>
  <si>
    <t xml:space="preserve">Excavación a Mano para Zapata de Muros de 6" </t>
  </si>
  <si>
    <t>3.2.2</t>
  </si>
  <si>
    <t xml:space="preserve">Excavación a Mano para Zapata de columnas </t>
  </si>
  <si>
    <t>3.2.3</t>
  </si>
  <si>
    <t xml:space="preserve">Bote de Material </t>
  </si>
  <si>
    <t>3.2.4</t>
  </si>
  <si>
    <t>Suministro de Material de Relleno (Caliche) y Compactación con Maquito</t>
  </si>
  <si>
    <t>3.2.5</t>
  </si>
  <si>
    <t xml:space="preserve">Relleno con grava interior y exterior </t>
  </si>
  <si>
    <t>Hormigon en:</t>
  </si>
  <si>
    <t>3.3.1</t>
  </si>
  <si>
    <t xml:space="preserve">Hormigon Armado en Zapata de Muro de 6" </t>
  </si>
  <si>
    <t>3.3.2</t>
  </si>
  <si>
    <t xml:space="preserve">Hormigon Armado en Zapata de Columna </t>
  </si>
  <si>
    <t>3.3.3</t>
  </si>
  <si>
    <t xml:space="preserve">Construccion de Viga de Amarre </t>
  </si>
  <si>
    <t>3.3.4</t>
  </si>
  <si>
    <t>Hormigon en Columna</t>
  </si>
  <si>
    <t>3.3.5</t>
  </si>
  <si>
    <t>Muros de Blocks 6" Violinado</t>
  </si>
  <si>
    <t>3.3.6</t>
  </si>
  <si>
    <t>Suministro e Instalación de Alambre Trinchera (Incluye accesorios)</t>
  </si>
  <si>
    <t>ML</t>
  </si>
  <si>
    <t>3.3.7</t>
  </si>
  <si>
    <t>Puerta De Tola con Corredera</t>
  </si>
  <si>
    <t>Terminacion de Superficies:</t>
  </si>
  <si>
    <t>3.4.1</t>
  </si>
  <si>
    <t>Pañete general</t>
  </si>
  <si>
    <t>3.4.2</t>
  </si>
  <si>
    <t>Canto y Mochetas</t>
  </si>
  <si>
    <t>3.4.3</t>
  </si>
  <si>
    <t>Fraguache vigas y columnas</t>
  </si>
  <si>
    <t>3.4.4</t>
  </si>
  <si>
    <t>Pintura Acrilica en Muros</t>
  </si>
  <si>
    <t>3.4.5</t>
  </si>
  <si>
    <t>Pintura Azul Positiva (vigas y columnas)</t>
  </si>
  <si>
    <t>3.4.6</t>
  </si>
  <si>
    <t>Pintura mantenimiento puertas en tola</t>
  </si>
  <si>
    <t>3.4.7</t>
  </si>
  <si>
    <t>Andamios Interior y Exterior (4 marcos, 4 crucetas, 4 bases) 30 dias de uso</t>
  </si>
  <si>
    <t>3.4.8</t>
  </si>
  <si>
    <t>Logo Caasd y Letrero de identificacion de obra</t>
  </si>
  <si>
    <t>3.4.9</t>
  </si>
  <si>
    <t>4.-</t>
  </si>
  <si>
    <t>Construcción de Empalme de Ø6 x 20" 20 ML</t>
  </si>
  <si>
    <t xml:space="preserve">Excavación </t>
  </si>
  <si>
    <t>Asiento de arena</t>
  </si>
  <si>
    <t>Suministro y Colocación de tuberias Ø6 PVC-SDR-26 Junta de gomas</t>
  </si>
  <si>
    <t>Relleno compactado con maquito suministro y colocación caliche</t>
  </si>
  <si>
    <t xml:space="preserve">Suministro y Colocacion de Piezas especiales </t>
  </si>
  <si>
    <t>4.5.1</t>
  </si>
  <si>
    <t>Tee partida de Ø 20 x 6", ANSI/NSF 61 y 372</t>
  </si>
  <si>
    <t>4.5.2</t>
  </si>
  <si>
    <t>Junta Dresser de Ø 6", ANSI/NSF 61 y 372</t>
  </si>
  <si>
    <t>4.5.3</t>
  </si>
  <si>
    <t>Valvula de Ø 6" platillada completa, UL, FM, ANSI/NSF 61 y 372</t>
  </si>
  <si>
    <t>4.5.4</t>
  </si>
  <si>
    <t>Caja Telescopica</t>
  </si>
  <si>
    <t>4.5.5</t>
  </si>
  <si>
    <t>Anclaje de hormigon para valvula</t>
  </si>
  <si>
    <t>4.5.6</t>
  </si>
  <si>
    <t>Mano de Obras</t>
  </si>
  <si>
    <t>4.5.7</t>
  </si>
  <si>
    <t>5.-</t>
  </si>
  <si>
    <t>Instalacion Electrica en Media Tension (MT)</t>
  </si>
  <si>
    <t>Estructura MT307 con (viento incluido)</t>
  </si>
  <si>
    <t>Aislador de Suspesion Tipo Polimero</t>
  </si>
  <si>
    <t>Cruceta Galvanizada 3x3x6’  (p/completar MT- 310)</t>
  </si>
  <si>
    <t>Fleje Galvanizada 28’’ Centro a Centro (p/completar MT- 310)</t>
  </si>
  <si>
    <t>Grapa de Retension 2/0 (p/completar MT- 310)</t>
  </si>
  <si>
    <t>Cut-Out 100 amp. (p/completar MT- 310)</t>
  </si>
  <si>
    <t>Viento Completo</t>
  </si>
  <si>
    <t>Micelaneos de Materiales MedianaTensión incluye; (3 uds. Soporte Tipo L y 3 Tipo Planchuela, 2 Uds. De Tornillos Ø 5/8´´ x 10´´,12´´,14´´  )</t>
  </si>
  <si>
    <t>Poste Eléctrico 35 pies 500 Dan</t>
  </si>
  <si>
    <t>Cable AAAC 2/0</t>
  </si>
  <si>
    <t>PL</t>
  </si>
  <si>
    <t>Hueco para Poste y Viento 2 uds.</t>
  </si>
  <si>
    <t xml:space="preserve">Cimentación para Poste y Viento 2 uds. </t>
  </si>
  <si>
    <t>Transformador Tipo Pad-mounted de 75 KVA, Trifásico, frente  muerto 7200/12470, 240/480V Sumergido en Aceite</t>
  </si>
  <si>
    <t>Transformador encapsulado NEMA 3R, 10 KVA, Trifásico, 480-208Y/120, listado NEMA, ANSI, UL</t>
  </si>
  <si>
    <t>Perforación pozo para sistema de tierra 6" profundidad 175'</t>
  </si>
  <si>
    <t>Sistema de tierra con 200' de conductor desnudo de Cu no. #2 AWG, instalado sobre pared o enterrado, placa de tierra aislada, caja plastica, conectores</t>
  </si>
  <si>
    <t>Cable URD  No. 2, al 33%, ASTM, ICEA</t>
  </si>
  <si>
    <t xml:space="preserve">Elbow Conector </t>
  </si>
  <si>
    <t>Cono de Alivio Interior para cable No. 2</t>
  </si>
  <si>
    <t>Panelboard en gabinete NEMA 3R metálico, tamaño 36” x 24” x 10, conteniendo:
1 Supresor de picos/apartarayos
1 Breaker principal de 150 Amps, 460V, 3F, 60Hz, Cert. UL, CSA, NEMA
1 Breaker de 100 Amps, 460V, 3F, 60Hz, Cert. UL, CSA, NEMA
1 Breaker de 60 Amps, 460V, 3F, Hz, Cert. UL, CSA, NEMA
1 Disponibilidad de espacio 10” x 6” para telemetría
Incluye tuberías IMC desde transformador a panel board.</t>
  </si>
  <si>
    <t>Mano de Obra</t>
  </si>
  <si>
    <t>Uso de Grua</t>
  </si>
  <si>
    <t>6.-</t>
  </si>
  <si>
    <t>Instalacion Electrica en Baja Tension (BT)</t>
  </si>
  <si>
    <t>Alambre THW No. 4, 75º UL 83</t>
  </si>
  <si>
    <t>Alambre THW No. 6, 75º UL 83</t>
  </si>
  <si>
    <t>Cable Sumergible No. 8/4 hilos, 75º 600V UL 83</t>
  </si>
  <si>
    <t>Cable Sumergible No. 14/3 hilos, 75º 600V UL 83</t>
  </si>
  <si>
    <t>Panel de control de bomba simplex 1 - 30 HP, 460V, 3Φ, en gabinete de acero NEMA 3R, a presión constante con variador de frecuencia, de torque variable, potenciómetro, filtros de armónicos y contactor de by-pass de capacidad nominal completa AC3, disyuntor con la manija de la puerta, transformador de potencia de control, apartarrayos supresor de pico, monitor de fases y desbalances de voltaje, PLC sistema de control de nivel de agua programable, sistema de control de temperatura PT100/1000, ventilador interno, conexiones del bloque de terminales del motor, teclado montado en la puerta, botones de arranque / parada, luces de funcionamiento / falla.
Construccion de panel certificado UL 508
Instalación incluye canalización IMC desde cabezal hasta panel de control.</t>
  </si>
  <si>
    <t>Sensor para Control de Nivel</t>
  </si>
  <si>
    <t>Lámpara Led 200W 100- 250 V incluye Brazo de 6´ , y 60 PL de Alambre Vinil 12/2</t>
  </si>
  <si>
    <t>Condulex de Ø1-1/2"</t>
  </si>
  <si>
    <t>Tubería IMC Ø2" x 10´</t>
  </si>
  <si>
    <t>Curva SDR-26 PVC  Ø1'1/2</t>
  </si>
  <si>
    <t>Tubería SDR-26, Ø1'1/2 x 19´</t>
  </si>
  <si>
    <t>Tubería Liquid Tight Ø1-1/2´´</t>
  </si>
  <si>
    <t xml:space="preserve">Adaptador recto Liquid Tight Ø1-1/2" </t>
  </si>
  <si>
    <t xml:space="preserve">Adaptador Curvo Liquid Tight Ø1-1/2" </t>
  </si>
  <si>
    <t>Adaptador IMC de Ø 2 x10´´</t>
  </si>
  <si>
    <t>Suministro de Materiales menores</t>
  </si>
  <si>
    <t>7.-</t>
  </si>
  <si>
    <t>Instalación Equipo de Bombeo y Construcción de Descarga</t>
  </si>
  <si>
    <t>Suministro y colocación tubería de 4" de acero SCH-40 A-106B, pintura de protección, (3 confecciones e instalación de niples bridado, 1 tee, 1 brida, 1 codo x 90, 3 codo x 45, soldado), 1 junta dresser; longitud 6 mts.</t>
  </si>
  <si>
    <t>Suministro y colocación tubería de 3" de acero SCH-40 A-106B, pintura de protección, (1 confecciones e instalación de niples bridado, 1 codo x 90, soldado), longitud 1.5 mts.</t>
  </si>
  <si>
    <t xml:space="preserve">Suministro y colocación soportería por angulares 3" x ¼" x 1.50 M y base de tola 8" x 8" x ½" cuerpo en acero, abrazaderas U-bolt galvanizadas de 4" - 3"; 4 uds tornillo de fijación expansivo ½" x 2 ¼", pintura de proteccion. </t>
  </si>
  <si>
    <t xml:space="preserve">Suministro e instalación válvula ventosa aire/vacío para servicio en pozo de 1" (300 PSI); incluyendo 1 ud válvula de bola 1", 2 uds válvula de bola ¾", manómetro inmerso en glicerina, esfera de 3", rango 0-150 lectura en PSI, conexión en ¼" NPT, piezas especiales en H.G. </t>
  </si>
  <si>
    <t>Valvula de retencion con resorte en acero inox. de Ø4" completa con j/g, tornillería de acero galvanizado.</t>
  </si>
  <si>
    <t xml:space="preserve">Suministro e instalación válvula de control flujo de 4"; presión max. 250 PSI; bridas en acero al carbón SCH-40, soldados, tornillería de acero galvanizado, juntas. </t>
  </si>
  <si>
    <t>Suministro e instalación válvula de compuerta de 4" vástago ascendente AWWA C515, UL, FM; bridas en acero al carbón SCH-40, soldados, tornillería de acero galvanizado, juntas.</t>
  </si>
  <si>
    <t>Suministro e instalación válvula de compuerta de 3" vástago ascendente AWWA C515, UL, FM; bridas en acero al carbón SCH-40, soldados, tornillería de acero galvanizado, juntas.</t>
  </si>
  <si>
    <t>Suministro e instalación caudalímetro electromagnético de inserción de 4" tipo "hot-tap", ANSI/NSF 61 y 372</t>
  </si>
  <si>
    <t>Suministro e instalacion válvula Limitadora de Caudal Ø4"</t>
  </si>
  <si>
    <t>Bomba sumergible de 350 gpm vs tdh a 250', 3450 rpm, cheque vertical integrado, totalmente en acero inoxidable bomba y motor, acoplada a un motor eléctrico sumergible de 30 HP, certificada ANSI/NSF 61 y 372, 3450 RPM, a 460V/60HZ, trifasico, para una profundidad de 160 pies, NE=70 pies, ND=104 pies.</t>
  </si>
  <si>
    <t>Sensor temperatura PTP100/1000 con 200' cable</t>
  </si>
  <si>
    <t>Camisa de enfriamiento acero inoxidable 6" suministrada por el mismo fabricante de la bomba</t>
  </si>
  <si>
    <t>Cabezal de descarga 4" HN, brida ANSI-150, 5/8" ASTM A53</t>
  </si>
  <si>
    <t>Tubería HN para columna 4" x 20' ASTM A106B SCH-40  c/coupling</t>
  </si>
  <si>
    <t>Cable acero inoxidable 3/8" SS 316</t>
  </si>
  <si>
    <t>Grapa acero inoxidable para cable 3/8" SS316</t>
  </si>
  <si>
    <t>Sistema anticorrosivo todas las partes metalicas cablezal, columnas.</t>
  </si>
  <si>
    <t>Grúa incluye. accesorio grúa.</t>
  </si>
  <si>
    <t>SUB TOTAL  TRABAJOS</t>
  </si>
  <si>
    <t>DIRECCIÓN TÉCNICA</t>
  </si>
  <si>
    <t>GASTOS ADMINISTRATIVOS</t>
  </si>
  <si>
    <t>SEGURO Y FIANZAS</t>
  </si>
  <si>
    <t>TRANSPORTE</t>
  </si>
  <si>
    <t>LEY # 6/86</t>
  </si>
  <si>
    <t>SUPERVISIÓN</t>
  </si>
  <si>
    <t>TOTAL DE GASTOS INDIRECTOS</t>
  </si>
  <si>
    <t>SUB-TOTAL GENERAL EN RD$</t>
  </si>
  <si>
    <t>CUENCA HIDROGRÁFICA</t>
  </si>
  <si>
    <t>CODIA</t>
  </si>
  <si>
    <t>IMPREVISTOS</t>
  </si>
  <si>
    <t>ITBIS (18% DE DIRECCIÓN TÉCNICA)SEGÚN NORMA 07-2007 DGII</t>
  </si>
  <si>
    <t>TOTAL GENERAL A CONTRATAR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</si>
</sst>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(* #,##0.00_);_(* \(#,##0.00\);_(* &quot;-&quot;??_);_(@_)"/>
    <numFmt numFmtId="165" formatCode="_-* #,##0.00\ _€_-;\-* #,##0.00\ _€_-;_-* \-??\ _€_-;_-@_-"/>
    <numFmt numFmtId="166" formatCode="0.0"/>
    <numFmt numFmtId="167" formatCode="0.00_)"/>
    <numFmt numFmtId="168" formatCode="_(* #,##0.00_);_(* \(#,##0.00\);_(* \-??_);_(@_)"/>
    <numFmt numFmtId="169" formatCode="[$-1C0A]#,##0.00_);[Red]\(#,##0.00\)"/>
    <numFmt numFmtId="170" formatCode="#,##0.00\ [$€-C0A];[Red]\-#,##0.00\ [$€-C0A]"/>
    <numFmt numFmtId="171" formatCode="#,##0.0;[Red]\-#,##0.0"/>
    <numFmt numFmtId="172" formatCode="0.0_)"/>
  </numFmts>
  <fonts count="8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Times New Roman"/>
      <family val="1"/>
    </font>
    <font>
      <sz val="10"/>
      <name val="Arial"/>
      <family val="2"/>
    </font>
    <font>
      <b/>
      <sz val="11"/>
      <name val="Times New Roman"/>
      <family val="1"/>
    </font>
    <font>
      <sz val="10"/>
      <name val="Arial"/>
      <family val="2"/>
      <charset val="1"/>
    </font>
    <font>
      <sz val="10"/>
      <name val="Courier New"/>
      <family val="3"/>
    </font>
    <font>
      <b/>
      <sz val="12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double">
        <color indexed="8"/>
      </left>
      <right style="thin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double">
        <color indexed="64"/>
      </left>
      <right style="thin">
        <color indexed="64"/>
      </right>
      <top style="double">
        <color indexed="8"/>
      </top>
      <bottom style="double">
        <color indexed="8"/>
      </bottom>
      <diagonal/>
    </border>
    <border>
      <left style="thin">
        <color indexed="64"/>
      </left>
      <right style="thin">
        <color indexed="64"/>
      </right>
      <top style="double">
        <color indexed="8"/>
      </top>
      <bottom style="double">
        <color indexed="8"/>
      </bottom>
      <diagonal/>
    </border>
  </borders>
  <cellStyleXfs count="10">
    <xf numFmtId="0" fontId="0" fillId="0" borderId="0"/>
    <xf numFmtId="0" fontId="1" fillId="0" borderId="0"/>
    <xf numFmtId="0" fontId="3" fillId="0" borderId="0"/>
    <xf numFmtId="0" fontId="3" fillId="0" borderId="0"/>
    <xf numFmtId="165" fontId="5" fillId="0" borderId="0"/>
    <xf numFmtId="168" fontId="6" fillId="0" borderId="0" applyFill="0" applyBorder="0" applyAlignment="0" applyProtection="0"/>
    <xf numFmtId="9" fontId="6" fillId="0" borderId="0" applyFill="0" applyBorder="0" applyAlignment="0" applyProtection="0"/>
    <xf numFmtId="39" fontId="6" fillId="0" borderId="0"/>
    <xf numFmtId="0" fontId="3" fillId="0" borderId="0"/>
    <xf numFmtId="0" fontId="3" fillId="0" borderId="0"/>
  </cellStyleXfs>
  <cellXfs count="82">
    <xf numFmtId="0" fontId="0" fillId="0" borderId="0" xfId="0"/>
    <xf numFmtId="0" fontId="2" fillId="0" borderId="0" xfId="1" applyFont="1" applyAlignment="1">
      <alignment horizontal="left"/>
    </xf>
    <xf numFmtId="0" fontId="2" fillId="0" borderId="0" xfId="1" applyFont="1" applyAlignment="1">
      <alignment horizontal="center"/>
    </xf>
    <xf numFmtId="0" fontId="2" fillId="0" borderId="0" xfId="1" applyFont="1"/>
    <xf numFmtId="0" fontId="4" fillId="0" borderId="0" xfId="2" applyFont="1" applyAlignment="1">
      <alignment horizontal="center" vertical="center"/>
    </xf>
    <xf numFmtId="0" fontId="4" fillId="0" borderId="0" xfId="2" applyFont="1" applyAlignment="1">
      <alignment horizontal="left" vertical="center"/>
    </xf>
    <xf numFmtId="0" fontId="2" fillId="0" borderId="0" xfId="3" applyFont="1" applyAlignment="1">
      <alignment horizontal="left" vertical="center"/>
    </xf>
    <xf numFmtId="0" fontId="2" fillId="0" borderId="0" xfId="3" applyFont="1" applyAlignment="1">
      <alignment horizontal="center" vertical="center"/>
    </xf>
    <xf numFmtId="4" fontId="2" fillId="0" borderId="0" xfId="3" applyNumberFormat="1" applyFont="1" applyAlignment="1">
      <alignment horizontal="center" vertical="center"/>
    </xf>
    <xf numFmtId="165" fontId="2" fillId="3" borderId="1" xfId="4" applyFont="1" applyFill="1" applyBorder="1" applyAlignment="1">
      <alignment horizontal="left" vertical="center"/>
    </xf>
    <xf numFmtId="165" fontId="2" fillId="3" borderId="1" xfId="4" applyFont="1" applyFill="1" applyBorder="1" applyAlignment="1">
      <alignment vertical="center"/>
    </xf>
    <xf numFmtId="0" fontId="4" fillId="0" borderId="2" xfId="2" applyFont="1" applyBorder="1" applyAlignment="1">
      <alignment horizontal="left" vertical="center"/>
    </xf>
    <xf numFmtId="0" fontId="4" fillId="2" borderId="2" xfId="2" applyFont="1" applyFill="1" applyBorder="1" applyAlignment="1">
      <alignment vertical="center" wrapText="1"/>
    </xf>
    <xf numFmtId="0" fontId="4" fillId="2" borderId="2" xfId="2" applyFont="1" applyFill="1" applyBorder="1" applyAlignment="1">
      <alignment horizontal="center" vertical="center" wrapText="1"/>
    </xf>
    <xf numFmtId="166" fontId="2" fillId="0" borderId="3" xfId="2" applyNumberFormat="1" applyFont="1" applyBorder="1" applyAlignment="1">
      <alignment horizontal="left" vertical="center"/>
    </xf>
    <xf numFmtId="0" fontId="2" fillId="0" borderId="3" xfId="2" applyFont="1" applyBorder="1" applyAlignment="1">
      <alignment horizontal="left" vertical="center"/>
    </xf>
    <xf numFmtId="4" fontId="2" fillId="0" borderId="3" xfId="2" applyNumberFormat="1" applyFont="1" applyBorder="1" applyAlignment="1">
      <alignment horizontal="right" vertical="center"/>
    </xf>
    <xf numFmtId="167" fontId="2" fillId="0" borderId="3" xfId="2" applyNumberFormat="1" applyFont="1" applyBorder="1" applyAlignment="1">
      <alignment horizontal="center" vertical="center"/>
    </xf>
    <xf numFmtId="4" fontId="2" fillId="0" borderId="3" xfId="5" applyNumberFormat="1" applyFont="1" applyBorder="1" applyAlignment="1">
      <alignment horizontal="right" vertical="center"/>
    </xf>
    <xf numFmtId="168" fontId="2" fillId="0" borderId="3" xfId="5" applyFont="1" applyBorder="1" applyAlignment="1">
      <alignment vertical="center"/>
    </xf>
    <xf numFmtId="0" fontId="2" fillId="0" borderId="3" xfId="2" applyFont="1" applyBorder="1" applyAlignment="1">
      <alignment horizontal="left" vertical="center" wrapText="1"/>
    </xf>
    <xf numFmtId="0" fontId="2" fillId="0" borderId="3" xfId="2" applyFont="1" applyBorder="1" applyAlignment="1">
      <alignment vertical="center"/>
    </xf>
    <xf numFmtId="0" fontId="2" fillId="0" borderId="3" xfId="2" applyFont="1" applyBorder="1" applyAlignment="1">
      <alignment vertical="center" wrapText="1"/>
    </xf>
    <xf numFmtId="4" fontId="2" fillId="0" borderId="3" xfId="2" applyNumberFormat="1" applyFont="1" applyBorder="1" applyAlignment="1">
      <alignment horizontal="center" vertical="center"/>
    </xf>
    <xf numFmtId="0" fontId="4" fillId="0" borderId="3" xfId="2" applyFont="1" applyBorder="1" applyAlignment="1">
      <alignment horizontal="left" vertical="center"/>
    </xf>
    <xf numFmtId="0" fontId="4" fillId="2" borderId="3" xfId="2" applyFont="1" applyFill="1" applyBorder="1" applyAlignment="1">
      <alignment vertical="center" wrapText="1"/>
    </xf>
    <xf numFmtId="0" fontId="4" fillId="2" borderId="3" xfId="2" applyFont="1" applyFill="1" applyBorder="1" applyAlignment="1">
      <alignment horizontal="right" vertical="center" wrapText="1"/>
    </xf>
    <xf numFmtId="0" fontId="4" fillId="2" borderId="3" xfId="2" applyFont="1" applyFill="1" applyBorder="1" applyAlignment="1">
      <alignment horizontal="center" vertical="center" wrapText="1"/>
    </xf>
    <xf numFmtId="0" fontId="4" fillId="0" borderId="3" xfId="2" applyFont="1" applyBorder="1" applyAlignment="1">
      <alignment horizontal="left" vertical="center" wrapText="1"/>
    </xf>
    <xf numFmtId="0" fontId="4" fillId="0" borderId="3" xfId="2" applyFont="1" applyBorder="1" applyAlignment="1">
      <alignment horizontal="right" vertical="center" wrapText="1"/>
    </xf>
    <xf numFmtId="0" fontId="4" fillId="0" borderId="3" xfId="2" applyFont="1" applyBorder="1" applyAlignment="1">
      <alignment horizontal="center" vertical="center" wrapText="1"/>
    </xf>
    <xf numFmtId="4" fontId="2" fillId="2" borderId="3" xfId="2" applyNumberFormat="1" applyFont="1" applyFill="1" applyBorder="1" applyAlignment="1">
      <alignment horizontal="right" vertical="center"/>
    </xf>
    <xf numFmtId="167" fontId="2" fillId="2" borderId="3" xfId="2" applyNumberFormat="1" applyFont="1" applyFill="1" applyBorder="1" applyAlignment="1">
      <alignment horizontal="center" vertical="center"/>
    </xf>
    <xf numFmtId="0" fontId="4" fillId="2" borderId="3" xfId="2" applyFont="1" applyFill="1" applyBorder="1" applyAlignment="1">
      <alignment vertical="center"/>
    </xf>
    <xf numFmtId="0" fontId="4" fillId="2" borderId="3" xfId="2" applyFont="1" applyFill="1" applyBorder="1" applyAlignment="1">
      <alignment horizontal="right" vertical="center"/>
    </xf>
    <xf numFmtId="0" fontId="4" fillId="2" borderId="3" xfId="2" applyFont="1" applyFill="1" applyBorder="1" applyAlignment="1">
      <alignment horizontal="center" vertical="center"/>
    </xf>
    <xf numFmtId="0" fontId="2" fillId="0" borderId="3" xfId="2" applyFont="1" applyBorder="1" applyAlignment="1">
      <alignment horizontal="center" vertical="center"/>
    </xf>
    <xf numFmtId="2" fontId="2" fillId="0" borderId="3" xfId="2" applyNumberFormat="1" applyFont="1" applyBorder="1" applyAlignment="1">
      <alignment horizontal="center" vertical="center"/>
    </xf>
    <xf numFmtId="169" fontId="2" fillId="0" borderId="3" xfId="2" applyNumberFormat="1" applyFont="1" applyBorder="1" applyAlignment="1">
      <alignment horizontal="center" vertical="center"/>
    </xf>
    <xf numFmtId="9" fontId="2" fillId="0" borderId="3" xfId="6" applyFont="1" applyBorder="1" applyAlignment="1">
      <alignment horizontal="right" vertical="center"/>
    </xf>
    <xf numFmtId="9" fontId="2" fillId="0" borderId="3" xfId="6" applyFont="1" applyBorder="1" applyAlignment="1">
      <alignment horizontal="center" vertical="center"/>
    </xf>
    <xf numFmtId="0" fontId="4" fillId="0" borderId="3" xfId="2" applyFont="1" applyBorder="1" applyAlignment="1">
      <alignment vertical="center"/>
    </xf>
    <xf numFmtId="0" fontId="4" fillId="0" borderId="3" xfId="2" applyFont="1" applyBorder="1" applyAlignment="1">
      <alignment horizontal="right" vertical="center"/>
    </xf>
    <xf numFmtId="0" fontId="4" fillId="0" borderId="3" xfId="2" applyFont="1" applyBorder="1" applyAlignment="1">
      <alignment horizontal="center" vertical="center"/>
    </xf>
    <xf numFmtId="170" fontId="2" fillId="0" borderId="3" xfId="2" applyNumberFormat="1" applyFont="1" applyBorder="1" applyAlignment="1">
      <alignment vertical="center" wrapText="1"/>
    </xf>
    <xf numFmtId="171" fontId="2" fillId="0" borderId="3" xfId="2" applyNumberFormat="1" applyFont="1" applyBorder="1" applyAlignment="1">
      <alignment horizontal="left" vertical="center"/>
    </xf>
    <xf numFmtId="40" fontId="2" fillId="0" borderId="3" xfId="2" applyNumberFormat="1" applyFont="1" applyBorder="1" applyAlignment="1">
      <alignment horizontal="left" vertical="center"/>
    </xf>
    <xf numFmtId="39" fontId="4" fillId="3" borderId="1" xfId="7" applyFont="1" applyFill="1" applyBorder="1" applyAlignment="1">
      <alignment horizontal="left" vertical="center"/>
    </xf>
    <xf numFmtId="165" fontId="4" fillId="3" borderId="1" xfId="4" applyFont="1" applyFill="1" applyBorder="1" applyAlignment="1">
      <alignment vertical="center"/>
    </xf>
    <xf numFmtId="172" fontId="2" fillId="0" borderId="4" xfId="7" applyNumberFormat="1" applyFont="1" applyBorder="1" applyAlignment="1">
      <alignment horizontal="left" vertical="center"/>
    </xf>
    <xf numFmtId="39" fontId="2" fillId="0" borderId="5" xfId="7" applyFont="1" applyBorder="1" applyAlignment="1">
      <alignment horizontal="left" vertical="center"/>
    </xf>
    <xf numFmtId="165" fontId="2" fillId="0" borderId="5" xfId="4" applyFont="1" applyBorder="1" applyAlignment="1">
      <alignment horizontal="left" vertical="center"/>
    </xf>
    <xf numFmtId="10" fontId="2" fillId="0" borderId="5" xfId="6" applyNumberFormat="1" applyFont="1" applyBorder="1" applyAlignment="1">
      <alignment horizontal="center" vertical="center" wrapText="1"/>
    </xf>
    <xf numFmtId="165" fontId="2" fillId="0" borderId="5" xfId="4" applyFont="1" applyBorder="1" applyAlignment="1">
      <alignment vertical="center"/>
    </xf>
    <xf numFmtId="172" fontId="2" fillId="3" borderId="6" xfId="7" applyNumberFormat="1" applyFont="1" applyFill="1" applyBorder="1" applyAlignment="1">
      <alignment horizontal="left" vertical="center"/>
    </xf>
    <xf numFmtId="10" fontId="2" fillId="3" borderId="1" xfId="6" applyNumberFormat="1" applyFont="1" applyFill="1" applyBorder="1" applyAlignment="1">
      <alignment vertical="center" wrapText="1"/>
    </xf>
    <xf numFmtId="172" fontId="2" fillId="0" borderId="6" xfId="7" applyNumberFormat="1" applyFont="1" applyBorder="1" applyAlignment="1">
      <alignment horizontal="left" vertical="center"/>
    </xf>
    <xf numFmtId="39" fontId="4" fillId="0" borderId="1" xfId="7" applyFont="1" applyBorder="1" applyAlignment="1">
      <alignment horizontal="left" vertical="center"/>
    </xf>
    <xf numFmtId="165" fontId="4" fillId="0" borderId="1" xfId="4" applyFont="1" applyBorder="1" applyAlignment="1">
      <alignment vertical="center"/>
    </xf>
    <xf numFmtId="10" fontId="2" fillId="0" borderId="1" xfId="6" applyNumberFormat="1" applyFont="1" applyBorder="1" applyAlignment="1">
      <alignment vertical="center" wrapText="1"/>
    </xf>
    <xf numFmtId="165" fontId="2" fillId="0" borderId="1" xfId="4" applyFont="1" applyBorder="1" applyAlignment="1">
      <alignment vertical="center"/>
    </xf>
    <xf numFmtId="168" fontId="4" fillId="3" borderId="7" xfId="5" applyFont="1" applyFill="1" applyBorder="1" applyAlignment="1">
      <alignment vertical="center" wrapText="1"/>
    </xf>
    <xf numFmtId="172" fontId="2" fillId="3" borderId="8" xfId="8" applyNumberFormat="1" applyFont="1" applyFill="1" applyBorder="1" applyAlignment="1">
      <alignment horizontal="left" vertical="center"/>
    </xf>
    <xf numFmtId="164" fontId="4" fillId="3" borderId="9" xfId="4" applyNumberFormat="1" applyFont="1" applyFill="1" applyBorder="1" applyAlignment="1">
      <alignment vertical="center"/>
    </xf>
    <xf numFmtId="10" fontId="2" fillId="3" borderId="9" xfId="9" applyNumberFormat="1" applyFont="1" applyFill="1" applyBorder="1" applyAlignment="1">
      <alignment horizontal="center" vertical="center" wrapText="1"/>
    </xf>
    <xf numFmtId="165" fontId="2" fillId="3" borderId="9" xfId="4" applyFont="1" applyFill="1" applyBorder="1" applyAlignment="1">
      <alignment vertical="center"/>
    </xf>
    <xf numFmtId="165" fontId="4" fillId="3" borderId="9" xfId="4" applyFont="1" applyFill="1" applyBorder="1" applyAlignment="1">
      <alignment vertical="center"/>
    </xf>
    <xf numFmtId="10" fontId="2" fillId="3" borderId="1" xfId="6" applyNumberFormat="1" applyFont="1" applyFill="1" applyBorder="1" applyAlignment="1">
      <alignment horizontal="center" vertical="center" wrapText="1"/>
    </xf>
    <xf numFmtId="0" fontId="2" fillId="0" borderId="6" xfId="1" applyFont="1" applyBorder="1" applyAlignment="1">
      <alignment horizontal="left" vertical="center" wrapText="1"/>
    </xf>
    <xf numFmtId="0" fontId="4" fillId="0" borderId="1" xfId="1" applyFont="1" applyBorder="1" applyAlignment="1">
      <alignment vertical="center" wrapText="1"/>
    </xf>
    <xf numFmtId="168" fontId="4" fillId="0" borderId="1" xfId="5" applyFont="1" applyBorder="1" applyAlignment="1">
      <alignment vertical="center" wrapText="1"/>
    </xf>
    <xf numFmtId="10" fontId="2" fillId="0" borderId="1" xfId="1" applyNumberFormat="1" applyFont="1" applyBorder="1" applyAlignment="1">
      <alignment vertical="center" wrapText="1"/>
    </xf>
    <xf numFmtId="168" fontId="2" fillId="0" borderId="1" xfId="5" applyFont="1" applyBorder="1" applyAlignment="1">
      <alignment vertical="center" wrapText="1"/>
    </xf>
    <xf numFmtId="0" fontId="2" fillId="3" borderId="6" xfId="1" applyFont="1" applyFill="1" applyBorder="1" applyAlignment="1">
      <alignment horizontal="left" vertical="center" wrapText="1"/>
    </xf>
    <xf numFmtId="0" fontId="4" fillId="3" borderId="1" xfId="1" applyFont="1" applyFill="1" applyBorder="1" applyAlignment="1">
      <alignment vertical="center" wrapText="1"/>
    </xf>
    <xf numFmtId="10" fontId="2" fillId="3" borderId="1" xfId="1" applyNumberFormat="1" applyFont="1" applyFill="1" applyBorder="1" applyAlignment="1">
      <alignment horizontal="right" vertical="center" wrapText="1"/>
    </xf>
    <xf numFmtId="168" fontId="2" fillId="3" borderId="1" xfId="5" applyFont="1" applyFill="1" applyBorder="1" applyAlignment="1">
      <alignment vertical="center" wrapText="1"/>
    </xf>
    <xf numFmtId="168" fontId="4" fillId="3" borderId="1" xfId="5" applyFont="1" applyFill="1" applyBorder="1" applyAlignment="1">
      <alignment vertical="center" wrapText="1"/>
    </xf>
    <xf numFmtId="172" fontId="4" fillId="3" borderId="1" xfId="7" applyNumberFormat="1" applyFont="1" applyFill="1" applyBorder="1" applyAlignment="1">
      <alignment vertical="center" wrapText="1"/>
    </xf>
    <xf numFmtId="0" fontId="4" fillId="0" borderId="0" xfId="1" applyFont="1"/>
    <xf numFmtId="0" fontId="4" fillId="0" borderId="0" xfId="2" applyFont="1" applyAlignment="1">
      <alignment horizontal="center" vertical="center"/>
    </xf>
    <xf numFmtId="0" fontId="7" fillId="2" borderId="0" xfId="2" applyFont="1" applyFill="1" applyAlignment="1">
      <alignment horizontal="center" vertical="center" wrapText="1"/>
    </xf>
  </cellXfs>
  <cellStyles count="10">
    <cellStyle name="Millares 2 2 3" xfId="4" xr:uid="{4C84826E-89FD-44B6-AC16-0FE52668C428}"/>
    <cellStyle name="Millares 2 4" xfId="5" xr:uid="{5256C78F-2194-4BDF-B27F-9F5D98A2FEAE}"/>
    <cellStyle name="Normal" xfId="0" builtinId="0"/>
    <cellStyle name="Normal 18 2" xfId="2" xr:uid="{337972A2-0AB8-4E3C-A71D-8B15C6BD340B}"/>
    <cellStyle name="Normal 2" xfId="1" xr:uid="{695A03A8-4C24-4C5E-A930-0B425183CCC5}"/>
    <cellStyle name="Normal 2 3 6 3" xfId="3" xr:uid="{25A103A1-4C5E-482B-8F5F-810FA28A756F}"/>
    <cellStyle name="Normal 3" xfId="7" xr:uid="{CCDD1A85-A51F-4FEB-8989-BE8A8C3AFD08}"/>
    <cellStyle name="Normal 3 2" xfId="8" xr:uid="{EED06140-9E59-429D-A550-0B5D2922922A}"/>
    <cellStyle name="Porcentaje 2" xfId="6" xr:uid="{C81A4CA3-D1E2-4390-88C0-53EC65F05B2D}"/>
    <cellStyle name="Porcentaje 2 2" xfId="9" xr:uid="{2B503AE3-B90A-43A1-984C-4B3BA3AAD51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19B7C-8314-4888-8CCB-B83AEBEE6C71}">
  <dimension ref="A1:F172"/>
  <sheetViews>
    <sheetView tabSelected="1" topLeftCell="B148" zoomScale="150" zoomScaleNormal="166" workbookViewId="0">
      <selection activeCell="G170" sqref="G170"/>
    </sheetView>
  </sheetViews>
  <sheetFormatPr defaultColWidth="12.140625" defaultRowHeight="14.1"/>
  <cols>
    <col min="1" max="1" width="6" style="1" customWidth="1"/>
    <col min="2" max="2" width="101.7109375" style="3" customWidth="1"/>
    <col min="3" max="3" width="15.42578125" style="3" customWidth="1"/>
    <col min="4" max="4" width="9.42578125" style="3" customWidth="1"/>
    <col min="5" max="5" width="16.85546875" style="3" bestFit="1" customWidth="1"/>
    <col min="6" max="6" width="31.42578125" style="3" customWidth="1"/>
    <col min="7" max="256" width="67.28515625" style="3" customWidth="1"/>
    <col min="257" max="16384" width="12.140625" style="3"/>
  </cols>
  <sheetData>
    <row r="1" spans="1:6">
      <c r="B1" s="2"/>
      <c r="C1" s="2"/>
      <c r="D1" s="2"/>
      <c r="E1" s="2"/>
      <c r="F1" s="2"/>
    </row>
    <row r="2" spans="1:6">
      <c r="B2" s="2"/>
      <c r="C2" s="2"/>
      <c r="D2" s="2"/>
      <c r="E2" s="2"/>
      <c r="F2" s="2"/>
    </row>
    <row r="3" spans="1:6">
      <c r="A3" s="80" t="s">
        <v>0</v>
      </c>
      <c r="B3" s="80"/>
      <c r="C3" s="80"/>
      <c r="D3" s="80"/>
      <c r="E3" s="80"/>
      <c r="F3" s="80"/>
    </row>
    <row r="4" spans="1:6">
      <c r="A4" s="5"/>
      <c r="B4" s="4"/>
      <c r="C4" s="4"/>
      <c r="D4" s="4"/>
      <c r="E4" s="4"/>
      <c r="F4" s="4"/>
    </row>
    <row r="5" spans="1:6">
      <c r="A5" s="80" t="s">
        <v>1</v>
      </c>
      <c r="B5" s="80"/>
      <c r="C5" s="80"/>
      <c r="D5" s="80"/>
      <c r="E5" s="80"/>
      <c r="F5" s="80"/>
    </row>
    <row r="6" spans="1:6">
      <c r="A6" s="80" t="s">
        <v>2</v>
      </c>
      <c r="B6" s="80"/>
      <c r="C6" s="80"/>
      <c r="D6" s="80"/>
      <c r="E6" s="80"/>
      <c r="F6" s="80"/>
    </row>
    <row r="7" spans="1:6">
      <c r="A7" s="80" t="s">
        <v>3</v>
      </c>
      <c r="B7" s="80"/>
      <c r="C7" s="80"/>
      <c r="D7" s="80"/>
      <c r="E7" s="80"/>
      <c r="F7" s="80"/>
    </row>
    <row r="8" spans="1:6">
      <c r="A8" s="6"/>
      <c r="B8" s="7"/>
      <c r="C8" s="7"/>
      <c r="D8" s="7"/>
      <c r="E8" s="8"/>
      <c r="F8" s="7"/>
    </row>
    <row r="9" spans="1:6" ht="30.6" customHeight="1" thickBot="1">
      <c r="A9" s="81" t="s">
        <v>4</v>
      </c>
      <c r="B9" s="81"/>
      <c r="C9" s="81"/>
      <c r="D9" s="81"/>
      <c r="E9" s="81"/>
      <c r="F9" s="81"/>
    </row>
    <row r="10" spans="1:6" ht="15.95" thickTop="1" thickBot="1">
      <c r="A10" s="9" t="s">
        <v>5</v>
      </c>
      <c r="B10" s="10" t="s">
        <v>6</v>
      </c>
      <c r="C10" s="10" t="s">
        <v>7</v>
      </c>
      <c r="D10" s="10" t="s">
        <v>8</v>
      </c>
      <c r="E10" s="10" t="s">
        <v>9</v>
      </c>
      <c r="F10" s="10" t="s">
        <v>10</v>
      </c>
    </row>
    <row r="11" spans="1:6" ht="30.95" thickTop="1">
      <c r="A11" s="11">
        <v>1</v>
      </c>
      <c r="B11" s="12" t="s">
        <v>11</v>
      </c>
      <c r="C11" s="12"/>
      <c r="D11" s="13"/>
      <c r="E11" s="12"/>
      <c r="F11" s="12"/>
    </row>
    <row r="12" spans="1:6">
      <c r="A12" s="14">
        <v>1.1000000000000001</v>
      </c>
      <c r="B12" s="15" t="s">
        <v>12</v>
      </c>
      <c r="C12" s="16">
        <v>200</v>
      </c>
      <c r="D12" s="17" t="s">
        <v>13</v>
      </c>
      <c r="E12" s="18">
        <v>987.59326592944228</v>
      </c>
      <c r="F12" s="19">
        <f t="shared" ref="F12:F17" si="0">C12*E12</f>
        <v>197518.65318588846</v>
      </c>
    </row>
    <row r="13" spans="1:6" ht="15">
      <c r="A13" s="14">
        <v>1.2</v>
      </c>
      <c r="B13" s="20" t="s">
        <v>14</v>
      </c>
      <c r="C13" s="16">
        <v>200</v>
      </c>
      <c r="D13" s="17" t="s">
        <v>13</v>
      </c>
      <c r="E13" s="18">
        <f>11826.1872927239/19</f>
        <v>622.43091014336312</v>
      </c>
      <c r="F13" s="19">
        <f t="shared" si="0"/>
        <v>124486.18202867263</v>
      </c>
    </row>
    <row r="14" spans="1:6">
      <c r="A14" s="14">
        <v>1.3</v>
      </c>
      <c r="B14" s="21" t="s">
        <v>15</v>
      </c>
      <c r="C14" s="16">
        <v>60</v>
      </c>
      <c r="D14" s="17" t="s">
        <v>13</v>
      </c>
      <c r="E14" s="18">
        <v>338.6034054615231</v>
      </c>
      <c r="F14" s="19">
        <f t="shared" si="0"/>
        <v>20316.204327691386</v>
      </c>
    </row>
    <row r="15" spans="1:6">
      <c r="A15" s="14">
        <v>1.4</v>
      </c>
      <c r="B15" s="15" t="s">
        <v>16</v>
      </c>
      <c r="C15" s="16">
        <v>1</v>
      </c>
      <c r="D15" s="17" t="s">
        <v>8</v>
      </c>
      <c r="E15" s="18">
        <v>3540</v>
      </c>
      <c r="F15" s="19">
        <f t="shared" si="0"/>
        <v>3540</v>
      </c>
    </row>
    <row r="16" spans="1:6" ht="30">
      <c r="A16" s="15">
        <v>1.5</v>
      </c>
      <c r="B16" s="22" t="s">
        <v>17</v>
      </c>
      <c r="C16" s="16">
        <v>1</v>
      </c>
      <c r="D16" s="23" t="s">
        <v>18</v>
      </c>
      <c r="E16" s="18">
        <v>172900</v>
      </c>
      <c r="F16" s="19">
        <f t="shared" si="0"/>
        <v>172900</v>
      </c>
    </row>
    <row r="17" spans="1:6">
      <c r="A17" s="15">
        <v>1.6</v>
      </c>
      <c r="B17" s="15" t="s">
        <v>19</v>
      </c>
      <c r="C17" s="16">
        <v>1</v>
      </c>
      <c r="D17" s="17" t="s">
        <v>8</v>
      </c>
      <c r="E17" s="18">
        <v>37997.57677735867</v>
      </c>
      <c r="F17" s="19">
        <f t="shared" si="0"/>
        <v>37997.57677735867</v>
      </c>
    </row>
    <row r="18" spans="1:6" ht="15">
      <c r="A18" s="24" t="s">
        <v>20</v>
      </c>
      <c r="B18" s="25" t="s">
        <v>21</v>
      </c>
      <c r="C18" s="26"/>
      <c r="D18" s="27"/>
      <c r="E18" s="25"/>
      <c r="F18" s="19"/>
    </row>
    <row r="19" spans="1:6" ht="15">
      <c r="A19" s="24">
        <v>2.1</v>
      </c>
      <c r="B19" s="28" t="s">
        <v>22</v>
      </c>
      <c r="C19" s="29"/>
      <c r="D19" s="30"/>
      <c r="E19" s="28"/>
      <c r="F19" s="19"/>
    </row>
    <row r="20" spans="1:6">
      <c r="A20" s="14" t="s">
        <v>23</v>
      </c>
      <c r="B20" s="15" t="s">
        <v>24</v>
      </c>
      <c r="C20" s="16">
        <v>1</v>
      </c>
      <c r="D20" s="17" t="s">
        <v>25</v>
      </c>
      <c r="E20" s="18">
        <v>3000</v>
      </c>
      <c r="F20" s="19">
        <f>C20*E20</f>
        <v>3000</v>
      </c>
    </row>
    <row r="21" spans="1:6" ht="15">
      <c r="A21" s="24">
        <v>2.2000000000000002</v>
      </c>
      <c r="B21" s="28" t="s">
        <v>26</v>
      </c>
      <c r="C21" s="29"/>
      <c r="D21" s="30"/>
      <c r="E21" s="28"/>
      <c r="F21" s="19"/>
    </row>
    <row r="22" spans="1:6">
      <c r="A22" s="15" t="s">
        <v>27</v>
      </c>
      <c r="B22" s="15" t="s">
        <v>28</v>
      </c>
      <c r="C22" s="16">
        <v>3.7</v>
      </c>
      <c r="D22" s="17" t="s">
        <v>29</v>
      </c>
      <c r="E22" s="18">
        <v>1304.125</v>
      </c>
      <c r="F22" s="19">
        <f>C22*E22</f>
        <v>4825.2624999999998</v>
      </c>
    </row>
    <row r="23" spans="1:6">
      <c r="A23" s="15" t="s">
        <v>30</v>
      </c>
      <c r="B23" s="15" t="s">
        <v>31</v>
      </c>
      <c r="C23" s="16">
        <v>1.89</v>
      </c>
      <c r="D23" s="17" t="s">
        <v>29</v>
      </c>
      <c r="E23" s="18">
        <v>200</v>
      </c>
      <c r="F23" s="19">
        <f>C23*E23</f>
        <v>378</v>
      </c>
    </row>
    <row r="24" spans="1:6">
      <c r="A24" s="15" t="s">
        <v>32</v>
      </c>
      <c r="B24" s="15" t="s">
        <v>33</v>
      </c>
      <c r="C24" s="16">
        <v>2.27</v>
      </c>
      <c r="D24" s="17" t="s">
        <v>29</v>
      </c>
      <c r="E24" s="18">
        <v>927.08333333333337</v>
      </c>
      <c r="F24" s="19">
        <f>C24*E24</f>
        <v>2104.479166666667</v>
      </c>
    </row>
    <row r="25" spans="1:6" ht="15">
      <c r="A25" s="24">
        <v>2.2999999999999998</v>
      </c>
      <c r="B25" s="28" t="s">
        <v>34</v>
      </c>
      <c r="C25" s="29"/>
      <c r="D25" s="30"/>
      <c r="E25" s="28"/>
      <c r="F25" s="19"/>
    </row>
    <row r="26" spans="1:6">
      <c r="A26" s="15" t="s">
        <v>35</v>
      </c>
      <c r="B26" s="15" t="s">
        <v>36</v>
      </c>
      <c r="C26" s="16">
        <v>1.32</v>
      </c>
      <c r="D26" s="17" t="s">
        <v>29</v>
      </c>
      <c r="E26" s="18">
        <v>15794.480000000001</v>
      </c>
      <c r="F26" s="19">
        <f>C26*E26</f>
        <v>20848.713600000003</v>
      </c>
    </row>
    <row r="27" spans="1:6">
      <c r="A27" s="15" t="s">
        <v>37</v>
      </c>
      <c r="B27" s="15" t="s">
        <v>38</v>
      </c>
      <c r="C27" s="16">
        <v>1.03</v>
      </c>
      <c r="D27" s="17" t="s">
        <v>29</v>
      </c>
      <c r="E27" s="18">
        <v>18772.060000000005</v>
      </c>
      <c r="F27" s="19">
        <f>C27*E27</f>
        <v>19335.221800000007</v>
      </c>
    </row>
    <row r="28" spans="1:6">
      <c r="A28" s="15" t="s">
        <v>39</v>
      </c>
      <c r="B28" s="15" t="s">
        <v>40</v>
      </c>
      <c r="C28" s="16">
        <v>0.63</v>
      </c>
      <c r="D28" s="17" t="s">
        <v>29</v>
      </c>
      <c r="E28" s="18">
        <v>50320.640000000007</v>
      </c>
      <c r="F28" s="19">
        <f>C28*E28</f>
        <v>31702.003200000003</v>
      </c>
    </row>
    <row r="29" spans="1:6">
      <c r="A29" s="15" t="s">
        <v>41</v>
      </c>
      <c r="B29" s="15" t="s">
        <v>42</v>
      </c>
      <c r="C29" s="16">
        <v>0.86</v>
      </c>
      <c r="D29" s="17" t="s">
        <v>29</v>
      </c>
      <c r="E29" s="18">
        <v>32786.51</v>
      </c>
      <c r="F29" s="19">
        <f>C29*E29</f>
        <v>28196.3986</v>
      </c>
    </row>
    <row r="30" spans="1:6" ht="15">
      <c r="A30" s="24">
        <v>2.4</v>
      </c>
      <c r="B30" s="28" t="s">
        <v>43</v>
      </c>
      <c r="C30" s="29"/>
      <c r="D30" s="30"/>
      <c r="E30" s="28"/>
      <c r="F30" s="19"/>
    </row>
    <row r="31" spans="1:6">
      <c r="A31" s="15" t="s">
        <v>44</v>
      </c>
      <c r="B31" s="15" t="s">
        <v>45</v>
      </c>
      <c r="C31" s="16">
        <v>19.05</v>
      </c>
      <c r="D31" s="17" t="s">
        <v>46</v>
      </c>
      <c r="E31" s="18">
        <v>2547.8099999999995</v>
      </c>
      <c r="F31" s="19">
        <f>C31*E31</f>
        <v>48535.780499999993</v>
      </c>
    </row>
    <row r="32" spans="1:6">
      <c r="A32" s="15" t="s">
        <v>47</v>
      </c>
      <c r="B32" s="15" t="s">
        <v>48</v>
      </c>
      <c r="C32" s="16">
        <v>3</v>
      </c>
      <c r="D32" s="17" t="s">
        <v>46</v>
      </c>
      <c r="E32" s="18">
        <v>2429.14</v>
      </c>
      <c r="F32" s="19">
        <f>C32*E32</f>
        <v>7287.42</v>
      </c>
    </row>
    <row r="33" spans="1:6" ht="15">
      <c r="A33" s="24">
        <v>2.5</v>
      </c>
      <c r="B33" s="28" t="s">
        <v>49</v>
      </c>
      <c r="C33" s="29"/>
      <c r="D33" s="30"/>
      <c r="E33" s="28"/>
      <c r="F33" s="19"/>
    </row>
    <row r="34" spans="1:6">
      <c r="A34" s="15" t="s">
        <v>50</v>
      </c>
      <c r="B34" s="15" t="s">
        <v>51</v>
      </c>
      <c r="C34" s="16">
        <v>8.6300000000000008</v>
      </c>
      <c r="D34" s="17" t="s">
        <v>46</v>
      </c>
      <c r="E34" s="18">
        <v>185.28</v>
      </c>
      <c r="F34" s="19">
        <f t="shared" ref="F34:F41" si="1">C34*E34</f>
        <v>1598.9664000000002</v>
      </c>
    </row>
    <row r="35" spans="1:6">
      <c r="A35" s="15" t="s">
        <v>52</v>
      </c>
      <c r="B35" s="15" t="s">
        <v>53</v>
      </c>
      <c r="C35" s="16">
        <v>53.6</v>
      </c>
      <c r="D35" s="17" t="s">
        <v>46</v>
      </c>
      <c r="E35" s="18">
        <v>209.17</v>
      </c>
      <c r="F35" s="19">
        <f t="shared" si="1"/>
        <v>11211.511999999999</v>
      </c>
    </row>
    <row r="36" spans="1:6">
      <c r="A36" s="15" t="s">
        <v>54</v>
      </c>
      <c r="B36" s="15" t="s">
        <v>55</v>
      </c>
      <c r="C36" s="16">
        <v>8.6300000000000008</v>
      </c>
      <c r="D36" s="17" t="s">
        <v>46</v>
      </c>
      <c r="E36" s="18">
        <v>1063.97</v>
      </c>
      <c r="F36" s="19">
        <f t="shared" si="1"/>
        <v>9182.0611000000008</v>
      </c>
    </row>
    <row r="37" spans="1:6">
      <c r="A37" s="15" t="s">
        <v>56</v>
      </c>
      <c r="B37" s="15" t="s">
        <v>57</v>
      </c>
      <c r="C37" s="16">
        <v>4.76</v>
      </c>
      <c r="D37" s="17" t="s">
        <v>46</v>
      </c>
      <c r="E37" s="18">
        <v>163.63000000000002</v>
      </c>
      <c r="F37" s="19">
        <f t="shared" si="1"/>
        <v>778.87880000000007</v>
      </c>
    </row>
    <row r="38" spans="1:6">
      <c r="A38" s="15" t="s">
        <v>58</v>
      </c>
      <c r="B38" s="15" t="s">
        <v>59</v>
      </c>
      <c r="C38" s="16">
        <v>10.6</v>
      </c>
      <c r="D38" s="17" t="s">
        <v>46</v>
      </c>
      <c r="E38" s="18">
        <v>1434.7601926335724</v>
      </c>
      <c r="F38" s="19">
        <f t="shared" si="1"/>
        <v>15208.458041915866</v>
      </c>
    </row>
    <row r="39" spans="1:6">
      <c r="A39" s="15" t="s">
        <v>60</v>
      </c>
      <c r="B39" s="15" t="s">
        <v>61</v>
      </c>
      <c r="C39" s="16">
        <v>1</v>
      </c>
      <c r="D39" s="17" t="s">
        <v>25</v>
      </c>
      <c r="E39" s="18">
        <v>4025.36</v>
      </c>
      <c r="F39" s="19">
        <f t="shared" si="1"/>
        <v>4025.36</v>
      </c>
    </row>
    <row r="40" spans="1:6">
      <c r="A40" s="15" t="s">
        <v>62</v>
      </c>
      <c r="B40" s="15" t="s">
        <v>63</v>
      </c>
      <c r="C40" s="16">
        <v>5.04</v>
      </c>
      <c r="D40" s="17" t="s">
        <v>46</v>
      </c>
      <c r="E40" s="18">
        <v>634.95000000000005</v>
      </c>
      <c r="F40" s="19">
        <f t="shared" si="1"/>
        <v>3200.1480000000001</v>
      </c>
    </row>
    <row r="41" spans="1:6">
      <c r="A41" s="15" t="s">
        <v>64</v>
      </c>
      <c r="B41" s="15" t="s">
        <v>65</v>
      </c>
      <c r="C41" s="16">
        <v>56.73</v>
      </c>
      <c r="D41" s="17" t="s">
        <v>46</v>
      </c>
      <c r="E41" s="18">
        <v>280.90999999999997</v>
      </c>
      <c r="F41" s="19">
        <f t="shared" si="1"/>
        <v>15936.024299999997</v>
      </c>
    </row>
    <row r="42" spans="1:6" ht="15">
      <c r="A42" s="24">
        <v>2.6</v>
      </c>
      <c r="B42" s="28" t="s">
        <v>66</v>
      </c>
      <c r="C42" s="29"/>
      <c r="D42" s="30"/>
      <c r="E42" s="28"/>
      <c r="F42" s="19"/>
    </row>
    <row r="43" spans="1:6" ht="45">
      <c r="A43" s="15" t="s">
        <v>67</v>
      </c>
      <c r="B43" s="20" t="s">
        <v>68</v>
      </c>
      <c r="C43" s="31">
        <v>1</v>
      </c>
      <c r="D43" s="32" t="s">
        <v>25</v>
      </c>
      <c r="E43" s="18">
        <v>31361.212153877092</v>
      </c>
      <c r="F43" s="19">
        <f>C43*E43</f>
        <v>31361.212153877092</v>
      </c>
    </row>
    <row r="44" spans="1:6" ht="15">
      <c r="A44" s="24">
        <v>2.7</v>
      </c>
      <c r="B44" s="28" t="s">
        <v>69</v>
      </c>
      <c r="C44" s="29"/>
      <c r="D44" s="30"/>
      <c r="E44" s="28"/>
      <c r="F44" s="19"/>
    </row>
    <row r="45" spans="1:6" ht="15">
      <c r="A45" s="15" t="s">
        <v>70</v>
      </c>
      <c r="B45" s="20" t="s">
        <v>71</v>
      </c>
      <c r="C45" s="16">
        <v>2</v>
      </c>
      <c r="D45" s="17" t="s">
        <v>18</v>
      </c>
      <c r="E45" s="18">
        <v>11909.370454974231</v>
      </c>
      <c r="F45" s="19">
        <f>C45*E45</f>
        <v>23818.740909948461</v>
      </c>
    </row>
    <row r="46" spans="1:6">
      <c r="A46" s="15" t="s">
        <v>72</v>
      </c>
      <c r="B46" s="15" t="s">
        <v>73</v>
      </c>
      <c r="C46" s="16">
        <v>2</v>
      </c>
      <c r="D46" s="17" t="s">
        <v>18</v>
      </c>
      <c r="E46" s="18">
        <v>1649.974221528608</v>
      </c>
      <c r="F46" s="19">
        <f>C46*E46</f>
        <v>3299.9484430572161</v>
      </c>
    </row>
    <row r="47" spans="1:6">
      <c r="A47" s="15" t="s">
        <v>74</v>
      </c>
      <c r="B47" s="15" t="s">
        <v>75</v>
      </c>
      <c r="C47" s="16">
        <v>2</v>
      </c>
      <c r="D47" s="17" t="s">
        <v>18</v>
      </c>
      <c r="E47" s="18">
        <v>824.98711076430402</v>
      </c>
      <c r="F47" s="19">
        <f>C47*E47</f>
        <v>1649.974221528608</v>
      </c>
    </row>
    <row r="48" spans="1:6">
      <c r="A48" s="15" t="s">
        <v>76</v>
      </c>
      <c r="B48" s="15" t="s">
        <v>77</v>
      </c>
      <c r="C48" s="16">
        <v>1</v>
      </c>
      <c r="D48" s="17" t="s">
        <v>25</v>
      </c>
      <c r="E48" s="18">
        <v>15000</v>
      </c>
      <c r="F48" s="19">
        <f>C48*E48</f>
        <v>15000</v>
      </c>
    </row>
    <row r="49" spans="1:6" ht="15">
      <c r="A49" s="24" t="s">
        <v>78</v>
      </c>
      <c r="B49" s="28" t="s">
        <v>79</v>
      </c>
      <c r="C49" s="29"/>
      <c r="D49" s="30"/>
      <c r="E49" s="28"/>
      <c r="F49" s="19"/>
    </row>
    <row r="50" spans="1:6">
      <c r="A50" s="24">
        <v>3.1</v>
      </c>
      <c r="B50" s="33" t="s">
        <v>80</v>
      </c>
      <c r="C50" s="34"/>
      <c r="D50" s="35"/>
      <c r="E50" s="33"/>
      <c r="F50" s="19"/>
    </row>
    <row r="51" spans="1:6">
      <c r="A51" s="14" t="s">
        <v>81</v>
      </c>
      <c r="B51" s="15" t="s">
        <v>24</v>
      </c>
      <c r="C51" s="16">
        <v>1</v>
      </c>
      <c r="D51" s="17" t="s">
        <v>25</v>
      </c>
      <c r="E51" s="18">
        <v>3000</v>
      </c>
      <c r="F51" s="19">
        <f>C51*E51</f>
        <v>3000</v>
      </c>
    </row>
    <row r="52" spans="1:6">
      <c r="A52" s="24">
        <v>3.2</v>
      </c>
      <c r="B52" s="33" t="s">
        <v>26</v>
      </c>
      <c r="C52" s="34"/>
      <c r="D52" s="35"/>
      <c r="E52" s="33"/>
      <c r="F52" s="19"/>
    </row>
    <row r="53" spans="1:6">
      <c r="A53" s="15" t="s">
        <v>82</v>
      </c>
      <c r="B53" s="15" t="s">
        <v>83</v>
      </c>
      <c r="C53" s="16">
        <v>7.2000000000000011</v>
      </c>
      <c r="D53" s="17" t="s">
        <v>29</v>
      </c>
      <c r="E53" s="18">
        <v>1304.125</v>
      </c>
      <c r="F53" s="19">
        <f>C53*E53</f>
        <v>9389.7000000000007</v>
      </c>
    </row>
    <row r="54" spans="1:6">
      <c r="A54" s="15" t="s">
        <v>84</v>
      </c>
      <c r="B54" s="15" t="s">
        <v>85</v>
      </c>
      <c r="C54" s="16">
        <v>1.4000000000000001</v>
      </c>
      <c r="D54" s="17" t="s">
        <v>29</v>
      </c>
      <c r="E54" s="18">
        <v>1304.125</v>
      </c>
      <c r="F54" s="19">
        <f>C54*E54</f>
        <v>1825.7750000000001</v>
      </c>
    </row>
    <row r="55" spans="1:6" ht="15">
      <c r="A55" s="14" t="s">
        <v>86</v>
      </c>
      <c r="B55" s="22" t="s">
        <v>87</v>
      </c>
      <c r="C55" s="16">
        <v>1</v>
      </c>
      <c r="D55" s="36" t="s">
        <v>25</v>
      </c>
      <c r="E55" s="18">
        <v>927.08333333333337</v>
      </c>
      <c r="F55" s="19">
        <f>C55*E55</f>
        <v>927.08333333333337</v>
      </c>
    </row>
    <row r="56" spans="1:6" ht="15">
      <c r="A56" s="14" t="s">
        <v>88</v>
      </c>
      <c r="B56" s="22" t="s">
        <v>89</v>
      </c>
      <c r="C56" s="16">
        <v>2.5</v>
      </c>
      <c r="D56" s="17" t="s">
        <v>29</v>
      </c>
      <c r="E56" s="18">
        <v>2799.31</v>
      </c>
      <c r="F56" s="19">
        <f>C56*E56</f>
        <v>6998.2749999999996</v>
      </c>
    </row>
    <row r="57" spans="1:6" ht="15">
      <c r="A57" s="14" t="s">
        <v>90</v>
      </c>
      <c r="B57" s="22" t="s">
        <v>91</v>
      </c>
      <c r="C57" s="16">
        <v>5</v>
      </c>
      <c r="D57" s="36" t="s">
        <v>29</v>
      </c>
      <c r="E57" s="18">
        <v>4361.62</v>
      </c>
      <c r="F57" s="19">
        <f>C57*E57</f>
        <v>21808.1</v>
      </c>
    </row>
    <row r="58" spans="1:6">
      <c r="A58" s="24">
        <v>3.3</v>
      </c>
      <c r="B58" s="33" t="s">
        <v>92</v>
      </c>
      <c r="C58" s="34"/>
      <c r="D58" s="35"/>
      <c r="E58" s="33"/>
      <c r="F58" s="19"/>
    </row>
    <row r="59" spans="1:6" ht="15">
      <c r="A59" s="15" t="s">
        <v>93</v>
      </c>
      <c r="B59" s="22" t="s">
        <v>94</v>
      </c>
      <c r="C59" s="16">
        <v>6.25</v>
      </c>
      <c r="D59" s="36" t="s">
        <v>29</v>
      </c>
      <c r="E59" s="18">
        <v>15794.480000000001</v>
      </c>
      <c r="F59" s="19">
        <f t="shared" ref="F59:F65" si="2">C59*E59</f>
        <v>98715.500000000015</v>
      </c>
    </row>
    <row r="60" spans="1:6" ht="15">
      <c r="A60" s="15" t="s">
        <v>95</v>
      </c>
      <c r="B60" s="22" t="s">
        <v>96</v>
      </c>
      <c r="C60" s="16">
        <v>0.31</v>
      </c>
      <c r="D60" s="36" t="s">
        <v>29</v>
      </c>
      <c r="E60" s="18">
        <v>21428.390000000003</v>
      </c>
      <c r="F60" s="19">
        <f t="shared" si="2"/>
        <v>6642.8009000000011</v>
      </c>
    </row>
    <row r="61" spans="1:6" ht="15">
      <c r="A61" s="15" t="s">
        <v>97</v>
      </c>
      <c r="B61" s="20" t="s">
        <v>98</v>
      </c>
      <c r="C61" s="16">
        <v>0.8</v>
      </c>
      <c r="D61" s="36" t="s">
        <v>29</v>
      </c>
      <c r="E61" s="18">
        <v>50320.640000000007</v>
      </c>
      <c r="F61" s="19">
        <f t="shared" si="2"/>
        <v>40256.51200000001</v>
      </c>
    </row>
    <row r="62" spans="1:6" ht="15">
      <c r="A62" s="15" t="s">
        <v>99</v>
      </c>
      <c r="B62" s="20" t="s">
        <v>100</v>
      </c>
      <c r="C62" s="16">
        <v>0.96</v>
      </c>
      <c r="D62" s="36" t="s">
        <v>29</v>
      </c>
      <c r="E62" s="18">
        <v>47643.140000000007</v>
      </c>
      <c r="F62" s="19">
        <f t="shared" si="2"/>
        <v>45737.414400000001</v>
      </c>
    </row>
    <row r="63" spans="1:6" ht="15">
      <c r="A63" s="15" t="s">
        <v>101</v>
      </c>
      <c r="B63" s="20" t="s">
        <v>102</v>
      </c>
      <c r="C63" s="16">
        <v>42.5</v>
      </c>
      <c r="D63" s="36" t="s">
        <v>46</v>
      </c>
      <c r="E63" s="18">
        <v>2613.4399999999991</v>
      </c>
      <c r="F63" s="19">
        <f t="shared" si="2"/>
        <v>111071.19999999997</v>
      </c>
    </row>
    <row r="64" spans="1:6" ht="15">
      <c r="A64" s="14" t="s">
        <v>103</v>
      </c>
      <c r="B64" s="22" t="s">
        <v>104</v>
      </c>
      <c r="C64" s="16">
        <v>25</v>
      </c>
      <c r="D64" s="36" t="s">
        <v>105</v>
      </c>
      <c r="E64" s="18">
        <v>1892.01</v>
      </c>
      <c r="F64" s="19">
        <f t="shared" si="2"/>
        <v>47300.25</v>
      </c>
    </row>
    <row r="65" spans="1:6" ht="15">
      <c r="A65" s="15" t="s">
        <v>106</v>
      </c>
      <c r="B65" s="20" t="s">
        <v>107</v>
      </c>
      <c r="C65" s="16">
        <v>1</v>
      </c>
      <c r="D65" s="36" t="s">
        <v>25</v>
      </c>
      <c r="E65" s="18">
        <v>47637.481819896922</v>
      </c>
      <c r="F65" s="19">
        <f t="shared" si="2"/>
        <v>47637.481819896922</v>
      </c>
    </row>
    <row r="66" spans="1:6">
      <c r="A66" s="24">
        <v>3.4</v>
      </c>
      <c r="B66" s="33" t="s">
        <v>108</v>
      </c>
      <c r="C66" s="34"/>
      <c r="D66" s="35"/>
      <c r="E66" s="33"/>
      <c r="F66" s="19"/>
    </row>
    <row r="67" spans="1:6" ht="15">
      <c r="A67" s="15" t="s">
        <v>109</v>
      </c>
      <c r="B67" s="22" t="s">
        <v>110</v>
      </c>
      <c r="C67" s="16">
        <v>61.2</v>
      </c>
      <c r="D67" s="36" t="s">
        <v>46</v>
      </c>
      <c r="E67" s="18">
        <v>775.88</v>
      </c>
      <c r="F67" s="19">
        <f t="shared" ref="F67:F75" si="3">C67*E67</f>
        <v>47483.856</v>
      </c>
    </row>
    <row r="68" spans="1:6" ht="15">
      <c r="A68" s="15" t="s">
        <v>111</v>
      </c>
      <c r="B68" s="20" t="s">
        <v>112</v>
      </c>
      <c r="C68" s="16">
        <v>20.6</v>
      </c>
      <c r="D68" s="36" t="s">
        <v>105</v>
      </c>
      <c r="E68" s="18">
        <v>209.17</v>
      </c>
      <c r="F68" s="19">
        <f t="shared" si="3"/>
        <v>4308.902</v>
      </c>
    </row>
    <row r="69" spans="1:6" ht="15">
      <c r="A69" s="15" t="s">
        <v>113</v>
      </c>
      <c r="B69" s="20" t="s">
        <v>114</v>
      </c>
      <c r="C69" s="16">
        <v>16.84</v>
      </c>
      <c r="D69" s="36" t="s">
        <v>46</v>
      </c>
      <c r="E69" s="18">
        <v>185.28</v>
      </c>
      <c r="F69" s="19">
        <f t="shared" si="3"/>
        <v>3120.1152000000002</v>
      </c>
    </row>
    <row r="70" spans="1:6" ht="15">
      <c r="A70" s="15" t="s">
        <v>115</v>
      </c>
      <c r="B70" s="22" t="s">
        <v>116</v>
      </c>
      <c r="C70" s="16">
        <v>61.2</v>
      </c>
      <c r="D70" s="36" t="s">
        <v>46</v>
      </c>
      <c r="E70" s="18">
        <v>280.90999999999997</v>
      </c>
      <c r="F70" s="19">
        <f t="shared" si="3"/>
        <v>17191.691999999999</v>
      </c>
    </row>
    <row r="71" spans="1:6" ht="15">
      <c r="A71" s="15" t="s">
        <v>117</v>
      </c>
      <c r="B71" s="20" t="s">
        <v>118</v>
      </c>
      <c r="C71" s="16">
        <v>16.84</v>
      </c>
      <c r="D71" s="36" t="s">
        <v>46</v>
      </c>
      <c r="E71" s="18">
        <v>280.90999999999997</v>
      </c>
      <c r="F71" s="19">
        <f t="shared" si="3"/>
        <v>4730.5243999999993</v>
      </c>
    </row>
    <row r="72" spans="1:6" ht="15">
      <c r="A72" s="15" t="s">
        <v>119</v>
      </c>
      <c r="B72" s="20" t="s">
        <v>120</v>
      </c>
      <c r="C72" s="16">
        <v>8.4</v>
      </c>
      <c r="D72" s="36" t="s">
        <v>46</v>
      </c>
      <c r="E72" s="18">
        <v>361.85</v>
      </c>
      <c r="F72" s="19">
        <f t="shared" si="3"/>
        <v>3039.5400000000004</v>
      </c>
    </row>
    <row r="73" spans="1:6" ht="15">
      <c r="A73" s="15" t="s">
        <v>121</v>
      </c>
      <c r="B73" s="20" t="s">
        <v>122</v>
      </c>
      <c r="C73" s="16">
        <v>1</v>
      </c>
      <c r="D73" s="36" t="s">
        <v>25</v>
      </c>
      <c r="E73" s="18">
        <v>15000</v>
      </c>
      <c r="F73" s="19">
        <f t="shared" si="3"/>
        <v>15000</v>
      </c>
    </row>
    <row r="74" spans="1:6" ht="15">
      <c r="A74" s="15" t="s">
        <v>123</v>
      </c>
      <c r="B74" s="20" t="s">
        <v>124</v>
      </c>
      <c r="C74" s="16">
        <v>1</v>
      </c>
      <c r="D74" s="36" t="s">
        <v>25</v>
      </c>
      <c r="E74" s="18">
        <v>25000</v>
      </c>
      <c r="F74" s="19">
        <f t="shared" si="3"/>
        <v>25000</v>
      </c>
    </row>
    <row r="75" spans="1:6" ht="15">
      <c r="A75" s="15" t="s">
        <v>125</v>
      </c>
      <c r="B75" s="20" t="s">
        <v>77</v>
      </c>
      <c r="C75" s="16">
        <v>1</v>
      </c>
      <c r="D75" s="36" t="s">
        <v>25</v>
      </c>
      <c r="E75" s="18">
        <v>15000</v>
      </c>
      <c r="F75" s="19">
        <f t="shared" si="3"/>
        <v>15000</v>
      </c>
    </row>
    <row r="76" spans="1:6">
      <c r="A76" s="24" t="s">
        <v>126</v>
      </c>
      <c r="B76" s="33" t="s">
        <v>127</v>
      </c>
      <c r="C76" s="34"/>
      <c r="D76" s="35"/>
      <c r="E76" s="33"/>
      <c r="F76" s="19"/>
    </row>
    <row r="77" spans="1:6" ht="15">
      <c r="A77" s="15">
        <v>4.0999999999999996</v>
      </c>
      <c r="B77" s="20" t="s">
        <v>128</v>
      </c>
      <c r="C77" s="16">
        <v>7.15</v>
      </c>
      <c r="D77" s="36" t="s">
        <v>29</v>
      </c>
      <c r="E77" s="18">
        <v>1304.125</v>
      </c>
      <c r="F77" s="19">
        <f>C77*E77</f>
        <v>9324.4937499999996</v>
      </c>
    </row>
    <row r="78" spans="1:6" ht="15">
      <c r="A78" s="15">
        <v>4.2</v>
      </c>
      <c r="B78" s="20" t="s">
        <v>129</v>
      </c>
      <c r="C78" s="16">
        <v>1.1000000000000001</v>
      </c>
      <c r="D78" s="36" t="s">
        <v>29</v>
      </c>
      <c r="E78" s="18">
        <v>1826.34</v>
      </c>
      <c r="F78" s="19">
        <f>C78*E78</f>
        <v>2008.9740000000002</v>
      </c>
    </row>
    <row r="79" spans="1:6" ht="15">
      <c r="A79" s="15">
        <v>4.3</v>
      </c>
      <c r="B79" s="20" t="s">
        <v>130</v>
      </c>
      <c r="C79" s="16">
        <v>20</v>
      </c>
      <c r="D79" s="36" t="s">
        <v>105</v>
      </c>
      <c r="E79" s="18">
        <v>2181.7853040505533</v>
      </c>
      <c r="F79" s="19">
        <f>C79*E79</f>
        <v>43635.706081011071</v>
      </c>
    </row>
    <row r="80" spans="1:6" ht="15">
      <c r="A80" s="15">
        <v>4.4000000000000004</v>
      </c>
      <c r="B80" s="20" t="s">
        <v>131</v>
      </c>
      <c r="C80" s="16">
        <v>5.59</v>
      </c>
      <c r="D80" s="36" t="s">
        <v>29</v>
      </c>
      <c r="E80" s="18">
        <v>2799.31</v>
      </c>
      <c r="F80" s="19">
        <f>C80*E80</f>
        <v>15648.142899999999</v>
      </c>
    </row>
    <row r="81" spans="1:6">
      <c r="A81" s="24">
        <v>4.5</v>
      </c>
      <c r="B81" s="33" t="s">
        <v>132</v>
      </c>
      <c r="C81" s="34"/>
      <c r="D81" s="35"/>
      <c r="E81" s="33"/>
      <c r="F81" s="19"/>
    </row>
    <row r="82" spans="1:6">
      <c r="A82" s="15" t="s">
        <v>133</v>
      </c>
      <c r="B82" s="15" t="s">
        <v>134</v>
      </c>
      <c r="C82" s="16">
        <v>1</v>
      </c>
      <c r="D82" s="37" t="s">
        <v>8</v>
      </c>
      <c r="E82" s="18">
        <v>40340.865384239623</v>
      </c>
      <c r="F82" s="19">
        <f t="shared" ref="F82:F88" si="4">C82*E82</f>
        <v>40340.865384239623</v>
      </c>
    </row>
    <row r="83" spans="1:6">
      <c r="A83" s="15" t="s">
        <v>135</v>
      </c>
      <c r="B83" s="15" t="s">
        <v>136</v>
      </c>
      <c r="C83" s="16">
        <v>3</v>
      </c>
      <c r="D83" s="37" t="s">
        <v>8</v>
      </c>
      <c r="E83" s="18">
        <v>14064.639398880176</v>
      </c>
      <c r="F83" s="19">
        <f t="shared" si="4"/>
        <v>42193.91819664053</v>
      </c>
    </row>
    <row r="84" spans="1:6">
      <c r="A84" s="15" t="s">
        <v>137</v>
      </c>
      <c r="B84" s="15" t="s">
        <v>138</v>
      </c>
      <c r="C84" s="16">
        <v>1</v>
      </c>
      <c r="D84" s="38" t="s">
        <v>8</v>
      </c>
      <c r="E84" s="18">
        <v>37303.765008472881</v>
      </c>
      <c r="F84" s="19">
        <f t="shared" si="4"/>
        <v>37303.765008472881</v>
      </c>
    </row>
    <row r="85" spans="1:6">
      <c r="A85" s="15" t="s">
        <v>139</v>
      </c>
      <c r="B85" s="15" t="s">
        <v>140</v>
      </c>
      <c r="C85" s="16">
        <v>1</v>
      </c>
      <c r="D85" s="38" t="s">
        <v>8</v>
      </c>
      <c r="E85" s="18">
        <v>4423.2317629379904</v>
      </c>
      <c r="F85" s="19">
        <f t="shared" si="4"/>
        <v>4423.2317629379904</v>
      </c>
    </row>
    <row r="86" spans="1:6">
      <c r="A86" s="15" t="s">
        <v>141</v>
      </c>
      <c r="B86" s="15" t="s">
        <v>142</v>
      </c>
      <c r="C86" s="16">
        <v>1</v>
      </c>
      <c r="D86" s="38" t="s">
        <v>25</v>
      </c>
      <c r="E86" s="18">
        <v>6974.36</v>
      </c>
      <c r="F86" s="19">
        <f t="shared" si="4"/>
        <v>6974.36</v>
      </c>
    </row>
    <row r="87" spans="1:6">
      <c r="A87" s="15" t="s">
        <v>143</v>
      </c>
      <c r="B87" s="15" t="s">
        <v>144</v>
      </c>
      <c r="C87" s="39">
        <v>0.2</v>
      </c>
      <c r="D87" s="40" t="s">
        <v>8</v>
      </c>
      <c r="E87" s="18">
        <v>131236.140352291</v>
      </c>
      <c r="F87" s="19">
        <f t="shared" si="4"/>
        <v>26247.228070458201</v>
      </c>
    </row>
    <row r="88" spans="1:6">
      <c r="A88" s="15" t="s">
        <v>145</v>
      </c>
      <c r="B88" s="15" t="s">
        <v>87</v>
      </c>
      <c r="C88" s="16">
        <v>5.59</v>
      </c>
      <c r="D88" s="38" t="s">
        <v>29</v>
      </c>
      <c r="E88" s="18">
        <v>927.08333333333337</v>
      </c>
      <c r="F88" s="19">
        <f t="shared" si="4"/>
        <v>5182.395833333333</v>
      </c>
    </row>
    <row r="89" spans="1:6">
      <c r="A89" s="24" t="s">
        <v>146</v>
      </c>
      <c r="B89" s="41" t="s">
        <v>147</v>
      </c>
      <c r="C89" s="42"/>
      <c r="D89" s="43"/>
      <c r="E89" s="41"/>
      <c r="F89" s="19"/>
    </row>
    <row r="90" spans="1:6" ht="15">
      <c r="A90" s="15">
        <v>5.0999999999999996</v>
      </c>
      <c r="B90" s="20" t="s">
        <v>148</v>
      </c>
      <c r="C90" s="16">
        <v>1</v>
      </c>
      <c r="D90" s="36" t="s">
        <v>8</v>
      </c>
      <c r="E90" s="18">
        <v>31454.827712545379</v>
      </c>
      <c r="F90" s="19">
        <f t="shared" ref="F90:F111" si="5">C90*E90</f>
        <v>31454.827712545379</v>
      </c>
    </row>
    <row r="91" spans="1:6" ht="15">
      <c r="A91" s="15">
        <v>5.2</v>
      </c>
      <c r="B91" s="20" t="s">
        <v>149</v>
      </c>
      <c r="C91" s="16">
        <v>3</v>
      </c>
      <c r="D91" s="36" t="s">
        <v>8</v>
      </c>
      <c r="E91" s="18">
        <v>674.03202241168674</v>
      </c>
      <c r="F91" s="19">
        <f t="shared" si="5"/>
        <v>2022.0960672350602</v>
      </c>
    </row>
    <row r="92" spans="1:6" ht="15">
      <c r="A92" s="15">
        <v>5.3</v>
      </c>
      <c r="B92" s="20" t="s">
        <v>150</v>
      </c>
      <c r="C92" s="16">
        <v>2</v>
      </c>
      <c r="D92" s="36" t="s">
        <v>8</v>
      </c>
      <c r="E92" s="18">
        <v>4212.7001400730423</v>
      </c>
      <c r="F92" s="19">
        <f t="shared" si="5"/>
        <v>8425.4002801460847</v>
      </c>
    </row>
    <row r="93" spans="1:6" ht="15">
      <c r="A93" s="15">
        <v>5.4</v>
      </c>
      <c r="B93" s="20" t="s">
        <v>151</v>
      </c>
      <c r="C93" s="16">
        <v>2</v>
      </c>
      <c r="D93" s="36" t="s">
        <v>8</v>
      </c>
      <c r="E93" s="18">
        <v>702.11669001217365</v>
      </c>
      <c r="F93" s="19">
        <f t="shared" si="5"/>
        <v>1404.2333800243473</v>
      </c>
    </row>
    <row r="94" spans="1:6" ht="15">
      <c r="A94" s="15">
        <v>5.5</v>
      </c>
      <c r="B94" s="20" t="s">
        <v>152</v>
      </c>
      <c r="C94" s="16">
        <v>3</v>
      </c>
      <c r="D94" s="36" t="s">
        <v>8</v>
      </c>
      <c r="E94" s="18">
        <v>580.41646374339689</v>
      </c>
      <c r="F94" s="19">
        <f t="shared" si="5"/>
        <v>1741.2493912301907</v>
      </c>
    </row>
    <row r="95" spans="1:6" ht="15">
      <c r="A95" s="15">
        <v>5.6</v>
      </c>
      <c r="B95" s="20" t="s">
        <v>153</v>
      </c>
      <c r="C95" s="16">
        <v>6</v>
      </c>
      <c r="D95" s="36" t="s">
        <v>8</v>
      </c>
      <c r="E95" s="18">
        <v>8017.8972600605866</v>
      </c>
      <c r="F95" s="19">
        <f t="shared" si="5"/>
        <v>48107.383560363523</v>
      </c>
    </row>
    <row r="96" spans="1:6" ht="15">
      <c r="A96" s="15">
        <v>5.7</v>
      </c>
      <c r="B96" s="20" t="s">
        <v>154</v>
      </c>
      <c r="C96" s="16">
        <v>1</v>
      </c>
      <c r="D96" s="36" t="s">
        <v>25</v>
      </c>
      <c r="E96" s="18">
        <v>6085.0113134388394</v>
      </c>
      <c r="F96" s="19">
        <f t="shared" si="5"/>
        <v>6085.0113134388394</v>
      </c>
    </row>
    <row r="97" spans="1:6" ht="30">
      <c r="A97" s="15">
        <v>5.8</v>
      </c>
      <c r="B97" s="20" t="s">
        <v>155</v>
      </c>
      <c r="C97" s="16">
        <v>1</v>
      </c>
      <c r="D97" s="36" t="s">
        <v>25</v>
      </c>
      <c r="E97" s="18">
        <v>2977.2060511495029</v>
      </c>
      <c r="F97" s="19">
        <f t="shared" si="5"/>
        <v>2977.2060511495029</v>
      </c>
    </row>
    <row r="98" spans="1:6" ht="15">
      <c r="A98" s="15">
        <v>5.9</v>
      </c>
      <c r="B98" s="20" t="s">
        <v>156</v>
      </c>
      <c r="C98" s="16">
        <v>1</v>
      </c>
      <c r="D98" s="36" t="s">
        <v>8</v>
      </c>
      <c r="E98" s="18">
        <v>41481.147661477888</v>
      </c>
      <c r="F98" s="19">
        <f t="shared" si="5"/>
        <v>41481.147661477888</v>
      </c>
    </row>
    <row r="99" spans="1:6" ht="15">
      <c r="A99" s="15">
        <v>5.0999999999999996</v>
      </c>
      <c r="B99" s="20" t="s">
        <v>157</v>
      </c>
      <c r="C99" s="16">
        <v>120</v>
      </c>
      <c r="D99" s="36" t="s">
        <v>158</v>
      </c>
      <c r="E99" s="18">
        <v>179.56956494719111</v>
      </c>
      <c r="F99" s="19">
        <f t="shared" si="5"/>
        <v>21548.347793662935</v>
      </c>
    </row>
    <row r="100" spans="1:6" ht="15">
      <c r="A100" s="15">
        <v>5.1100000000000003</v>
      </c>
      <c r="B100" s="20" t="s">
        <v>159</v>
      </c>
      <c r="C100" s="16">
        <v>1</v>
      </c>
      <c r="D100" s="36" t="s">
        <v>25</v>
      </c>
      <c r="E100" s="18">
        <v>889.34780734875324</v>
      </c>
      <c r="F100" s="19">
        <f t="shared" si="5"/>
        <v>889.34780734875324</v>
      </c>
    </row>
    <row r="101" spans="1:6" ht="15">
      <c r="A101" s="15">
        <v>5.12</v>
      </c>
      <c r="B101" s="20" t="s">
        <v>160</v>
      </c>
      <c r="C101" s="16">
        <v>1</v>
      </c>
      <c r="D101" s="36" t="s">
        <v>25</v>
      </c>
      <c r="E101" s="18">
        <v>1300</v>
      </c>
      <c r="F101" s="19">
        <f t="shared" si="5"/>
        <v>1300</v>
      </c>
    </row>
    <row r="102" spans="1:6" ht="15">
      <c r="A102" s="15">
        <v>5.13</v>
      </c>
      <c r="B102" s="22" t="s">
        <v>161</v>
      </c>
      <c r="C102" s="16">
        <v>1</v>
      </c>
      <c r="D102" s="23" t="s">
        <v>8</v>
      </c>
      <c r="E102" s="18">
        <f>364538.985454321+257053.38</f>
        <v>621592.36545432103</v>
      </c>
      <c r="F102" s="19">
        <f t="shared" si="5"/>
        <v>621592.36545432103</v>
      </c>
    </row>
    <row r="103" spans="1:6" ht="15">
      <c r="A103" s="15">
        <v>5.14</v>
      </c>
      <c r="B103" s="22" t="s">
        <v>162</v>
      </c>
      <c r="C103" s="16">
        <v>1</v>
      </c>
      <c r="D103" s="36" t="s">
        <v>8</v>
      </c>
      <c r="E103" s="18">
        <v>107579.59241526315</v>
      </c>
      <c r="F103" s="19">
        <f t="shared" si="5"/>
        <v>107579.59241526315</v>
      </c>
    </row>
    <row r="104" spans="1:6" ht="15">
      <c r="A104" s="15">
        <v>5.15</v>
      </c>
      <c r="B104" s="44" t="s">
        <v>163</v>
      </c>
      <c r="C104" s="16">
        <v>1</v>
      </c>
      <c r="D104" s="36" t="s">
        <v>8</v>
      </c>
      <c r="E104" s="18">
        <v>54891.819841162949</v>
      </c>
      <c r="F104" s="19">
        <f t="shared" si="5"/>
        <v>54891.819841162949</v>
      </c>
    </row>
    <row r="105" spans="1:6" ht="30">
      <c r="A105" s="15">
        <v>5.16</v>
      </c>
      <c r="B105" s="22" t="s">
        <v>164</v>
      </c>
      <c r="C105" s="16">
        <v>1</v>
      </c>
      <c r="D105" s="36" t="s">
        <v>8</v>
      </c>
      <c r="E105" s="18">
        <v>25925.293678020706</v>
      </c>
      <c r="F105" s="19">
        <f t="shared" si="5"/>
        <v>25925.293678020706</v>
      </c>
    </row>
    <row r="106" spans="1:6" ht="15">
      <c r="A106" s="15">
        <v>5.17</v>
      </c>
      <c r="B106" s="20" t="s">
        <v>165</v>
      </c>
      <c r="C106" s="16">
        <v>120</v>
      </c>
      <c r="D106" s="36" t="s">
        <v>158</v>
      </c>
      <c r="E106" s="18">
        <v>140.42333800243472</v>
      </c>
      <c r="F106" s="19">
        <f t="shared" si="5"/>
        <v>16850.800560292166</v>
      </c>
    </row>
    <row r="107" spans="1:6" ht="15">
      <c r="A107" s="15">
        <v>5.1800000000000104</v>
      </c>
      <c r="B107" s="20" t="s">
        <v>166</v>
      </c>
      <c r="C107" s="16">
        <v>3</v>
      </c>
      <c r="D107" s="36" t="s">
        <v>8</v>
      </c>
      <c r="E107" s="18">
        <v>4438.4788403906823</v>
      </c>
      <c r="F107" s="19">
        <f t="shared" si="5"/>
        <v>13315.436521172047</v>
      </c>
    </row>
    <row r="108" spans="1:6" ht="15">
      <c r="A108" s="15">
        <v>5.1900000000000102</v>
      </c>
      <c r="B108" s="20" t="s">
        <v>167</v>
      </c>
      <c r="C108" s="16">
        <v>3</v>
      </c>
      <c r="D108" s="36" t="s">
        <v>8</v>
      </c>
      <c r="E108" s="18">
        <v>4438.4788403906823</v>
      </c>
      <c r="F108" s="19">
        <f t="shared" si="5"/>
        <v>13315.436521172047</v>
      </c>
    </row>
    <row r="109" spans="1:6" ht="105">
      <c r="A109" s="15">
        <v>5.2000000000000099</v>
      </c>
      <c r="B109" s="20" t="s">
        <v>168</v>
      </c>
      <c r="C109" s="16">
        <v>1</v>
      </c>
      <c r="D109" s="36" t="s">
        <v>8</v>
      </c>
      <c r="E109" s="18">
        <v>181019.1</v>
      </c>
      <c r="F109" s="19">
        <f t="shared" si="5"/>
        <v>181019.1</v>
      </c>
    </row>
    <row r="110" spans="1:6" ht="15">
      <c r="A110" s="15">
        <v>5.2100000000000097</v>
      </c>
      <c r="B110" s="20" t="s">
        <v>169</v>
      </c>
      <c r="C110" s="16">
        <v>1</v>
      </c>
      <c r="D110" s="36" t="s">
        <v>25</v>
      </c>
      <c r="E110" s="18">
        <v>188974.55</v>
      </c>
      <c r="F110" s="19">
        <f t="shared" si="5"/>
        <v>188974.55</v>
      </c>
    </row>
    <row r="111" spans="1:6" ht="15">
      <c r="A111" s="15">
        <v>5.2200000000000104</v>
      </c>
      <c r="B111" s="20" t="s">
        <v>170</v>
      </c>
      <c r="C111" s="16">
        <v>1</v>
      </c>
      <c r="D111" s="36" t="s">
        <v>25</v>
      </c>
      <c r="E111" s="18">
        <v>22436.36</v>
      </c>
      <c r="F111" s="19">
        <f t="shared" si="5"/>
        <v>22436.36</v>
      </c>
    </row>
    <row r="112" spans="1:6">
      <c r="A112" s="24" t="s">
        <v>171</v>
      </c>
      <c r="B112" s="41" t="s">
        <v>172</v>
      </c>
      <c r="C112" s="42"/>
      <c r="D112" s="43"/>
      <c r="E112" s="41"/>
      <c r="F112" s="19"/>
    </row>
    <row r="113" spans="1:6">
      <c r="A113" s="45">
        <v>6.1</v>
      </c>
      <c r="B113" s="15" t="s">
        <v>173</v>
      </c>
      <c r="C113" s="16">
        <v>150</v>
      </c>
      <c r="D113" s="36" t="s">
        <v>158</v>
      </c>
      <c r="E113" s="18">
        <v>106.10277283512593</v>
      </c>
      <c r="F113" s="19">
        <f t="shared" ref="F113:F129" si="6">C113*E113</f>
        <v>15915.41592526889</v>
      </c>
    </row>
    <row r="114" spans="1:6">
      <c r="A114" s="45">
        <v>6.2</v>
      </c>
      <c r="B114" s="15" t="s">
        <v>174</v>
      </c>
      <c r="C114" s="16">
        <v>75</v>
      </c>
      <c r="D114" s="36" t="s">
        <v>158</v>
      </c>
      <c r="E114" s="18">
        <v>66.338187591377661</v>
      </c>
      <c r="F114" s="19">
        <f t="shared" si="6"/>
        <v>4975.3640693533243</v>
      </c>
    </row>
    <row r="115" spans="1:6">
      <c r="A115" s="45">
        <v>6.3</v>
      </c>
      <c r="B115" s="15" t="s">
        <v>175</v>
      </c>
      <c r="C115" s="16">
        <v>160</v>
      </c>
      <c r="D115" s="36" t="s">
        <v>158</v>
      </c>
      <c r="E115" s="18">
        <v>317.75323331045064</v>
      </c>
      <c r="F115" s="19">
        <f t="shared" si="6"/>
        <v>50840.517329672104</v>
      </c>
    </row>
    <row r="116" spans="1:6">
      <c r="A116" s="45">
        <v>6.4</v>
      </c>
      <c r="B116" s="15" t="s">
        <v>176</v>
      </c>
      <c r="C116" s="16">
        <v>200</v>
      </c>
      <c r="D116" s="36" t="s">
        <v>158</v>
      </c>
      <c r="E116" s="18">
        <v>146.20547544959382</v>
      </c>
      <c r="F116" s="19">
        <f t="shared" si="6"/>
        <v>29241.095089918763</v>
      </c>
    </row>
    <row r="117" spans="1:6" ht="120">
      <c r="A117" s="45">
        <v>6.5</v>
      </c>
      <c r="B117" s="20" t="s">
        <v>177</v>
      </c>
      <c r="C117" s="16">
        <v>1</v>
      </c>
      <c r="D117" s="36" t="s">
        <v>8</v>
      </c>
      <c r="E117" s="18">
        <v>1294619.1499999999</v>
      </c>
      <c r="F117" s="19">
        <f t="shared" si="6"/>
        <v>1294619.1499999999</v>
      </c>
    </row>
    <row r="118" spans="1:6">
      <c r="A118" s="45">
        <v>6.6</v>
      </c>
      <c r="B118" s="15" t="s">
        <v>178</v>
      </c>
      <c r="C118" s="16">
        <v>1</v>
      </c>
      <c r="D118" s="36" t="s">
        <v>8</v>
      </c>
      <c r="E118" s="18">
        <v>2747.0175073388295</v>
      </c>
      <c r="F118" s="19">
        <f t="shared" si="6"/>
        <v>2747.0175073388295</v>
      </c>
    </row>
    <row r="119" spans="1:6" ht="15">
      <c r="A119" s="45">
        <v>6.7</v>
      </c>
      <c r="B119" s="22" t="s">
        <v>179</v>
      </c>
      <c r="C119" s="16">
        <v>1</v>
      </c>
      <c r="D119" s="36" t="s">
        <v>8</v>
      </c>
      <c r="E119" s="18">
        <v>25922.148195249454</v>
      </c>
      <c r="F119" s="19">
        <f t="shared" si="6"/>
        <v>25922.148195249454</v>
      </c>
    </row>
    <row r="120" spans="1:6">
      <c r="A120" s="45">
        <v>6.8</v>
      </c>
      <c r="B120" s="21" t="s">
        <v>180</v>
      </c>
      <c r="C120" s="16">
        <v>1</v>
      </c>
      <c r="D120" s="36" t="s">
        <v>8</v>
      </c>
      <c r="E120" s="18">
        <v>2902.0823187169844</v>
      </c>
      <c r="F120" s="19">
        <f t="shared" si="6"/>
        <v>2902.0823187169844</v>
      </c>
    </row>
    <row r="121" spans="1:6">
      <c r="A121" s="45">
        <v>6.9</v>
      </c>
      <c r="B121" s="21" t="s">
        <v>181</v>
      </c>
      <c r="C121" s="16">
        <v>1</v>
      </c>
      <c r="D121" s="36" t="s">
        <v>8</v>
      </c>
      <c r="E121" s="18">
        <v>2675.0186989666427</v>
      </c>
      <c r="F121" s="19">
        <f t="shared" si="6"/>
        <v>2675.0186989666427</v>
      </c>
    </row>
    <row r="122" spans="1:6">
      <c r="A122" s="46">
        <v>6.1</v>
      </c>
      <c r="B122" s="21" t="s">
        <v>182</v>
      </c>
      <c r="C122" s="16">
        <v>4</v>
      </c>
      <c r="D122" s="36" t="s">
        <v>8</v>
      </c>
      <c r="E122" s="18">
        <v>239.12669877226205</v>
      </c>
      <c r="F122" s="19">
        <f t="shared" si="6"/>
        <v>956.50679508904818</v>
      </c>
    </row>
    <row r="123" spans="1:6">
      <c r="A123" s="46">
        <v>6.11</v>
      </c>
      <c r="B123" s="21" t="s">
        <v>183</v>
      </c>
      <c r="C123" s="16">
        <v>2</v>
      </c>
      <c r="D123" s="36" t="s">
        <v>8</v>
      </c>
      <c r="E123" s="18">
        <v>650.4246206605527</v>
      </c>
      <c r="F123" s="19">
        <f t="shared" si="6"/>
        <v>1300.8492413211054</v>
      </c>
    </row>
    <row r="124" spans="1:6">
      <c r="A124" s="46">
        <v>6.12</v>
      </c>
      <c r="B124" s="21" t="s">
        <v>184</v>
      </c>
      <c r="C124" s="16">
        <v>20</v>
      </c>
      <c r="D124" s="36" t="s">
        <v>158</v>
      </c>
      <c r="E124" s="18">
        <v>187.23111733657964</v>
      </c>
      <c r="F124" s="19">
        <f t="shared" si="6"/>
        <v>3744.6223467315931</v>
      </c>
    </row>
    <row r="125" spans="1:6">
      <c r="A125" s="46">
        <v>6.13</v>
      </c>
      <c r="B125" s="21" t="s">
        <v>185</v>
      </c>
      <c r="C125" s="16">
        <v>2</v>
      </c>
      <c r="D125" s="36" t="s">
        <v>8</v>
      </c>
      <c r="E125" s="18">
        <v>430.4280577900717</v>
      </c>
      <c r="F125" s="19">
        <f t="shared" si="6"/>
        <v>860.85611558014341</v>
      </c>
    </row>
    <row r="126" spans="1:6">
      <c r="A126" s="46">
        <v>6.14</v>
      </c>
      <c r="B126" s="21" t="s">
        <v>186</v>
      </c>
      <c r="C126" s="16">
        <v>2</v>
      </c>
      <c r="D126" s="36" t="s">
        <v>8</v>
      </c>
      <c r="E126" s="18">
        <v>430.4280577900717</v>
      </c>
      <c r="F126" s="19">
        <f t="shared" si="6"/>
        <v>860.85611558014341</v>
      </c>
    </row>
    <row r="127" spans="1:6">
      <c r="A127" s="46">
        <v>6.15</v>
      </c>
      <c r="B127" s="21" t="s">
        <v>187</v>
      </c>
      <c r="C127" s="16">
        <v>2</v>
      </c>
      <c r="D127" s="36" t="s">
        <v>8</v>
      </c>
      <c r="E127" s="18">
        <v>526.07873729897653</v>
      </c>
      <c r="F127" s="19">
        <f t="shared" si="6"/>
        <v>1052.1574745979531</v>
      </c>
    </row>
    <row r="128" spans="1:6">
      <c r="A128" s="46">
        <v>6.16</v>
      </c>
      <c r="B128" s="21" t="s">
        <v>188</v>
      </c>
      <c r="C128" s="16">
        <v>1</v>
      </c>
      <c r="D128" s="36" t="s">
        <v>25</v>
      </c>
      <c r="E128" s="18">
        <v>1872.3111733657965</v>
      </c>
      <c r="F128" s="19">
        <f t="shared" si="6"/>
        <v>1872.3111733657965</v>
      </c>
    </row>
    <row r="129" spans="1:6">
      <c r="A129" s="46">
        <v>6.17</v>
      </c>
      <c r="B129" s="21" t="s">
        <v>169</v>
      </c>
      <c r="C129" s="16">
        <v>1</v>
      </c>
      <c r="D129" s="36" t="s">
        <v>25</v>
      </c>
      <c r="E129" s="18">
        <v>288097.2</v>
      </c>
      <c r="F129" s="19">
        <f t="shared" si="6"/>
        <v>288097.2</v>
      </c>
    </row>
    <row r="130" spans="1:6">
      <c r="A130" s="24" t="s">
        <v>189</v>
      </c>
      <c r="B130" s="41" t="s">
        <v>190</v>
      </c>
      <c r="C130" s="16"/>
      <c r="D130" s="43"/>
      <c r="E130" s="18"/>
      <c r="F130" s="19"/>
    </row>
    <row r="131" spans="1:6" ht="30">
      <c r="A131" s="45">
        <v>7.1</v>
      </c>
      <c r="B131" s="20" t="s">
        <v>191</v>
      </c>
      <c r="C131" s="16">
        <v>6</v>
      </c>
      <c r="D131" s="36" t="s">
        <v>105</v>
      </c>
      <c r="E131" s="18">
        <v>18858.421016500019</v>
      </c>
      <c r="F131" s="19">
        <f t="shared" ref="F131:F150" si="7">C131*E131</f>
        <v>113150.52609900011</v>
      </c>
    </row>
    <row r="132" spans="1:6" ht="30">
      <c r="A132" s="45">
        <v>7.2</v>
      </c>
      <c r="B132" s="20" t="s">
        <v>192</v>
      </c>
      <c r="C132" s="16">
        <v>1.5</v>
      </c>
      <c r="D132" s="36" t="s">
        <v>105</v>
      </c>
      <c r="E132" s="18">
        <v>16401.671573585601</v>
      </c>
      <c r="F132" s="19">
        <f t="shared" si="7"/>
        <v>24602.507360378404</v>
      </c>
    </row>
    <row r="133" spans="1:6" ht="30">
      <c r="A133" s="45">
        <v>7.3</v>
      </c>
      <c r="B133" s="20" t="s">
        <v>193</v>
      </c>
      <c r="C133" s="16">
        <v>4</v>
      </c>
      <c r="D133" s="36" t="s">
        <v>8</v>
      </c>
      <c r="E133" s="18">
        <v>7881.7881627568722</v>
      </c>
      <c r="F133" s="19">
        <f t="shared" si="7"/>
        <v>31527.152651027489</v>
      </c>
    </row>
    <row r="134" spans="1:6" ht="45">
      <c r="A134" s="45">
        <v>7.4</v>
      </c>
      <c r="B134" s="20" t="s">
        <v>194</v>
      </c>
      <c r="C134" s="16">
        <v>1</v>
      </c>
      <c r="D134" s="36" t="s">
        <v>8</v>
      </c>
      <c r="E134" s="18">
        <v>66865.6787983104</v>
      </c>
      <c r="F134" s="19">
        <f t="shared" si="7"/>
        <v>66865.6787983104</v>
      </c>
    </row>
    <row r="135" spans="1:6" ht="15">
      <c r="A135" s="45">
        <v>7.5</v>
      </c>
      <c r="B135" s="20" t="s">
        <v>195</v>
      </c>
      <c r="C135" s="16">
        <v>1</v>
      </c>
      <c r="D135" s="36" t="s">
        <v>8</v>
      </c>
      <c r="E135" s="18">
        <v>24766.113065144407</v>
      </c>
      <c r="F135" s="19">
        <f t="shared" si="7"/>
        <v>24766.113065144407</v>
      </c>
    </row>
    <row r="136" spans="1:6" ht="30">
      <c r="A136" s="45">
        <v>7.6</v>
      </c>
      <c r="B136" s="20" t="s">
        <v>196</v>
      </c>
      <c r="C136" s="16">
        <v>1</v>
      </c>
      <c r="D136" s="36" t="s">
        <v>8</v>
      </c>
      <c r="E136" s="18">
        <v>272970.4152303157</v>
      </c>
      <c r="F136" s="19">
        <f t="shared" si="7"/>
        <v>272970.4152303157</v>
      </c>
    </row>
    <row r="137" spans="1:6" ht="30">
      <c r="A137" s="45">
        <v>7.7</v>
      </c>
      <c r="B137" s="20" t="s">
        <v>197</v>
      </c>
      <c r="C137" s="16">
        <v>1</v>
      </c>
      <c r="D137" s="36" t="s">
        <v>8</v>
      </c>
      <c r="E137" s="18">
        <v>62381.79493949582</v>
      </c>
      <c r="F137" s="19">
        <f t="shared" si="7"/>
        <v>62381.79493949582</v>
      </c>
    </row>
    <row r="138" spans="1:6" ht="30">
      <c r="A138" s="45">
        <v>7.8</v>
      </c>
      <c r="B138" s="20" t="s">
        <v>198</v>
      </c>
      <c r="C138" s="16">
        <v>1</v>
      </c>
      <c r="D138" s="36" t="s">
        <v>8</v>
      </c>
      <c r="E138" s="18">
        <v>60119.933756080798</v>
      </c>
      <c r="F138" s="19">
        <f t="shared" si="7"/>
        <v>60119.933756080798</v>
      </c>
    </row>
    <row r="139" spans="1:6" ht="15">
      <c r="A139" s="45">
        <v>7.9</v>
      </c>
      <c r="B139" s="20" t="s">
        <v>199</v>
      </c>
      <c r="C139" s="16">
        <v>1</v>
      </c>
      <c r="D139" s="36" t="s">
        <v>8</v>
      </c>
      <c r="E139" s="18">
        <v>416319.28604540171</v>
      </c>
      <c r="F139" s="19">
        <f t="shared" si="7"/>
        <v>416319.28604540171</v>
      </c>
    </row>
    <row r="140" spans="1:6" ht="15">
      <c r="A140" s="46">
        <v>7.1</v>
      </c>
      <c r="B140" s="20" t="s">
        <v>200</v>
      </c>
      <c r="C140" s="16">
        <v>1</v>
      </c>
      <c r="D140" s="36" t="s">
        <v>8</v>
      </c>
      <c r="E140" s="18">
        <v>606903.56148400111</v>
      </c>
      <c r="F140" s="19">
        <f t="shared" si="7"/>
        <v>606903.56148400111</v>
      </c>
    </row>
    <row r="141" spans="1:6" ht="45">
      <c r="A141" s="46">
        <v>7.11</v>
      </c>
      <c r="B141" s="20" t="s">
        <v>201</v>
      </c>
      <c r="C141" s="16">
        <v>1</v>
      </c>
      <c r="D141" s="36" t="s">
        <v>8</v>
      </c>
      <c r="E141" s="18">
        <v>494290.15</v>
      </c>
      <c r="F141" s="19">
        <f t="shared" si="7"/>
        <v>494290.15</v>
      </c>
    </row>
    <row r="142" spans="1:6">
      <c r="A142" s="46">
        <v>7.12</v>
      </c>
      <c r="B142" s="15" t="s">
        <v>202</v>
      </c>
      <c r="C142" s="16">
        <v>1</v>
      </c>
      <c r="D142" s="23" t="s">
        <v>8</v>
      </c>
      <c r="E142" s="18">
        <v>38830.713326017139</v>
      </c>
      <c r="F142" s="19">
        <f t="shared" si="7"/>
        <v>38830.713326017139</v>
      </c>
    </row>
    <row r="143" spans="1:6" ht="15">
      <c r="A143" s="46">
        <v>7.13</v>
      </c>
      <c r="B143" s="20" t="s">
        <v>203</v>
      </c>
      <c r="C143" s="16">
        <v>1</v>
      </c>
      <c r="D143" s="23" t="s">
        <v>8</v>
      </c>
      <c r="E143" s="18">
        <v>146697.60252927738</v>
      </c>
      <c r="F143" s="19">
        <f t="shared" si="7"/>
        <v>146697.60252927738</v>
      </c>
    </row>
    <row r="144" spans="1:6">
      <c r="A144" s="46">
        <v>7.14</v>
      </c>
      <c r="B144" s="15" t="s">
        <v>204</v>
      </c>
      <c r="C144" s="16">
        <v>1</v>
      </c>
      <c r="D144" s="23" t="s">
        <v>8</v>
      </c>
      <c r="E144" s="18">
        <v>43150.498879066239</v>
      </c>
      <c r="F144" s="19">
        <f t="shared" si="7"/>
        <v>43150.498879066239</v>
      </c>
    </row>
    <row r="145" spans="1:6" ht="15">
      <c r="A145" s="46">
        <v>7.15</v>
      </c>
      <c r="B145" s="20" t="s">
        <v>205</v>
      </c>
      <c r="C145" s="16">
        <v>7</v>
      </c>
      <c r="D145" s="36" t="s">
        <v>8</v>
      </c>
      <c r="E145" s="18">
        <v>13432.588396017638</v>
      </c>
      <c r="F145" s="19">
        <f t="shared" si="7"/>
        <v>94028.11877212346</v>
      </c>
    </row>
    <row r="146" spans="1:6">
      <c r="A146" s="46">
        <v>7.16</v>
      </c>
      <c r="B146" s="15" t="s">
        <v>206</v>
      </c>
      <c r="C146" s="16">
        <v>125</v>
      </c>
      <c r="D146" s="23" t="s">
        <v>158</v>
      </c>
      <c r="E146" s="18">
        <v>60.850113134388394</v>
      </c>
      <c r="F146" s="19">
        <f t="shared" si="7"/>
        <v>7606.2641417985496</v>
      </c>
    </row>
    <row r="147" spans="1:6">
      <c r="A147" s="46">
        <v>7.17</v>
      </c>
      <c r="B147" s="15" t="s">
        <v>207</v>
      </c>
      <c r="C147" s="16">
        <v>2</v>
      </c>
      <c r="D147" s="23" t="s">
        <v>8</v>
      </c>
      <c r="E147" s="18">
        <v>140.42333800243472</v>
      </c>
      <c r="F147" s="19">
        <f t="shared" si="7"/>
        <v>280.84667600486944</v>
      </c>
    </row>
    <row r="148" spans="1:6" ht="15">
      <c r="A148" s="46">
        <v>7.1800000000000104</v>
      </c>
      <c r="B148" s="20" t="s">
        <v>208</v>
      </c>
      <c r="C148" s="16">
        <v>6.42</v>
      </c>
      <c r="D148" s="23" t="s">
        <v>46</v>
      </c>
      <c r="E148" s="18">
        <v>1270.3350464610926</v>
      </c>
      <c r="F148" s="19">
        <f t="shared" si="7"/>
        <v>8155.5509982802141</v>
      </c>
    </row>
    <row r="149" spans="1:6">
      <c r="A149" s="46">
        <v>7.1900000000000102</v>
      </c>
      <c r="B149" s="15" t="s">
        <v>209</v>
      </c>
      <c r="C149" s="16">
        <v>1</v>
      </c>
      <c r="D149" s="23" t="s">
        <v>25</v>
      </c>
      <c r="E149" s="18">
        <v>11233.867040194778</v>
      </c>
      <c r="F149" s="19">
        <f t="shared" si="7"/>
        <v>11233.867040194778</v>
      </c>
    </row>
    <row r="150" spans="1:6" ht="15" thickBot="1">
      <c r="A150" s="46">
        <v>7.2000000000000099</v>
      </c>
      <c r="B150" s="15" t="s">
        <v>169</v>
      </c>
      <c r="C150" s="16">
        <v>1</v>
      </c>
      <c r="D150" s="23" t="s">
        <v>25</v>
      </c>
      <c r="E150" s="16">
        <v>504776.12</v>
      </c>
      <c r="F150" s="19">
        <f t="shared" si="7"/>
        <v>504776.12</v>
      </c>
    </row>
    <row r="151" spans="1:6" ht="15.95" thickTop="1" thickBot="1">
      <c r="A151" s="47"/>
      <c r="B151" s="47" t="s">
        <v>210</v>
      </c>
      <c r="C151" s="47"/>
      <c r="D151" s="47"/>
      <c r="E151" s="47"/>
      <c r="F151" s="48">
        <f>SUM(F12:F150)</f>
        <v>7839287.8592956243</v>
      </c>
    </row>
    <row r="152" spans="1:6" ht="15" thickTop="1">
      <c r="A152" s="49"/>
      <c r="B152" s="50" t="s">
        <v>211</v>
      </c>
      <c r="C152" s="51"/>
      <c r="D152" s="52">
        <v>0.1</v>
      </c>
      <c r="E152" s="53"/>
      <c r="F152" s="53">
        <f t="shared" ref="F152:F157" si="8">$F$151*D152</f>
        <v>783928.78592956252</v>
      </c>
    </row>
    <row r="153" spans="1:6">
      <c r="A153" s="49"/>
      <c r="B153" s="50" t="s">
        <v>212</v>
      </c>
      <c r="C153" s="51"/>
      <c r="D153" s="52">
        <v>2.5000000000000001E-2</v>
      </c>
      <c r="E153" s="53"/>
      <c r="F153" s="53">
        <f t="shared" si="8"/>
        <v>195982.19648239063</v>
      </c>
    </row>
    <row r="154" spans="1:6">
      <c r="A154" s="49"/>
      <c r="B154" s="50" t="s">
        <v>213</v>
      </c>
      <c r="C154" s="51"/>
      <c r="D154" s="52">
        <v>5.3499999999999999E-2</v>
      </c>
      <c r="E154" s="53"/>
      <c r="F154" s="53">
        <f t="shared" si="8"/>
        <v>419401.9004723159</v>
      </c>
    </row>
    <row r="155" spans="1:6">
      <c r="A155" s="49"/>
      <c r="B155" s="50" t="s">
        <v>214</v>
      </c>
      <c r="C155" s="51"/>
      <c r="D155" s="52">
        <v>0.02</v>
      </c>
      <c r="E155" s="53"/>
      <c r="F155" s="53">
        <f t="shared" si="8"/>
        <v>156785.75718591249</v>
      </c>
    </row>
    <row r="156" spans="1:6">
      <c r="A156" s="49"/>
      <c r="B156" s="50" t="s">
        <v>215</v>
      </c>
      <c r="C156" s="51"/>
      <c r="D156" s="52">
        <v>0.01</v>
      </c>
      <c r="E156" s="53"/>
      <c r="F156" s="53">
        <f t="shared" si="8"/>
        <v>78392.878592956244</v>
      </c>
    </row>
    <row r="157" spans="1:6" ht="15" thickBot="1">
      <c r="A157" s="49"/>
      <c r="B157" s="50" t="s">
        <v>216</v>
      </c>
      <c r="C157" s="51"/>
      <c r="D157" s="52">
        <v>0.05</v>
      </c>
      <c r="E157" s="53"/>
      <c r="F157" s="53">
        <f t="shared" si="8"/>
        <v>391964.39296478126</v>
      </c>
    </row>
    <row r="158" spans="1:6" ht="15.95" thickTop="1" thickBot="1">
      <c r="A158" s="54"/>
      <c r="B158" s="47" t="s">
        <v>217</v>
      </c>
      <c r="C158" s="48"/>
      <c r="D158" s="55"/>
      <c r="E158" s="10"/>
      <c r="F158" s="48">
        <f>SUM(F152:F157)</f>
        <v>2026455.9116279192</v>
      </c>
    </row>
    <row r="159" spans="1:6" ht="15.95" thickTop="1" thickBot="1">
      <c r="A159" s="56"/>
      <c r="B159" s="57"/>
      <c r="C159" s="58"/>
      <c r="D159" s="59"/>
      <c r="E159" s="60"/>
      <c r="F159" s="60"/>
    </row>
    <row r="160" spans="1:6" ht="15.95" thickTop="1" thickBot="1">
      <c r="A160" s="54"/>
      <c r="B160" s="47" t="s">
        <v>218</v>
      </c>
      <c r="C160" s="48"/>
      <c r="D160" s="55"/>
      <c r="E160" s="10"/>
      <c r="F160" s="61">
        <f>F151+F158</f>
        <v>9865743.7709235437</v>
      </c>
    </row>
    <row r="161" spans="1:6" ht="15.95" thickTop="1" thickBot="1">
      <c r="A161" s="56"/>
      <c r="B161" s="57"/>
      <c r="C161" s="58"/>
      <c r="D161" s="59"/>
      <c r="E161" s="60"/>
      <c r="F161" s="60"/>
    </row>
    <row r="162" spans="1:6" ht="15.95" thickTop="1" thickBot="1">
      <c r="A162" s="62"/>
      <c r="B162" s="47" t="s">
        <v>219</v>
      </c>
      <c r="C162" s="63"/>
      <c r="D162" s="64">
        <v>0.03</v>
      </c>
      <c r="E162" s="65"/>
      <c r="F162" s="66">
        <f>F158*D162</f>
        <v>60793.677348837577</v>
      </c>
    </row>
    <row r="163" spans="1:6" ht="15.95" thickTop="1" thickBot="1">
      <c r="A163" s="56"/>
      <c r="B163" s="57"/>
      <c r="C163" s="58"/>
      <c r="D163" s="59"/>
      <c r="E163" s="60"/>
      <c r="F163" s="58"/>
    </row>
    <row r="164" spans="1:6" ht="15.95" thickTop="1" thickBot="1">
      <c r="A164" s="68"/>
      <c r="B164" s="69"/>
      <c r="C164" s="70"/>
      <c r="D164" s="71"/>
      <c r="E164" s="72"/>
      <c r="F164" s="70"/>
    </row>
    <row r="165" spans="1:6" ht="17.100000000000001" thickTop="1" thickBot="1">
      <c r="A165" s="73"/>
      <c r="B165" s="74" t="s">
        <v>220</v>
      </c>
      <c r="C165" s="75"/>
      <c r="D165" s="67">
        <f>1/1000</f>
        <v>1E-3</v>
      </c>
      <c r="E165" s="76"/>
      <c r="F165" s="77">
        <f>F151*D165</f>
        <v>7839.2878592956249</v>
      </c>
    </row>
    <row r="166" spans="1:6" ht="15.95" thickTop="1" thickBot="1">
      <c r="A166" s="56"/>
      <c r="B166" s="57"/>
      <c r="C166" s="58"/>
      <c r="D166" s="59"/>
      <c r="E166" s="60"/>
      <c r="F166" s="58"/>
    </row>
    <row r="167" spans="1:6" ht="15.95" thickTop="1" thickBot="1">
      <c r="A167" s="54"/>
      <c r="B167" s="47" t="s">
        <v>221</v>
      </c>
      <c r="C167" s="48"/>
      <c r="D167" s="67">
        <v>0.05</v>
      </c>
      <c r="E167" s="10"/>
      <c r="F167" s="48">
        <f>F151*D167</f>
        <v>391964.39296478126</v>
      </c>
    </row>
    <row r="168" spans="1:6" ht="15.95" thickTop="1" thickBot="1">
      <c r="A168" s="56"/>
      <c r="B168" s="57"/>
      <c r="C168" s="58"/>
      <c r="D168" s="60"/>
      <c r="E168" s="60"/>
      <c r="F168" s="58"/>
    </row>
    <row r="169" spans="1:6" ht="17.100000000000001" thickTop="1" thickBot="1">
      <c r="A169" s="54"/>
      <c r="B169" s="78" t="s">
        <v>222</v>
      </c>
      <c r="C169" s="48"/>
      <c r="D169" s="67">
        <v>0.18</v>
      </c>
      <c r="E169" s="10"/>
      <c r="F169" s="48">
        <f>F152*D169</f>
        <v>141107.18146732124</v>
      </c>
    </row>
    <row r="170" spans="1:6" ht="15.95" thickTop="1" thickBot="1">
      <c r="A170" s="56"/>
      <c r="B170" s="57"/>
      <c r="C170" s="58"/>
      <c r="D170" s="60"/>
      <c r="E170" s="60"/>
      <c r="F170" s="79"/>
    </row>
    <row r="171" spans="1:6" ht="15.95" thickTop="1" thickBot="1">
      <c r="A171" s="54"/>
      <c r="B171" s="47" t="s">
        <v>223</v>
      </c>
      <c r="C171" s="48"/>
      <c r="D171" s="10"/>
      <c r="E171" s="10"/>
      <c r="F171" s="48">
        <f>SUM(F160:F170)</f>
        <v>10467448.31056378</v>
      </c>
    </row>
    <row r="172" spans="1:6" ht="15" thickTop="1"/>
  </sheetData>
  <mergeCells count="5">
    <mergeCell ref="A3:F3"/>
    <mergeCell ref="A5:F5"/>
    <mergeCell ref="A6:F6"/>
    <mergeCell ref="A7:F7"/>
    <mergeCell ref="A9:F9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17F6B1239F852419EC39F308C69365C" ma:contentTypeVersion="12" ma:contentTypeDescription="Crear nuevo documento." ma:contentTypeScope="" ma:versionID="e1ab4545ea78ddee7fa2d5b4a0e6962f">
  <xsd:schema xmlns:xsd="http://www.w3.org/2001/XMLSchema" xmlns:xs="http://www.w3.org/2001/XMLSchema" xmlns:p="http://schemas.microsoft.com/office/2006/metadata/properties" xmlns:ns2="75bb8cd6-985c-494d-af69-1cddf313e21f" targetNamespace="http://schemas.microsoft.com/office/2006/metadata/properties" ma:root="true" ma:fieldsID="c792b6f25ba66410ad7840bd858d7a51" ns2:_="">
    <xsd:import namespace="75bb8cd6-985c-494d-af69-1cddf313e21f"/>
    <xsd:element name="properties">
      <xsd:complexType>
        <xsd:sequence>
          <xsd:element name="documentManagement">
            <xsd:complexType>
              <xsd:all>
                <xsd:element ref="ns2:Descripcion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5bb8cd6-985c-494d-af69-1cddf313e21f" elementFormDefault="qualified">
    <xsd:import namespace="http://schemas.microsoft.com/office/2006/documentManagement/types"/>
    <xsd:import namespace="http://schemas.microsoft.com/office/infopath/2007/PartnerControls"/>
    <xsd:element name="Descripcion" ma:index="8" nillable="true" ma:displayName="Descripcion" ma:format="Dropdown" ma:internalName="Descripcion">
      <xsd:simpleType>
        <xsd:restriction base="dms:Text">
          <xsd:maxLength value="255"/>
        </xsd:restriction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Etiquetas de imagen" ma:readOnly="false" ma:fieldId="{5cf76f15-5ced-4ddc-b409-7134ff3c332f}" ma:taxonomyMulti="true" ma:sspId="f16138d3-48b3-4cd3-b825-834a57c038b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5bb8cd6-985c-494d-af69-1cddf313e21f">
      <Terms xmlns="http://schemas.microsoft.com/office/infopath/2007/PartnerControls"/>
    </lcf76f155ced4ddcb4097134ff3c332f>
    <Descripcion xmlns="75bb8cd6-985c-494d-af69-1cddf313e21f" xsi:nil="true"/>
  </documentManagement>
</p:properties>
</file>

<file path=customXml/itemProps1.xml><?xml version="1.0" encoding="utf-8"?>
<ds:datastoreItem xmlns:ds="http://schemas.openxmlformats.org/officeDocument/2006/customXml" ds:itemID="{804DFDA7-40DD-49A5-8AFE-66F19F307507}"/>
</file>

<file path=customXml/itemProps2.xml><?xml version="1.0" encoding="utf-8"?>
<ds:datastoreItem xmlns:ds="http://schemas.openxmlformats.org/officeDocument/2006/customXml" ds:itemID="{96FBCD0D-D4E4-4C57-845F-59501F3B947E}"/>
</file>

<file path=customXml/itemProps3.xml><?xml version="1.0" encoding="utf-8"?>
<ds:datastoreItem xmlns:ds="http://schemas.openxmlformats.org/officeDocument/2006/customXml" ds:itemID="{E1951207-830D-4987-833D-6A8476C4C19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Juan Valverde</dc:creator>
  <cp:keywords/>
  <dc:description/>
  <cp:lastModifiedBy>Clara A. Robles Herrera</cp:lastModifiedBy>
  <cp:revision/>
  <dcterms:created xsi:type="dcterms:W3CDTF">2025-11-04T17:40:16Z</dcterms:created>
  <dcterms:modified xsi:type="dcterms:W3CDTF">2025-11-19T17:39:59Z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0x010100517F6B1239F852419EC39F308C69365C</vt:lpwstr>
  </property>
  <property fmtid="{D5CDD505-2E9C-101B-9397-08002B2CF9AE}" pid="3" name="MediaServiceImageTags">
    <vt:lpwstr/>
  </property>
</Properties>
</file>