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26\Inversion 2026\1er trimestre\"/>
    </mc:Choice>
  </mc:AlternateContent>
  <xr:revisionPtr revIDLastSave="0" documentId="13_ncr:1_{6798F596-0F5B-4FFA-828C-7D33293E4241}" xr6:coauthVersionLast="47" xr6:coauthVersionMax="47" xr10:uidLastSave="{00000000-0000-0000-0000-000000000000}"/>
  <bookViews>
    <workbookView xWindow="-120" yWindow="-120" windowWidth="29040" windowHeight="17520" firstSheet="1" activeTab="1" xr2:uid="{B2F4B915-3541-4065-8F5F-034A29041F0B}"/>
  </bookViews>
  <sheets>
    <sheet name="Libramiento vs cheque" sheetId="7" state="hidden" r:id="rId1"/>
    <sheet name="Imprimir" sheetId="6" r:id="rId2"/>
    <sheet name="PROGRAMA Y ACTIVIDAD" sheetId="11" r:id="rId3"/>
    <sheet name="MUNICIPIO" sheetId="12" r:id="rId4"/>
    <sheet name="Hoja1" sheetId="9" r:id="rId5"/>
    <sheet name="Tabla Final" sheetId="8" state="hidden" r:id="rId6"/>
  </sheets>
  <externalReferences>
    <externalReference r:id="rId7"/>
    <externalReference r:id="rId8"/>
  </externalReferences>
  <definedNames>
    <definedName name="_xlnm._FilterDatabase" localSheetId="1" hidden="1">Imprimir!$B$2:$W$79</definedName>
    <definedName name="_xlnm.Print_Area" localSheetId="1">Imprimir!$B$1:$W$83</definedName>
    <definedName name="_xlnm.Print_Area" localSheetId="0">'Libramiento vs cheque'!$B$1:$W$49</definedName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_xlnm.Print_Titles" localSheetId="1">Imprimir!$1:$3</definedName>
    <definedName name="_xlnm.Print_Titles" localSheetId="0">'Libramiento vs cheque'!$1:$2</definedName>
    <definedName name="TotalEstColumnName">[2]Sheet4!$E:$E</definedName>
    <definedName name="TotalEstColumnValue">[2]Sheet4!$F:$F</definedName>
    <definedName name="TotalEstLabel">'[1]Informacion '!$U$3</definedName>
    <definedName name="UnidadesList">'[1]Informacion '!$Q$3:$Q$43</definedName>
    <definedName name="UNSPSCCode">[1]UNSPSC!$A$1:$A$18298</definedName>
    <definedName name="UNSPSCDes">[1]UNSPSC!$B$1:$B$18298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4cf3e9ef-1baf-44bf-9f63-4d6f3143a980" name="Table001  Page 1" connection="Consulta - Table001 (Page 1)"/>
          <x15:modelTable id="Table002  Page 1_de30c13c-484e-4283-be33-c5168ce02e9e" name="Table002  Page 1" connection="Consulta - Table002 (Page 1)"/>
          <x15:modelTable id="Table003  Page 2_44a3b6c1-148a-4c88-84be-b7b74cc0d763" name="Table003  Page 2" connection="Consulta - Table003 (Page 2)"/>
          <x15:modelTable id="Table004  Page 2_520ad019-4583-467d-ba76-e3ac4bca19b4" name="Table004  Page 2" connection="Consulta - Table004 (Page 2)"/>
          <x15:modelTable id="Table005  Page 3_1361fdee-c102-4fbc-bc68-e44ca964dcc3" name="Table005  Page 3" connection="Consulta - Table005 (Page 3)"/>
          <x15:modelTable id="Table006  Page 3_84e28fe9-722b-4a19-9dec-6ec190dd7613" name="Table006  Page 3" connection="Consulta - Table006 (Page 3)"/>
          <x15:modelTable id="Table007  Page 4_49fe97cc-19c9-4616-af7f-aa2f234177bd" name="Table007  Page 4" connection="Consulta - Table007 (Page 4)"/>
          <x15:modelTable id="Table008  Page 4_1db970c6-e78f-4db8-94f9-ac7cf65c9e83" name="Table008  Page 4" connection="Consulta - Table008 (Page 4)"/>
          <x15:modelTable id="Table009  Page 5_54f97dc0-b22c-4bbf-9d94-1aa7b536decf" name="Table009  Page 5" connection="Consulta - Table009 (Page 5)"/>
          <x15:modelTable id="Table010  Page 5_1bd7ee54-d582-4587-8040-0c877c8562ca" name="Table010  Page 5" connection="Consulta - Table010 (Page 5)"/>
          <x15:modelTable id="Table011  Page 6_a0cdf173-e854-4fe8-89f7-56d6672a9991" name="Table011  Page 6" connection="Consulta - Table011 (Page 6)"/>
          <x15:modelTable id="Table012  Page 6_a5abc68e-d76b-4ae2-9536-1e4c8aa01167" name="Table012  Page 6" connection="Consulta - Table012 (Page 6)"/>
          <x15:modelTable id="Table013  Page 7_1d7f41f7-5323-4826-81b4-d4401b56c3f0" name="Table013  Page 7" connection="Consulta - Table013 (Page 7)"/>
          <x15:modelTable id="Table014  Page 7_72483e0e-bda7-458e-8b00-3398adc9283b" name="Table014  Page 7" connection="Consulta - Table014 (Page 7)"/>
          <x15:modelTable id="Table015  Page 8_3e18d724-0bbc-4917-89ab-e2d11bf13c1f" name="Table015  Page 8" connection="Consulta - Table015 (Page 8)"/>
          <x15:modelTable id="Table016  Page 8_92ceb7cd-3d7c-4b7d-88b7-843d41c3bf7c" name="Table016  Page 8" connection="Consulta - Table016 (Page 8)"/>
          <x15:modelTable id="Table017  Page 9_095ed946-9899-409f-86a7-7b605d3a4823" name="Table017  Page 9" connection="Consulta - Table017 (Page 9)"/>
          <x15:modelTable id="Table019  Page 10_f9519694-377f-4f3e-8089-6282ae6f8930" name="Table019  Page 10" connection="Consulta - Table019 (Page 10)"/>
          <x15:modelTable id="Table020  Page 10_4f5555a3-fb84-455c-9dbd-42f75f641372" name="Table020  Page 10" connection="Consulta - Table020 (Page 10)"/>
          <x15:modelTable id="Table021  Page 11_c4c912a3-1d43-4cd1-b4eb-ea255397b1fe" name="Table021  Page 11" connection="Consulta - Table021 (Page 11)"/>
          <x15:modelTable id="Table022  Page 11_50e3db7f-bc86-4529-a631-34a2a5065826" name="Table022  Page 11" connection="Consulta - Table022 (Page 11)"/>
          <x15:modelTable id="Table023  Page 12_b47010d0-7910-4e43-86d1-c87e09cfbd07" name="Table023  Page 12" connection="Consulta - Table023 (Page 12)"/>
          <x15:modelTable id="Table024  Page 12_e6bda866-8324-4eb2-baa3-b81b5fe4eda8" name="Table024  Page 12" connection="Consulta - Table024 (Page 12)"/>
          <x15:modelTable id="Table025  Page 13_6840cd4b-d63e-476e-8cac-7f695712bc9d" name="Table025  Page 13" connection="Consulta - Table025 (Page 13)"/>
          <x15:modelTable id="Table026  Page 13_f6ea487c-56f6-4aec-a660-b573a16ab3a1" name="Table026  Page 13" connection="Consulta - Table026 (Page 13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6" l="1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F69" i="6"/>
  <c r="F70" i="6"/>
  <c r="F71" i="6"/>
  <c r="F72" i="6"/>
  <c r="F73" i="6"/>
  <c r="F74" i="6"/>
  <c r="K70" i="6"/>
  <c r="K72" i="6"/>
  <c r="K73" i="6"/>
  <c r="K5" i="6" l="1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75" i="6"/>
  <c r="K4" i="6"/>
  <c r="F66" i="6"/>
  <c r="F67" i="6"/>
  <c r="F68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75" i="6"/>
  <c r="F4" i="6"/>
  <c r="C74" i="9"/>
  <c r="E5" i="11"/>
  <c r="F76" i="6" l="1"/>
  <c r="C76" i="9" s="1"/>
  <c r="B74" i="9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50" i="6"/>
  <c r="E51" i="6"/>
  <c r="E52" i="6"/>
  <c r="E53" i="6"/>
  <c r="E54" i="6"/>
  <c r="E55" i="6"/>
  <c r="E56" i="6"/>
  <c r="E57" i="6"/>
  <c r="E58" i="6"/>
  <c r="E59" i="6"/>
  <c r="E60" i="6"/>
  <c r="E4" i="6"/>
  <c r="O76" i="6" l="1"/>
  <c r="L76" i="6"/>
  <c r="M76" i="6"/>
  <c r="N76" i="6"/>
  <c r="P76" i="6"/>
  <c r="Q76" i="6"/>
  <c r="R76" i="6"/>
  <c r="S76" i="6"/>
  <c r="T76" i="6"/>
  <c r="U76" i="6"/>
  <c r="V76" i="6"/>
  <c r="W76" i="6"/>
  <c r="K76" i="6" l="1"/>
  <c r="E76" i="6"/>
  <c r="R77" i="6"/>
  <c r="L77" i="6"/>
  <c r="O77" i="6"/>
  <c r="U77" i="6"/>
  <c r="I24" i="8" l="1"/>
  <c r="G24" i="8"/>
  <c r="F49" i="7"/>
  <c r="F48" i="7"/>
  <c r="F47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V1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D67D5F-3901-4EEC-82FD-A6709AD7941A}" name="Consulta - Table001 (Page 1)" description="Conexión a la consulta 'Table001 (Page 1)' en el libro." type="100" refreshedVersion="8" minRefreshableVersion="5">
    <extLst>
      <ext xmlns:x15="http://schemas.microsoft.com/office/spreadsheetml/2010/11/main" uri="{DE250136-89BD-433C-8126-D09CA5730AF9}">
        <x15:connection id="ded57b47-9844-4b6e-a9a5-a38e85c2a487"/>
      </ext>
    </extLst>
  </connection>
  <connection id="2" xr16:uid="{7B5C0507-F799-4B4D-BD76-ABB19EB2BC0A}" keepAlive="1" name="Consulta - Table001 (Page 1) (2)" description="Conexión a la consulta 'Table001 (Page 1) (2)' en el libro." type="5" refreshedVersion="8" background="1" saveData="1">
    <dbPr connection="Provider=Microsoft.Mashup.OleDb.1;Data Source=$Workbook$;Location=&quot;Table001 (Page 1) (2)&quot;;Extended Properties=&quot;&quot;" command="SELECT * FROM [Table001 (Page 1) (2)]"/>
  </connection>
  <connection id="3" xr16:uid="{4A57D10D-6979-4307-B956-2E8549A98341}" name="Consulta - Table002 (Page 1)" description="Conexión a la consulta 'Table002 (Page 1)' en el libro." type="100" refreshedVersion="8" minRefreshableVersion="5">
    <extLst>
      <ext xmlns:x15="http://schemas.microsoft.com/office/spreadsheetml/2010/11/main" uri="{DE250136-89BD-433C-8126-D09CA5730AF9}">
        <x15:connection id="493d4bbb-b3ce-48d0-8ccc-87a8164b8207"/>
      </ext>
    </extLst>
  </connection>
  <connection id="4" xr16:uid="{2D1DC72D-19CF-44AF-9B56-DAABD5298929}" name="Consulta - Table003 (Page 2)" description="Conexión a la consulta 'Table003 (Page 2)' en el libro." type="100" refreshedVersion="8" minRefreshableVersion="5">
    <extLst>
      <ext xmlns:x15="http://schemas.microsoft.com/office/spreadsheetml/2010/11/main" uri="{DE250136-89BD-433C-8126-D09CA5730AF9}">
        <x15:connection id="aaf55770-d1f7-4e9f-a2e9-fcabc69aa9aa"/>
      </ext>
    </extLst>
  </connection>
  <connection id="5" xr16:uid="{4EFB642C-986D-4A5A-9286-55BF29E43C25}" name="Consulta - Table004 (Page 2)" description="Conexión a la consulta 'Table004 (Page 2)' en el libro." type="100" refreshedVersion="8" minRefreshableVersion="5">
    <extLst>
      <ext xmlns:x15="http://schemas.microsoft.com/office/spreadsheetml/2010/11/main" uri="{DE250136-89BD-433C-8126-D09CA5730AF9}">
        <x15:connection id="6910bcce-12b8-4dfc-8490-8c18d321b9d4"/>
      </ext>
    </extLst>
  </connection>
  <connection id="6" xr16:uid="{3FFBE2C4-59A0-4ED0-B665-2458FD52D8D8}" name="Consulta - Table005 (Page 3)" description="Conexión a la consulta 'Table005 (Page 3)' en el libro." type="100" refreshedVersion="8" minRefreshableVersion="5">
    <extLst>
      <ext xmlns:x15="http://schemas.microsoft.com/office/spreadsheetml/2010/11/main" uri="{DE250136-89BD-433C-8126-D09CA5730AF9}">
        <x15:connection id="761a7136-3867-4add-8d48-7fcf99dde0af"/>
      </ext>
    </extLst>
  </connection>
  <connection id="7" xr16:uid="{9DC3FCFA-59ED-4AD7-9230-AE47B87D5120}" name="Consulta - Table006 (Page 3)" description="Conexión a la consulta 'Table006 (Page 3)' en el libro." type="100" refreshedVersion="8" minRefreshableVersion="5">
    <extLst>
      <ext xmlns:x15="http://schemas.microsoft.com/office/spreadsheetml/2010/11/main" uri="{DE250136-89BD-433C-8126-D09CA5730AF9}">
        <x15:connection id="44f936a6-300a-453f-80c1-aa439cbbe1a1"/>
      </ext>
    </extLst>
  </connection>
  <connection id="8" xr16:uid="{A080D8C1-98A9-43C6-9AA9-623C0D65DBA5}" name="Consulta - Table007 (Page 4)" description="Conexión a la consulta 'Table007 (Page 4)' en el libro." type="100" refreshedVersion="8" minRefreshableVersion="5">
    <extLst>
      <ext xmlns:x15="http://schemas.microsoft.com/office/spreadsheetml/2010/11/main" uri="{DE250136-89BD-433C-8126-D09CA5730AF9}">
        <x15:connection id="319002d9-85f2-4aa6-a4f6-317004726a8f"/>
      </ext>
    </extLst>
  </connection>
  <connection id="9" xr16:uid="{6D7C3793-89D6-4EEF-8054-FC9F815799C3}" name="Consulta - Table008 (Page 4)" description="Conexión a la consulta 'Table008 (Page 4)' en el libro." type="100" refreshedVersion="8" minRefreshableVersion="5">
    <extLst>
      <ext xmlns:x15="http://schemas.microsoft.com/office/spreadsheetml/2010/11/main" uri="{DE250136-89BD-433C-8126-D09CA5730AF9}">
        <x15:connection id="c62e26de-dd7e-4a15-9a14-e32e9c937f11"/>
      </ext>
    </extLst>
  </connection>
  <connection id="10" xr16:uid="{81EFFE09-2EC1-4A09-82A4-A7F0A39A5C8D}" name="Consulta - Table009 (Page 5)" description="Conexión a la consulta 'Table009 (Page 5)' en el libro." type="100" refreshedVersion="8" minRefreshableVersion="5">
    <extLst>
      <ext xmlns:x15="http://schemas.microsoft.com/office/spreadsheetml/2010/11/main" uri="{DE250136-89BD-433C-8126-D09CA5730AF9}">
        <x15:connection id="686efa86-c0eb-4da1-9fb2-0a45b4973bc8"/>
      </ext>
    </extLst>
  </connection>
  <connection id="11" xr16:uid="{C243343E-8CB5-4132-B6A4-3B3D53416BC7}" name="Consulta - Table010 (Page 5)" description="Conexión a la consulta 'Table010 (Page 5)' en el libro." type="100" refreshedVersion="8" minRefreshableVersion="5">
    <extLst>
      <ext xmlns:x15="http://schemas.microsoft.com/office/spreadsheetml/2010/11/main" uri="{DE250136-89BD-433C-8126-D09CA5730AF9}">
        <x15:connection id="308c61df-1e35-4ea3-bbc3-d580267abea5"/>
      </ext>
    </extLst>
  </connection>
  <connection id="12" xr16:uid="{9A689C1B-F0E4-477E-8966-8062EBF23B96}" name="Consulta - Table011 (Page 6)" description="Conexión a la consulta 'Table011 (Page 6)' en el libro." type="100" refreshedVersion="8" minRefreshableVersion="5">
    <extLst>
      <ext xmlns:x15="http://schemas.microsoft.com/office/spreadsheetml/2010/11/main" uri="{DE250136-89BD-433C-8126-D09CA5730AF9}">
        <x15:connection id="77d32ab4-c2b1-487c-9994-ee8340e4654a"/>
      </ext>
    </extLst>
  </connection>
  <connection id="13" xr16:uid="{65BECF9C-2321-4298-BA6C-6CC978FE5F80}" name="Consulta - Table012 (Page 6)" description="Conexión a la consulta 'Table012 (Page 6)' en el libro." type="100" refreshedVersion="8" minRefreshableVersion="5">
    <extLst>
      <ext xmlns:x15="http://schemas.microsoft.com/office/spreadsheetml/2010/11/main" uri="{DE250136-89BD-433C-8126-D09CA5730AF9}">
        <x15:connection id="74b3ad69-148b-48fd-a5df-2de150aeb4d8"/>
      </ext>
    </extLst>
  </connection>
  <connection id="14" xr16:uid="{C2D5800A-7FB3-402C-8164-8569E0B190DC}" name="Consulta - Table013 (Page 7)" description="Conexión a la consulta 'Table013 (Page 7)' en el libro." type="100" refreshedVersion="8" minRefreshableVersion="5">
    <extLst>
      <ext xmlns:x15="http://schemas.microsoft.com/office/spreadsheetml/2010/11/main" uri="{DE250136-89BD-433C-8126-D09CA5730AF9}">
        <x15:connection id="d661cd31-197a-4bce-b8f8-261007e0e517"/>
      </ext>
    </extLst>
  </connection>
  <connection id="15" xr16:uid="{4FFDD7D5-CD57-41F1-B00A-39798E93C77F}" name="Consulta - Table014 (Page 7)" description="Conexión a la consulta 'Table014 (Page 7)' en el libro." type="100" refreshedVersion="8" minRefreshableVersion="5">
    <extLst>
      <ext xmlns:x15="http://schemas.microsoft.com/office/spreadsheetml/2010/11/main" uri="{DE250136-89BD-433C-8126-D09CA5730AF9}">
        <x15:connection id="7ac6926e-495d-4bbc-9a3e-64328c7abb73"/>
      </ext>
    </extLst>
  </connection>
  <connection id="16" xr16:uid="{DDA62480-B5B8-4CA7-9FF3-2F5E793B272F}" name="Consulta - Table015 (Page 8)" description="Conexión a la consulta 'Table015 (Page 8)' en el libro." type="100" refreshedVersion="8" minRefreshableVersion="5">
    <extLst>
      <ext xmlns:x15="http://schemas.microsoft.com/office/spreadsheetml/2010/11/main" uri="{DE250136-89BD-433C-8126-D09CA5730AF9}">
        <x15:connection id="cd9f5f7f-aad2-4794-84a2-5bdbea8b1ad4"/>
      </ext>
    </extLst>
  </connection>
  <connection id="17" xr16:uid="{2E1930A2-2AB6-4B34-AA6E-0466C571A025}" name="Consulta - Table016 (Page 8)" description="Conexión a la consulta 'Table016 (Page 8)' en el libro." type="100" refreshedVersion="8" minRefreshableVersion="5">
    <extLst>
      <ext xmlns:x15="http://schemas.microsoft.com/office/spreadsheetml/2010/11/main" uri="{DE250136-89BD-433C-8126-D09CA5730AF9}">
        <x15:connection id="13e3edc5-a74b-4e9c-9a6d-cb45b9beabfc"/>
      </ext>
    </extLst>
  </connection>
  <connection id="18" xr16:uid="{342E36A2-8F71-4B19-AC1E-3F10FCB540B8}" name="Consulta - Table017 (Page 9)" description="Conexión a la consulta 'Table017 (Page 9)' en el libro." type="100" refreshedVersion="8" minRefreshableVersion="5">
    <extLst>
      <ext xmlns:x15="http://schemas.microsoft.com/office/spreadsheetml/2010/11/main" uri="{DE250136-89BD-433C-8126-D09CA5730AF9}">
        <x15:connection id="fec3ddc0-ad49-4a6c-b72f-6e4c1a20b545"/>
      </ext>
    </extLst>
  </connection>
  <connection id="19" xr16:uid="{C80C873A-47B4-42E1-BA6A-0FC9C59D5348}" name="Consulta - Table019 (Page 10)" description="Conexión a la consulta 'Table019 (Page 10)' en el libro." type="100" refreshedVersion="8" minRefreshableVersion="5">
    <extLst>
      <ext xmlns:x15="http://schemas.microsoft.com/office/spreadsheetml/2010/11/main" uri="{DE250136-89BD-433C-8126-D09CA5730AF9}">
        <x15:connection id="6fada36c-11f4-4dd7-9ee6-760da0f891c3"/>
      </ext>
    </extLst>
  </connection>
  <connection id="20" xr16:uid="{4E2B86D6-7915-4744-B87A-F8933F05CBD2}" name="Consulta - Table020 (Page 10)" description="Conexión a la consulta 'Table020 (Page 10)' en el libro." type="100" refreshedVersion="8" minRefreshableVersion="5">
    <extLst>
      <ext xmlns:x15="http://schemas.microsoft.com/office/spreadsheetml/2010/11/main" uri="{DE250136-89BD-433C-8126-D09CA5730AF9}">
        <x15:connection id="f6b29612-7fa3-4ec9-a16d-1bdc3a6f08c7"/>
      </ext>
    </extLst>
  </connection>
  <connection id="21" xr16:uid="{12837DC4-7ACB-45CF-BEEA-38F4C8EF1DC7}" name="Consulta - Table021 (Page 11)" description="Conexión a la consulta 'Table021 (Page 11)' en el libro." type="100" refreshedVersion="8" minRefreshableVersion="5">
    <extLst>
      <ext xmlns:x15="http://schemas.microsoft.com/office/spreadsheetml/2010/11/main" uri="{DE250136-89BD-433C-8126-D09CA5730AF9}">
        <x15:connection id="db70bb7e-487a-4a56-a925-659c51ff3348"/>
      </ext>
    </extLst>
  </connection>
  <connection id="22" xr16:uid="{876EDE17-0CA3-41E5-B21F-1390C66DE3DA}" name="Consulta - Table022 (Page 11)" description="Conexión a la consulta 'Table022 (Page 11)' en el libro." type="100" refreshedVersion="8" minRefreshableVersion="5">
    <extLst>
      <ext xmlns:x15="http://schemas.microsoft.com/office/spreadsheetml/2010/11/main" uri="{DE250136-89BD-433C-8126-D09CA5730AF9}">
        <x15:connection id="d3f7b6a7-ba08-4fcb-a408-bf93bd3779e2"/>
      </ext>
    </extLst>
  </connection>
  <connection id="23" xr16:uid="{C4DE234C-FF5F-48FD-81C3-6CCE5C7FC422}" name="Consulta - Table023 (Page 12)" description="Conexión a la consulta 'Table023 (Page 12)' en el libro." type="100" refreshedVersion="8" minRefreshableVersion="5">
    <extLst>
      <ext xmlns:x15="http://schemas.microsoft.com/office/spreadsheetml/2010/11/main" uri="{DE250136-89BD-433C-8126-D09CA5730AF9}">
        <x15:connection id="c8560a8f-a065-4072-9569-b34725dc767e"/>
      </ext>
    </extLst>
  </connection>
  <connection id="24" xr16:uid="{63825C14-7E5E-43D0-A9F0-EF22CD99135C}" name="Consulta - Table024 (Page 12)" description="Conexión a la consulta 'Table024 (Page 12)' en el libro." type="100" refreshedVersion="8" minRefreshableVersion="5">
    <extLst>
      <ext xmlns:x15="http://schemas.microsoft.com/office/spreadsheetml/2010/11/main" uri="{DE250136-89BD-433C-8126-D09CA5730AF9}">
        <x15:connection id="64b0b9c0-c4c2-48c9-8d72-d85e021f2e08"/>
      </ext>
    </extLst>
  </connection>
  <connection id="25" xr16:uid="{0D50DD58-70E1-499D-9CF0-F6F546C5B0A7}" name="Consulta - Table025 (Page 13)" description="Conexión a la consulta 'Table025 (Page 13)' en el libro." type="100" refreshedVersion="8" minRefreshableVersion="5">
    <extLst>
      <ext xmlns:x15="http://schemas.microsoft.com/office/spreadsheetml/2010/11/main" uri="{DE250136-89BD-433C-8126-D09CA5730AF9}">
        <x15:connection id="f25463c9-0f85-4d51-97ba-af11ddf29f42"/>
      </ext>
    </extLst>
  </connection>
  <connection id="26" xr16:uid="{B00F316F-1ACA-45CB-9665-A8ECBE003FEA}" name="Consulta - Table026 (Page 13)" description="Conexión a la consulta 'Table026 (Page 13)' en el libro." type="100" refreshedVersion="8" minRefreshableVersion="5">
    <extLst>
      <ext xmlns:x15="http://schemas.microsoft.com/office/spreadsheetml/2010/11/main" uri="{DE250136-89BD-433C-8126-D09CA5730AF9}">
        <x15:connection id="c51d5a32-5711-4be5-b60d-505a9ed6bf0b"/>
      </ext>
    </extLst>
  </connection>
  <connection id="27" xr16:uid="{B0A2EF79-1713-413E-9685-816EFB459B8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<sst xmlns="http://schemas.openxmlformats.org/spreadsheetml/2006/main" count="565" uniqueCount="171">
  <si>
    <t>SNIP</t>
  </si>
  <si>
    <t>Proyecto</t>
  </si>
  <si>
    <t>Fuente Financiamiento</t>
  </si>
  <si>
    <t>Monto RD$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</si>
  <si>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</si>
  <si>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</si>
  <si>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</si>
  <si>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</si>
  <si>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</si>
  <si>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</si>
  <si>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</si>
  <si>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</si>
  <si>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</si>
  <si>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</si>
  <si>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</si>
  <si>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</si>
  <si>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CREDITO EXTERNO</t>
  </si>
  <si>
    <t>HABILITACIÓN DE LAS REDES ELECTRICAS DE LOS SISTEMAS ISABELA, ISA-MANA, PLANTA DE VALDESIA Y ESTACION DE BOMBEO EL CALICHE, DISTRITO NACIONAL Y PROV SANTO DOMINGO</t>
  </si>
  <si>
    <t>FONDO GENERAL</t>
  </si>
  <si>
    <t>REHABILITACIÓN SISTEMA HAINA MANOGUAYABO, MUNICIPIO SANTO DOMINGO OESTE,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</si>
  <si>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</si>
  <si>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</si>
  <si>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</si>
  <si>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REHABILITACION 17 CAÑADAS DISTRITO NACIONAL Y PROVINCIA SANTO DOMINGO, REGION OZAMA</t>
  </si>
  <si>
    <t>EQUIPAMIENTO DE LAS AREAS SUSTANTIVAS DE LA CAASD, D. N. Y PROVINCIA STO. DGO.</t>
  </si>
  <si>
    <t>CONSTRUCCION SISTEMA DE SANEAMIENTO SANITARIO Y PLUVIAL CAÑADA GUAJIMIA FASE II, STO. DGO. OESTE</t>
  </si>
  <si>
    <t>AMPLIACIÓN SERVICIOS DE AGUA POTABLE EN EL MUNICIPIO SANTO DOMINGO ESTE, PROVINCIA SANTO DOMINGO</t>
  </si>
  <si>
    <t>AMPLIACION COBERTURA DEL ALCANTARILLADO EN LOS MUNICIPIOS STO DGO ESTE Y NORTE</t>
  </si>
  <si>
    <t>REHABILITACIÓN DE SISTEMA DE PRODUCCIÓN DE AGUA POTABLE Y ESTACIONES DE BOMBEO DE AGUA RESIDUALES EN LA PROVINCIA SANTO DOMINGO</t>
  </si>
  <si>
    <t>MEJORAMIENTO REDES AGUA POTABLE EN EL DISTRITO NACIONAL, REGION OZAMA</t>
  </si>
  <si>
    <t>REHABILITACION ACUEDUCTO MULTIPLE SAN FELIPE MAL NOMBRE, VILLA MELLA, PROVINCIA SANTO DOMINGO, MUNICIPIO SANTO DOMINGO NORTE</t>
  </si>
  <si>
    <t xml:space="preserve">AMPLIACION COBERTURA DEL ALCANTARILLADO EN EL DN. </t>
  </si>
  <si>
    <t>FORTALECIMIENTO SERVICIO ABASTECIMIENTO DGO. OESTE</t>
  </si>
  <si>
    <t>S/SNIP</t>
  </si>
  <si>
    <t>TOTALES MENSUALES</t>
  </si>
  <si>
    <t>Preparado por:</t>
  </si>
  <si>
    <t>Revisado por:</t>
  </si>
  <si>
    <t>Ing. Sergio Polanco</t>
  </si>
  <si>
    <t>Lic. Katihusca Ledesma</t>
  </si>
  <si>
    <t>Enc. Depto. Formulación, Monitoreo y Evaluación PPP</t>
  </si>
  <si>
    <t>Directora de Planificación y Desarrollo</t>
  </si>
  <si>
    <t>TOTAL TRIMESTRE</t>
  </si>
  <si>
    <t>GASTO DE CAPITAL PROYECTO CIUDAD JUAN BOSCH</t>
  </si>
  <si>
    <t>14447</t>
  </si>
  <si>
    <t>14448</t>
  </si>
  <si>
    <t>14449</t>
  </si>
  <si>
    <t>14451</t>
  </si>
  <si>
    <t>AMPLIACION DE LA RED DE ABASTECIMIENTO DE AGUA POTABLE PARA LOS ALCARRIZOS Y PANTOJA, PROVINCIA SANTO DOMINGO</t>
  </si>
  <si>
    <t>AMPLIACION DE LA MICRORED DE ABASTECIMIENTO DE AGUA POTABLE PARA EL BARRIO LA UREÑA, MUNICIPIO SANTO DOMINGO ESTE.</t>
  </si>
  <si>
    <t>AMPLIACION DE LA MICRORED DE ABASTECIMIENTO DE AGUA POTABLE PARA EL SECTOR CANCINO ADENTRO, MUNICIPIO SANTO DOMINGO ESTE.</t>
  </si>
  <si>
    <t>FORTALECIMIENTO DE LA MICRORED DE ABASTECIMIENTO DE AGUA POTABLE PARA EL MUNICIPIO DE SANTO DOMINGO ESTE.</t>
  </si>
  <si>
    <t>MEJORAMIENTO DE LA RED DE DISTRIBUCION DE AGUA POTABLE PARA LOS BARRIOS BRISAS DEL ESTE, VILLA ELOISA, LOTIFICACION DEL ESTE, LAS FLORES, MUNICIPIO SANTO DOMINGO ESTE.</t>
  </si>
  <si>
    <t>14450</t>
  </si>
  <si>
    <t>AMPLIACION DE LA RED DE ABASTECIMIENTO DE AGUA POTABLE PARA EL MUNICIPIO SANTO DOMINGO NORTE.</t>
  </si>
  <si>
    <t>CONSTRUCCIÓN PRIMERA ETAPA DEL SUB-SISTEMA DE RECOLECCIÓN Y TRANSMISIÓN DE AGUAS RESIDUALES LA ZURZA, PROVINCIA DE SANTO DOMINGO</t>
  </si>
  <si>
    <t>CONTRPARTIDA</t>
  </si>
  <si>
    <t>ESTUDIO PRESA DE HAINA</t>
  </si>
  <si>
    <t>AMPLIACIÓN ACUEDUCTO ORIENTAL BARRERA DE SALINIDAD Y TRASVASE A SANTO DOMINGO NORTE, FASE II</t>
  </si>
  <si>
    <t>CREDITO EXT.</t>
  </si>
  <si>
    <t>AMPLIACIÓN ACUEDUCTO ORIENTAL BARRERA DE SALINIDAD Y TRASVASE A SANTO DOMINGO NORTE, FASE I</t>
  </si>
  <si>
    <t>PROYECTOS CON CÓDIGO SNIP DENTRO DE PRESUPUESTO</t>
  </si>
  <si>
    <t>PROYECTOS FUERA DE PRESUPUETSO Y EN PROCESO DE REACTIVACION</t>
  </si>
  <si>
    <t>REHABILITACIÓN PLANTAS DE TRATAMIENTO DE AGUAS RESIDUALES VISTA BELLA, HAINAMOSA Y PRADOS DE SAN LUIS, PROVINCIA DE SANTO DOMINGO</t>
  </si>
  <si>
    <t>MEJORAMIENTO DE LAS INSTALACIONES FISICAS DE LA PLANTA POTABILIZADORA VALDESIA, DISTRITO NACIONAL Y PROVINCIA SANTO DOMINGO.</t>
  </si>
  <si>
    <t>FORTALECIMIENTO DE LA RED DE ABASTECIMIENTO DE AGUA POTABLE PARA 16 SECTORES DEL DISTRITO NACIONAL.</t>
  </si>
  <si>
    <t>REPARACION DE DEPOSITOS REGULADORES EN EL GRAN SANTO DOMNFO</t>
  </si>
  <si>
    <t>REPARACIÓN DEL DEPOSITO REGULADOR PALMAR DE HERRERA, PROVINCIA SANTO DOMINGO</t>
  </si>
  <si>
    <t>CONSTRUCCIÓN SOLUCION PLUVIAL Y SANITARIA CAÑADA TIRADENTES Y CONSTRUCCION BULEVAR RECREATIVO CRISTO PARK, DISTRITO NACIONAL</t>
  </si>
  <si>
    <t>CONSTRUCCION DE REDES DE DISTRIBUCION DE AGUA POTABLE EN LOS JARDINES DEL SUR, DISTRITO NACIONAL</t>
  </si>
  <si>
    <t>Libramiento</t>
  </si>
  <si>
    <t>Cheque</t>
  </si>
  <si>
    <t>TOTAL PAGADO POR CHEQUE</t>
  </si>
  <si>
    <t>TOTAL GENERAL</t>
  </si>
  <si>
    <t>TOTAL PAGADO POR LIBRAMIENTO (SIGEF)</t>
  </si>
  <si>
    <t>EQUIPAMIENTO PARA LA AUTOMATIZACIÓN DE LOS SISTEMAS DE BOMBEO EN EL GRAN SANTO DOMINGO</t>
  </si>
  <si>
    <t>MEJORAMIENTO DE LOS ESPACIOS FISICOS DEL EDIFICIO NO.2 DE LA SEDE CENTRAL CAASD, DISTRITO NACIONAL.</t>
  </si>
  <si>
    <r>
      <t xml:space="preserve">Corporacion del Acueducto y Alcantarillado de Santo Domingo
Direccion de </t>
    </r>
    <r>
      <rPr>
        <sz val="16"/>
        <color indexed="8"/>
        <rFont val="Century Schoolbook"/>
        <family val="1"/>
      </rPr>
      <t>Planificación y Desarrollo</t>
    </r>
    <r>
      <rPr>
        <sz val="16"/>
        <color indexed="8"/>
        <rFont val="Arial"/>
        <family val="2"/>
      </rPr>
      <t xml:space="preserve">
Pagos inversion 2022 Libramientos VS cheques</t>
    </r>
  </si>
  <si>
    <t>HABILITACIÓN DEL SISTEMA DE PRODUCCIÓN DE AGUA POTABLE LECHERÍA, SECTOR MANOGUAYABO, MUNICIPIO SANTO DOMINGO OESTE ,PROV. SANTO DGO.</t>
  </si>
  <si>
    <t>MEJORAMIENTO DE LOS SISTEMAS DE MEDICIÓN DE AGUA POTABLE EN LOS SECTORES NACO, PIANTINI, SERRALLES Y PARAÍSO, DISTRITO NACIONAL</t>
  </si>
  <si>
    <t>CONSTRUCCION SOLUCION PLUVIAL Y SANITARIA 2DA ETAPA DE LAS CAÑADAS VILLA EMILIA Y ALTOS DE SABANA PERDIDA, STO. DGO. NORTE</t>
  </si>
  <si>
    <t>AMPLIACIÓN ACUEDUCTO DISTRITO MUNICIPAL LA GUAYIGA, MUNICIPIO PEDRO BRAND, PROVINCIA STO. DGO.</t>
  </si>
  <si>
    <t>AMPLIACIÓN DE LA RED DE ABASTECIMIENTO DE AGUA POTABLE DE 16 SECTORES DEL DISTRITO NACIONAL</t>
  </si>
  <si>
    <t>CONSTRUCCIÓN SISTEMA DE SANEAMIENTO CAÑADA GIRASOLES, DISTRITO NACIONAL</t>
  </si>
  <si>
    <t>CONSTRUCCIÓN SISTEMA DE SANEAMIENTO CAÑADA MARAÑON, MUNICIPIO SANTO DOMINGO NORTE</t>
  </si>
  <si>
    <t>CONSTRUCCIÓN SISTEMA DE SANEAMIENTO CAÑADAS LOS PERALEJOS Y JICACO Y RELOCALIZACION DE VIVIENDAS, DIST. NACIONAL Y LOS ALCARRIZOS</t>
  </si>
  <si>
    <t>CONSTRUCCIÓN DE 25 POZOS SECTORIALES EN EL GRAN SANTO DOMINGO</t>
  </si>
  <si>
    <t>CONSTRUCCIÓN SISTEMA DE SANEAMIENTO CAÑADA VILLA LINDA, MUNICIPIO LOS ALCARRIZOS, PROVINCIA SANTO DOMINGO</t>
  </si>
  <si>
    <t>CONSTRUCCIÓN SISTEMA DE SANEAMIENTO CAÑADAS ARROYO MANZANO Y ARROYO SECO, DISTRITO NACIONAL</t>
  </si>
  <si>
    <t>Presupuesto Inicial
(RD$)</t>
  </si>
  <si>
    <t>Presupuesto vigente
(RD$)</t>
  </si>
  <si>
    <t>Valores pagados</t>
  </si>
  <si>
    <t>SDE</t>
  </si>
  <si>
    <t>AGUA POTABLE</t>
  </si>
  <si>
    <t>SDN</t>
  </si>
  <si>
    <t>AGUA RESIDUAL</t>
  </si>
  <si>
    <t>DN</t>
  </si>
  <si>
    <t>SDO</t>
  </si>
  <si>
    <t>NOMBRE PROYECTO</t>
  </si>
  <si>
    <t>MONTO</t>
  </si>
  <si>
    <t>MUNICIPIO</t>
  </si>
  <si>
    <t xml:space="preserve">CATERGORIA </t>
  </si>
  <si>
    <t>ALCARRIZOS</t>
  </si>
  <si>
    <t>REHABILITACIÓN 17 CAÑADAS, DISTRITO NACIONAL Y LA PROVINCIA SANTO DOMINGO,</t>
  </si>
  <si>
    <t>PEDRO BRAND</t>
  </si>
  <si>
    <t>Etiquetas de fila</t>
  </si>
  <si>
    <t>Suma de MONTO</t>
  </si>
  <si>
    <t>AMPLIACIÓN DE LA RED DE ABASTECIMIENTO DE AGUA POTABLE PARA LOS ALCARRIZOS Y PANTOJA, PROVINCIA SANTO DOMINGO.</t>
  </si>
  <si>
    <t>Total general</t>
  </si>
  <si>
    <t>AMPLIACIÓN DE LA MICRORED DE ABASTECIMIENTO DE AGUA POTABLE PARA EL SECTOR CANCINO ADENTRO, SANTO DOMINGO ESTE,PROV. SANTO DOMINGO</t>
  </si>
  <si>
    <t>MEJORAMIENTO DE LA RED DE DISTRIBUCION DE AGUA POTABLE PARA BRISAS DEL ESTE, V. ELOISA, LOTIFICACION, LAS FLORES PROV.SANTO DOM.</t>
  </si>
  <si>
    <t>CONSTRUCCIÓN ACUEDUCTO SAN ANTONIO DE GUERRA, PROVINCIA SANTO DOMINGO</t>
  </si>
  <si>
    <t>AMPLIACIÓN ACUEDUCTO ORIENTAL, BARRERA DE SALINIDAD Y TRASVASE AL MUNICIPIO SANTO DOMINGO NORTE, PROVINCIA SANTO DOMINGO</t>
  </si>
  <si>
    <t>REPARACIÓN DE LOS DEPÓSITOS REGULADORES DE AGUA POTABLE EN EL GRAN SANTO DOMINGO.</t>
  </si>
  <si>
    <t>Total</t>
  </si>
  <si>
    <t>CONSTRUCCIÓN ACUEDUCTO MULTIPLE LA CUABA MUNICIPIO PEDRO BRAND , PROVINCIA SANTO DOMINGO</t>
  </si>
  <si>
    <t>MEJORAMIENTO DEL SERVICIO DE DISTRIBUCION DE AGUA  POTABLE A TRAVES DE CAMIONES CISTERNA EN EL GRAN SANTO DOMINGO</t>
  </si>
  <si>
    <t>FORTALECIMIENTO DEL SISTEMA DE DISTRIBUCION EN 25 SECTORES DE SANTO DOMINGO ESTE, PROVINCIA SANTO DOMINGO</t>
  </si>
  <si>
    <t>SANEAMIENTO CAÑADA ZOOLOGICO NACIONAL</t>
  </si>
  <si>
    <t>MEJORAMIENTO DEL SISTEMA DE DISTRIBUCION EN 12 SECTORES DEL DN</t>
  </si>
  <si>
    <t>MEJORAMIENTO DEL SISTEMA DE DISTRIBUCION EN 20 SECTORES DE SDE</t>
  </si>
  <si>
    <t>Total ejecutado 
(RD$)</t>
  </si>
  <si>
    <t>FORTALECIMIENTO DE LAS REDES DEL ALCANTARILLADO SANITARIO EN 10 SECTORES DEL DISTRITO NACIONAL</t>
  </si>
  <si>
    <t>AMPLIACIÓN SISTEMA DE SANEAMIENTO CAÑADA VILLA LINDA MUNICIPIO LOS ALCARRIZOS, PROVINCIA SANTO DOMINGO</t>
  </si>
  <si>
    <t>CONSTRUCCIÓN SISTEMA DE SANEAMIENTO PLUVIAL Y SANITARIO CAÑADA BAJO MUNDO, PROVINCIA SANTO DOMINGO</t>
  </si>
  <si>
    <t>CONSTRUCCIÓN SISTEMA DE SANEAMIENTO PLUVIAL Y SANITARIO CAÑADA PONCE, PROVINCIA SANTO DOMINGO</t>
  </si>
  <si>
    <t>AMPLIACIÓN DEL SERVICIO DE ABASTECIMIENTO DE AGUA POTABLE EN 11 SECTORES DE LOS ALCARRIZOS Y PANTOJA, PROVINCIA SANTO DOMINGO</t>
  </si>
  <si>
    <t>EQUIPAMIENTO AREAS SUSTANTIVAS DE LA CAASD, DISTRITO NACIONAL Y PROVINCIA SANTO DOMINGO</t>
  </si>
  <si>
    <t>PRES VIGENTE</t>
  </si>
  <si>
    <t>PRES INICIAL</t>
  </si>
  <si>
    <t>AMPLIACIÓN ACUEDUCTO DISTRITO MUNICIPAL LA GUAYIGA, MUNICIPIO PEDRO BRAND</t>
  </si>
  <si>
    <t>CONSTRUCCIÓN TALLER DE SERVICIOS MECÁNICOS EN LA CAASD, MUNICIPIO SANTO DOMINGO NORTE, PROVINCIA SANTO DOMINGO</t>
  </si>
  <si>
    <t>CONSTRUCCIÓN SOLUCION PLUVIAL Y SANITARIA MARAÑON FASE II, MUNICIPIO SANTO DOMINGO NORTE</t>
  </si>
  <si>
    <t>FORTALECIMIENTO DE LA RED DE ABASTECIMIENTO DE AGUA PARA 6 SECTORES DE SANTO DOMINGO ESTE,PROVINCIA SANTO DOMINGO</t>
  </si>
  <si>
    <t>AMPLIACIÓN REDES DE ABASTECIMIENTO DE AGUA POTABLE EN 5 SECTORES DEL MUNICIPIO STO. DGO. OESTE, PROVICNIA SANTO DOMINGO</t>
  </si>
  <si>
    <t xml:space="preserve">	AMPLIACIÓN RED DE ABASTECIMIENTO DE AGUA PARA 5 SECTORES DE SANTO DOMINGO NORTE</t>
  </si>
  <si>
    <t>AMPLIACIÓN SERVICIO DE ABASTECIMIENTO DE AGUA POTABLE EN 4 SECTORES DEL MUNICIPIO PEDRO BRAND, PROVINCIA SANTO DOMINGO</t>
  </si>
  <si>
    <t>FORTALECIMIENTO RED DE ABASTECIMIENTO DE AGUA POTABLE PARA 9 SECTORES DEL DISTRITO NACIONAL</t>
  </si>
  <si>
    <t>FORTALECIMIENTO REDES DEL ALCANTARILLADO SANITARIO EN 5 SECTORES DEL DISTRITO NACIONAL Y LA PROVINCIA SANTO DOMINGO</t>
  </si>
  <si>
    <t>REHABILITACIÓN PLANTA DE TRATAMIENTO DE AGUAS RESIDUALES INVI-LA VIRGEN, MUNICIPIO SANTO DOMINGO NORTE. PROV. SANTO DOMINGO</t>
  </si>
  <si>
    <t>CONSTRUCCIÓN SISTEMA DE SANEAMIENTO PLUVIAL Y SANITARIO CAÑADA ARROYO HONDO, DISTRITO NACIONAL</t>
  </si>
  <si>
    <t>GSD</t>
  </si>
  <si>
    <t>Municipio</t>
  </si>
  <si>
    <t>(en blanco)</t>
  </si>
  <si>
    <t>Suma de Total ejecutado 
(RD$)</t>
  </si>
  <si>
    <t>Guerra</t>
  </si>
  <si>
    <t>REHABILITACION PLANTA DE TRATAMIENTO VILLA LIBERACION, SDE</t>
  </si>
  <si>
    <t>PROGRAMA</t>
  </si>
  <si>
    <t>PRODUCTO</t>
  </si>
  <si>
    <t>ACTIVIDAD</t>
  </si>
  <si>
    <t>02</t>
  </si>
  <si>
    <t>00</t>
  </si>
  <si>
    <t>04</t>
  </si>
  <si>
    <t>0002</t>
  </si>
  <si>
    <t>0001</t>
  </si>
  <si>
    <t>05</t>
  </si>
  <si>
    <t>Suma de Presupuesto vigente
(RD$)</t>
  </si>
  <si>
    <t>REPOSICIÓN DEL SISTEMA DE BOMBEO DE AGUA ISABELA,DISTRITO NACIONAL</t>
  </si>
  <si>
    <t>REPOSICIÓN DEL SISTEMA DE BOMBEO DE AGUA HAINA MANOGUAYABO, PROVINCIA SANTO DOMINGO.</t>
  </si>
  <si>
    <t>REPOSICIÓN DEL SISTEMA DE BOMBEO DE AGUA TAMARINDO 1 MUNICIPIO SANTO DOMINGO ESTE ,PROVINCIA SANTO DOMINGO</t>
  </si>
  <si>
    <t>CONSTRUCCIÓN 154 POZOS TUBULARES EN EL GRAN SANTO DOMINGO</t>
  </si>
  <si>
    <t>AMPLIACIÓN DE LA COBERTURA DEL ALCANTARILLADO SANITARIO EN EL SECTOR DE VILLA CONSUELO, DISTRITO NACIONAL</t>
  </si>
  <si>
    <t>MEJORAMIENTO DE LAS REDES DEL ALCANTARILLADO SANITARIO EN VILLA JUANA Y VILLAS AGRICOLAS,DISTRITO NACIONAL</t>
  </si>
  <si>
    <t>REHABILITACIÓN DEL SISTEMA DE SANEAMIENTO DE AGUAS RESIDUALES EN LOS SECTORES LOTES Y SERVICIO Y COLINAS DEL ARROYO II, MUNICIPIO SANTO DOMINGO NORTE, PROVINCIA SANTO DOMINGO</t>
  </si>
  <si>
    <t>REHABILITACIÓN DE LOS SISTEMAS DE TRATAMIENTO DE AGUAS RECIDUALES EN LOS MUNICIPIOS SANTO DOMINGO OESTE Y LOS ALCARRIZOS, PROVINCIA SANTO DOMINGO</t>
  </si>
  <si>
    <t xml:space="preserve">	AMPLIACIÓN REDES ALCANTARILLADO SANITARIO, AVENIDA JACOBO MAJLUTA, SANTO DOMINGO NORTE</t>
  </si>
  <si>
    <t>EQUIPAMIENTO DE LOS CAMPOS DE POZOS DEL MUNICIPIO SANTO DOMINGO ESTE</t>
  </si>
  <si>
    <t>CONSTRUCCIÓN CAMPO DE POZOS MIRADOR SUR, DISTRITO NACIONAL</t>
  </si>
  <si>
    <t>Corporacion del Acueducto y Alcantarillado de Santo Domingo
Informe de presupuesto Inversion 1er trimestre 2026</t>
  </si>
  <si>
    <t>CONSTRUCCIÓN SOLUCION PLUVIAL Y SANITARIA MARAÑON FASE III, MUNICIPIO SANTO DOMINGO NORTE</t>
  </si>
  <si>
    <t>CONSTRUCCIÓN SISTEMA DE SANEAMIENTO PLUVIAL Y SANITARIO CAÑADA ARROYO HONDO, TRAMO REPÚBLICA DE COLOMBIA-ARROYO SECO, D.N.</t>
  </si>
  <si>
    <t xml:space="preserve">	CONSTRUCCIÓN SOLUCION PLUVIAL Y SANITARIA DEL SECTOR CAPOTILLO, DISTRITO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</si>
</sst>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C0A]#,##0.0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color indexed="8"/>
      <name val="Century Schoolbook"/>
      <family val="1"/>
    </font>
    <font>
      <sz val="14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Aharoni"/>
      <charset val="177"/>
    </font>
    <font>
      <b/>
      <sz val="11"/>
      <color theme="0"/>
      <name val="Aharoni"/>
      <charset val="177"/>
    </font>
    <font>
      <sz val="16"/>
      <color theme="0"/>
      <name val="Aharoni"/>
      <charset val="177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Bookman Old Style"/>
      <family val="1"/>
    </font>
    <font>
      <sz val="16"/>
      <color rgb="FF000000"/>
      <name val="Calibri"/>
      <family val="2"/>
      <scheme val="minor"/>
    </font>
    <font>
      <sz val="8"/>
      <color theme="0"/>
      <name val="Verdana"/>
      <family val="2"/>
    </font>
    <font>
      <sz val="2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0" fillId="0" borderId="0" xfId="0" applyNumberFormat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43" fontId="9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4" fontId="0" fillId="0" borderId="0" xfId="0" applyNumberFormat="1"/>
    <xf numFmtId="43" fontId="0" fillId="0" borderId="0" xfId="1" applyFont="1" applyAlignment="1">
      <alignment vertical="center"/>
    </xf>
    <xf numFmtId="44" fontId="9" fillId="0" borderId="0" xfId="2" applyFont="1"/>
    <xf numFmtId="44" fontId="0" fillId="0" borderId="0" xfId="2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9" fillId="7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3" fontId="8" fillId="4" borderId="2" xfId="1" applyFont="1" applyFill="1" applyBorder="1" applyAlignment="1">
      <alignment horizontal="center" vertical="center"/>
    </xf>
    <xf numFmtId="43" fontId="8" fillId="6" borderId="2" xfId="1" applyFont="1" applyFill="1" applyBorder="1" applyAlignment="1">
      <alignment horizontal="center" vertical="center"/>
    </xf>
    <xf numFmtId="43" fontId="8" fillId="2" borderId="7" xfId="1" applyFont="1" applyFill="1" applyBorder="1" applyAlignment="1">
      <alignment horizontal="center" vertical="center" wrapText="1"/>
    </xf>
    <xf numFmtId="43" fontId="8" fillId="8" borderId="7" xfId="1" applyFont="1" applyFill="1" applyBorder="1" applyAlignment="1">
      <alignment horizontal="center" vertical="center" wrapText="1"/>
    </xf>
    <xf numFmtId="43" fontId="8" fillId="3" borderId="7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3" fontId="9" fillId="9" borderId="7" xfId="1" applyFont="1" applyFill="1" applyBorder="1" applyAlignment="1">
      <alignment horizontal="center" vertical="center" wrapText="1"/>
    </xf>
    <xf numFmtId="43" fontId="9" fillId="7" borderId="7" xfId="1" applyFont="1" applyFill="1" applyBorder="1" applyAlignment="1">
      <alignment horizontal="center" vertical="center" wrapText="1"/>
    </xf>
    <xf numFmtId="8" fontId="9" fillId="9" borderId="7" xfId="1" applyNumberFormat="1" applyFont="1" applyFill="1" applyBorder="1" applyAlignment="1">
      <alignment horizontal="center" vertical="center" wrapText="1"/>
    </xf>
    <xf numFmtId="8" fontId="9" fillId="7" borderId="7" xfId="1" applyNumberFormat="1" applyFont="1" applyFill="1" applyBorder="1" applyAlignment="1">
      <alignment horizontal="center" vertical="center" wrapText="1"/>
    </xf>
    <xf numFmtId="43" fontId="8" fillId="4" borderId="7" xfId="1" applyFont="1" applyFill="1" applyBorder="1" applyAlignment="1">
      <alignment horizontal="center" vertical="center"/>
    </xf>
    <xf numFmtId="43" fontId="8" fillId="10" borderId="7" xfId="1" applyFont="1" applyFill="1" applyBorder="1" applyAlignment="1">
      <alignment horizontal="center" vertical="center"/>
    </xf>
    <xf numFmtId="43" fontId="8" fillId="6" borderId="7" xfId="1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/>
    </xf>
    <xf numFmtId="43" fontId="12" fillId="10" borderId="7" xfId="0" applyNumberFormat="1" applyFont="1" applyFill="1" applyBorder="1" applyAlignment="1">
      <alignment vertical="center"/>
    </xf>
    <xf numFmtId="43" fontId="12" fillId="6" borderId="7" xfId="0" applyNumberFormat="1" applyFont="1" applyFill="1" applyBorder="1" applyAlignment="1">
      <alignment vertical="center"/>
    </xf>
    <xf numFmtId="43" fontId="12" fillId="5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right" vertical="center" wrapText="1"/>
    </xf>
    <xf numFmtId="43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164" fontId="0" fillId="0" borderId="0" xfId="1" applyNumberFormat="1" applyFont="1"/>
    <xf numFmtId="43" fontId="0" fillId="0" borderId="0" xfId="1" applyFont="1"/>
    <xf numFmtId="0" fontId="15" fillId="0" borderId="0" xfId="0" applyFont="1" applyAlignment="1">
      <alignment horizontal="justify" vertical="center"/>
    </xf>
    <xf numFmtId="0" fontId="16" fillId="12" borderId="12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 applyProtection="1">
      <alignment horizontal="left" vertical="center" wrapText="1"/>
      <protection locked="0"/>
    </xf>
    <xf numFmtId="4" fontId="17" fillId="6" borderId="2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17" fillId="6" borderId="1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 applyProtection="1">
      <alignment horizontal="left" vertical="center" wrapText="1"/>
      <protection locked="0"/>
    </xf>
    <xf numFmtId="4" fontId="17" fillId="6" borderId="14" xfId="0" applyNumberFormat="1" applyFont="1" applyFill="1" applyBorder="1" applyAlignment="1">
      <alignment horizontal="right" vertical="center" wrapText="1"/>
    </xf>
    <xf numFmtId="0" fontId="17" fillId="6" borderId="14" xfId="0" applyFont="1" applyFill="1" applyBorder="1" applyAlignment="1">
      <alignment horizontal="right" vertical="center" wrapText="1"/>
    </xf>
    <xf numFmtId="44" fontId="0" fillId="0" borderId="0" xfId="0" applyNumberFormat="1"/>
    <xf numFmtId="4" fontId="9" fillId="0" borderId="0" xfId="0" applyNumberFormat="1" applyFont="1"/>
    <xf numFmtId="0" fontId="0" fillId="0" borderId="0" xfId="0" pivotButton="1"/>
    <xf numFmtId="49" fontId="9" fillId="0" borderId="2" xfId="1" applyNumberFormat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0" fontId="0" fillId="0" borderId="0" xfId="0" applyAlignment="1">
      <alignment horizontal="left" inden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/>
    <xf numFmtId="0" fontId="8" fillId="4" borderId="5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4" fontId="14" fillId="5" borderId="5" xfId="1" applyNumberFormat="1" applyFont="1" applyFill="1" applyBorder="1" applyAlignment="1">
      <alignment horizontal="center" vertical="center"/>
    </xf>
    <xf numFmtId="4" fontId="14" fillId="5" borderId="1" xfId="1" applyNumberFormat="1" applyFont="1" applyFill="1" applyBorder="1" applyAlignment="1">
      <alignment horizontal="center" vertical="center"/>
    </xf>
    <xf numFmtId="4" fontId="14" fillId="5" borderId="6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8" fillId="5" borderId="5" xfId="1" applyNumberFormat="1" applyFont="1" applyFill="1" applyBorder="1" applyAlignment="1">
      <alignment horizontal="center" vertical="center"/>
    </xf>
    <xf numFmtId="4" fontId="8" fillId="5" borderId="1" xfId="1" applyNumberFormat="1" applyFont="1" applyFill="1" applyBorder="1" applyAlignment="1">
      <alignment horizontal="center" vertical="center"/>
    </xf>
    <xf numFmtId="4" fontId="8" fillId="5" borderId="6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18" fillId="0" borderId="0" xfId="0" applyFont="1" applyAlignment="1" applyProtection="1">
      <alignment horizontal="center" vertical="top" wrapText="1" readingOrder="1"/>
      <protection locked="0"/>
    </xf>
    <xf numFmtId="0" fontId="8" fillId="2" borderId="8" xfId="0" applyFont="1" applyFill="1" applyBorder="1" applyAlignment="1">
      <alignment horizontal="center" vertical="center" wrapText="1" readingOrder="1"/>
    </xf>
    <xf numFmtId="43" fontId="8" fillId="2" borderId="8" xfId="1" applyFont="1" applyFill="1" applyBorder="1" applyAlignment="1">
      <alignment horizontal="center" vertical="center" wrapText="1" readingOrder="1"/>
    </xf>
    <xf numFmtId="43" fontId="8" fillId="2" borderId="4" xfId="1" applyFont="1" applyFill="1" applyBorder="1" applyAlignment="1">
      <alignment horizontal="center" vertical="center" wrapText="1" readingOrder="1"/>
    </xf>
    <xf numFmtId="43" fontId="8" fillId="2" borderId="9" xfId="1" applyFont="1" applyFill="1" applyBorder="1" applyAlignment="1">
      <alignment horizontal="center" vertical="center" wrapText="1" readingOrder="1"/>
    </xf>
    <xf numFmtId="43" fontId="8" fillId="2" borderId="10" xfId="1" applyFont="1" applyFill="1" applyBorder="1" applyAlignment="1">
      <alignment horizontal="center" vertical="center" wrapText="1" readingOrder="1"/>
    </xf>
    <xf numFmtId="43" fontId="8" fillId="2" borderId="14" xfId="1" applyFont="1" applyFill="1" applyBorder="1" applyAlignment="1">
      <alignment horizontal="center" vertical="center" wrapText="1" readingOrder="1"/>
    </xf>
    <xf numFmtId="43" fontId="8" fillId="2" borderId="15" xfId="1" applyFont="1" applyFill="1" applyBorder="1" applyAlignment="1">
      <alignment horizontal="center" vertical="center" wrapText="1" readingOrder="1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 vertical="center" wrapText="1" readingOrder="1"/>
    </xf>
    <xf numFmtId="43" fontId="8" fillId="2" borderId="7" xfId="1" applyFont="1" applyFill="1" applyBorder="1" applyAlignment="1">
      <alignment horizontal="center" vertical="center" wrapText="1" readingOrder="1"/>
    </xf>
    <xf numFmtId="43" fontId="8" fillId="2" borderId="7" xfId="1" applyFont="1" applyFill="1" applyBorder="1" applyAlignment="1">
      <alignment horizontal="center" vertical="center" wrapText="1"/>
    </xf>
    <xf numFmtId="43" fontId="8" fillId="5" borderId="7" xfId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right" vertical="center" wrapText="1"/>
    </xf>
    <xf numFmtId="0" fontId="11" fillId="6" borderId="7" xfId="0" applyFont="1" applyFill="1" applyBorder="1" applyAlignment="1">
      <alignment horizontal="right" vertical="center" wrapText="1"/>
    </xf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numFmt numFmtId="4" formatCode="#,##0.00"/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righ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1" defaultTableStyle="TableStyleMedium2" defaultPivotStyle="PivotStyleLight16">
    <tableStyle name="Estilo de tabla 1" pivot="0" count="0" xr9:uid="{566A5C5D-2B7D-4CC6-94C3-0EA36CA9EC2E}"/>
  </tableStyles>
  <colors>
    <mruColors>
      <color rgb="FFFF8181"/>
      <color rgb="FFFF9900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owerPivotData" Target="model/item.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INVERSION POR DEMARCACION</a:t>
            </a:r>
          </a:p>
        </c:rich>
      </c:tx>
      <c:layout>
        <c:manualLayout>
          <c:xMode val="edge"/>
          <c:yMode val="edge"/>
          <c:x val="0.35140260993833899"/>
          <c:y val="1.89991785859141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7784068788015009E-3"/>
              <c:y val="3.0398689179730104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1109534976297308E-2"/>
              <c:y val="3.797920452251160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1326916324855477E-2"/>
              <c:y val="-5.7548960226125583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0496576408158378E-2"/>
              <c:y val="4.472481324449823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6083342825370395"/>
              <c:y val="-0.1481199273167777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1814415605613493"/>
              <c:y val="0.1546589926792134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1109534976297308E-2"/>
              <c:y val="3.797920452251160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1326916324855477E-2"/>
              <c:y val="-5.7548960226125583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7784068788015009E-3"/>
              <c:y val="3.0398689179730104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2.0496576408158378E-2"/>
              <c:y val="4.472481324449823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6083342825370395"/>
              <c:y val="-0.1481199273167777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09820340619536"/>
          <c:y val="0.1528610687555805"/>
          <c:w val="0.59025978332150286"/>
          <c:h val="0.71223232663004565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B5-4118-A78B-E71D39E7F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B5-4118-A78B-E71D39E7F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B5-4118-A78B-E71D39E7F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4B5-4118-A78B-E71D39E7FB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4B5-4118-A78B-E71D39E7FB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4B5-4118-A78B-E71D39E7FB6E}"/>
              </c:ext>
            </c:extLst>
          </c:dPt>
          <c:dLbls>
            <c:dLbl>
              <c:idx val="0"/>
              <c:layout>
                <c:manualLayout>
                  <c:x val="-3.1109534976297308E-2"/>
                  <c:y val="3.79792045225116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5-4118-A78B-E71D39E7FB6E}"/>
                </c:ext>
              </c:extLst>
            </c:dLbl>
            <c:dLbl>
              <c:idx val="1"/>
              <c:layout>
                <c:manualLayout>
                  <c:x val="-1.1326916324855477E-2"/>
                  <c:y val="-5.754896022612558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5-4118-A78B-E71D39E7FB6E}"/>
                </c:ext>
              </c:extLst>
            </c:dLbl>
            <c:dLbl>
              <c:idx val="2"/>
              <c:layout>
                <c:manualLayout>
                  <c:x val="2.7784068788015009E-3"/>
                  <c:y val="3.039868917973010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5-4118-A78B-E71D39E7FB6E}"/>
                </c:ext>
              </c:extLst>
            </c:dLbl>
            <c:dLbl>
              <c:idx val="3"/>
              <c:layout>
                <c:manualLayout>
                  <c:x val="2.0496576408158378E-2"/>
                  <c:y val="4.47248132444982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B5-4118-A78B-E71D39E7FB6E}"/>
                </c:ext>
              </c:extLst>
            </c:dLbl>
            <c:dLbl>
              <c:idx val="4"/>
              <c:layout>
                <c:manualLayout>
                  <c:x val="0.16083342825370395"/>
                  <c:y val="-0.148119927316777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B5-4118-A78B-E71D39E7FB6E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ALCARRIZOS</c:v>
              </c:pt>
              <c:pt idx="1">
                <c:v>DN</c:v>
              </c:pt>
              <c:pt idx="2">
                <c:v>PEDRO BRAND</c:v>
              </c:pt>
              <c:pt idx="3">
                <c:v>SDE</c:v>
              </c:pt>
              <c:pt idx="4">
                <c:v>SDN</c:v>
              </c:pt>
            </c:strLit>
          </c:cat>
          <c:val>
            <c:numLit>
              <c:formatCode>General</c:formatCode>
              <c:ptCount val="5"/>
              <c:pt idx="0">
                <c:v>53217429.910000004</c:v>
              </c:pt>
              <c:pt idx="1">
                <c:v>193987442.75999999</c:v>
              </c:pt>
              <c:pt idx="2">
                <c:v>16950648.050000001</c:v>
              </c:pt>
              <c:pt idx="3">
                <c:v>87631803.00999999</c:v>
              </c:pt>
              <c:pt idx="4">
                <c:v>1095858398.1599998</c:v>
              </c:pt>
            </c:numLit>
          </c:val>
          <c:extLst>
            <c:ext xmlns:c16="http://schemas.microsoft.com/office/drawing/2014/chart" uri="{C3380CC4-5D6E-409C-BE32-E72D297353CC}">
              <c16:uniqueId val="{0000000C-24B5-4118-A78B-E71D39E7FB6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INVERSION POR CONCEPTO</a:t>
            </a:r>
          </a:p>
        </c:rich>
      </c:tx>
      <c:layout>
        <c:manualLayout>
          <c:xMode val="edge"/>
          <c:yMode val="edge"/>
          <c:x val="0.32164608699998976"/>
          <c:y val="6.9412172901069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5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4695180604639533E-2"/>
              <c:y val="0.114763409454512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128368748271083"/>
              <c:y val="-0.2609916818965958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ctr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128368748271083"/>
              <c:y val="-0.2609916818965958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>
              <a:lumMod val="5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4695180604639533E-2"/>
              <c:y val="0.114763409454512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177282596122109"/>
          <c:y val="0.18505057403202305"/>
          <c:w val="0.62118296554732266"/>
          <c:h val="0.6537027643516552"/>
        </c:manualLayout>
      </c:layout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C9-4F28-848E-745EB0996D88}"/>
              </c:ext>
            </c:extLst>
          </c:dPt>
          <c:dPt>
            <c:idx val="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C9-4F28-848E-745EB0996D88}"/>
              </c:ext>
            </c:extLst>
          </c:dPt>
          <c:dLbls>
            <c:dLbl>
              <c:idx val="0"/>
              <c:layout>
                <c:manualLayout>
                  <c:x val="-0.1128368748271083"/>
                  <c:y val="-0.2609916818965958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C9-4F28-848E-745EB0996D88}"/>
                </c:ext>
              </c:extLst>
            </c:dLbl>
            <c:dLbl>
              <c:idx val="1"/>
              <c:layout>
                <c:manualLayout>
                  <c:x val="7.4695180604639533E-2"/>
                  <c:y val="0.114763409454512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C9-4F28-848E-745EB0996D88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AGUA POTABLE</c:v>
              </c:pt>
              <c:pt idx="1">
                <c:v>AGUA RESIDUAL</c:v>
              </c:pt>
            </c:strLit>
          </c:cat>
          <c:val>
            <c:numLit>
              <c:formatCode>General</c:formatCode>
              <c:ptCount val="2"/>
              <c:pt idx="0">
                <c:v>1324881652.4199998</c:v>
              </c:pt>
              <c:pt idx="1">
                <c:v>122764069.47</c:v>
              </c:pt>
            </c:numLit>
          </c:val>
          <c:extLst>
            <c:ext xmlns:c16="http://schemas.microsoft.com/office/drawing/2014/chart" uri="{C3380CC4-5D6E-409C-BE32-E72D297353CC}">
              <c16:uniqueId val="{00000004-8EC9-4F28-848E-745EB0996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>
          <a:glow rad="1905000">
            <a:schemeClr val="accent5">
              <a:satMod val="175000"/>
            </a:schemeClr>
          </a:glow>
          <a:softEdge rad="863600"/>
        </a:effectLst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2</xdr:col>
      <xdr:colOff>1269999</xdr:colOff>
      <xdr:row>0</xdr:row>
      <xdr:rowOff>781339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114CA-C39C-473B-83F7-0665E998F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0"/>
          <a:ext cx="1873249" cy="781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25976</xdr:colOff>
      <xdr:row>0</xdr:row>
      <xdr:rowOff>25977</xdr:rowOff>
    </xdr:from>
    <xdr:to>
      <xdr:col>2</xdr:col>
      <xdr:colOff>1108363</xdr:colOff>
      <xdr:row>0</xdr:row>
      <xdr:rowOff>725276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2F073A-0B7F-4136-AEAF-37CEB2F1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6" y="25977"/>
          <a:ext cx="1671205" cy="699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309282</xdr:colOff>
      <xdr:row>23</xdr:row>
      <xdr:rowOff>0</xdr:rowOff>
    </xdr:from>
    <xdr:to>
      <xdr:col>16</xdr:col>
      <xdr:colOff>62192</xdr:colOff>
      <xdr:row>49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78D813-4003-41EF-ADB6-0C3A067E7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117659</xdr:colOff>
      <xdr:row>23</xdr:row>
      <xdr:rowOff>0</xdr:rowOff>
    </xdr:from>
    <xdr:to>
      <xdr:col>24</xdr:col>
      <xdr:colOff>685800</xdr:colOff>
      <xdr:row>46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6E8AA4-4C43-4750-A9E7-A3444B83E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rayrobert.torres/Downloads/PACC_2021_CAASD1.xlsm" TargetMode="External"/><Relationship Id="rId1" Type="http://schemas.openxmlformats.org/officeDocument/2006/relationships/externalLinkPath" Target="/Users/rayrobert.torres/Downloads/PACC_2021_CAASD1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rayrobert.torres/Documents/Base%20datos%20Electromecanica.xlsx" TargetMode="External"/><Relationship Id="rId1" Type="http://schemas.openxmlformats.org/officeDocument/2006/relationships/externalLinkPath" Target="/Users/rayrobert.torres/Documents/Base%20datos%20Electromecan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2"/>
      <sheetName val="Sheet1"/>
      <sheetName val="Sheet4"/>
      <sheetName val="Sheet3"/>
    </sheetNames>
    <sheetDataSet>
      <sheetData sheetId="0"/>
      <sheetData sheetId="1"/>
      <sheetData sheetId="2">
        <row r="6">
          <cell r="E6" t="str">
            <v>6102</v>
          </cell>
        </row>
        <row r="7">
          <cell r="E7" t="str">
            <v>01</v>
          </cell>
        </row>
        <row r="8">
          <cell r="E8" t="str">
            <v>0001</v>
          </cell>
        </row>
        <row r="9">
          <cell r="E9" t="str">
            <v>Corporación del Acueducto y Alcantarillado de Santo Domingo</v>
          </cell>
        </row>
        <row r="10">
          <cell r="E10" t="str">
            <v>000625</v>
          </cell>
        </row>
        <row r="11">
          <cell r="E11" t="str">
            <v>2021</v>
          </cell>
        </row>
        <row r="12">
          <cell r="E12" t="str">
            <v/>
          </cell>
        </row>
        <row r="15">
          <cell r="E15" t="str">
            <v>DESTINADO A MIPYMES</v>
          </cell>
          <cell r="F15" t="str">
            <v>CÓDIGO SNIP</v>
          </cell>
        </row>
        <row r="17">
          <cell r="E17" t="str">
            <v>Región</v>
          </cell>
        </row>
        <row r="18">
          <cell r="E18" t="str">
            <v>Provincia</v>
          </cell>
        </row>
        <row r="19">
          <cell r="E19" t="str">
            <v>Municipio</v>
          </cell>
        </row>
        <row r="20">
          <cell r="E20" t="str">
            <v>Distrito Municipal</v>
          </cell>
        </row>
        <row r="22">
          <cell r="E22" t="str">
            <v>PRECIO UNITARIO ESTIMADO</v>
          </cell>
          <cell r="F22" t="str">
            <v>MONTO TOTAL ESTIMADO</v>
          </cell>
        </row>
        <row r="23">
          <cell r="E23">
            <v>155500</v>
          </cell>
          <cell r="F23">
            <v>155500</v>
          </cell>
        </row>
        <row r="24">
          <cell r="E24">
            <v>52000</v>
          </cell>
          <cell r="F24">
            <v>52000</v>
          </cell>
        </row>
        <row r="25">
          <cell r="E25">
            <v>35000</v>
          </cell>
          <cell r="F25">
            <v>35000</v>
          </cell>
        </row>
        <row r="26">
          <cell r="E26" t="str">
            <v>TOTAL COMPRA ESTIMADA</v>
          </cell>
          <cell r="F26">
            <v>242500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rgio M. Polanco Albuerne" refreshedDate="46127.474517939816" createdVersion="8" refreshedVersion="8" minRefreshableVersion="3" recordCount="73" xr:uid="{4EB9EB44-E42C-4E2F-AF9D-BD04F93B34DD}">
  <cacheSource type="worksheet">
    <worksheetSource ref="F2:K75" sheet="Imprimir"/>
  </cacheSource>
  <cacheFields count="6">
    <cacheField name="Presupuesto vigente_x000a_(RD$)" numFmtId="43">
      <sharedItems containsString="0" containsBlank="1" containsNumber="1" containsInteger="1" minValue="0" maxValue="0"/>
    </cacheField>
    <cacheField name="PROGRAMA" numFmtId="0">
      <sharedItems containsBlank="1" containsMixedTypes="1" containsNumber="1" containsInteger="1" minValue="11" maxValue="12" count="4">
        <m/>
        <n v="11"/>
        <n v="12"/>
        <s v="02"/>
      </sharedItems>
    </cacheField>
    <cacheField name="PRODUCTO" numFmtId="0">
      <sharedItems containsBlank="1" count="4">
        <m/>
        <s v="04"/>
        <s v="05"/>
        <s v="00"/>
      </sharedItems>
    </cacheField>
    <cacheField name="ACTIVIDAD" numFmtId="0">
      <sharedItems containsBlank="1"/>
    </cacheField>
    <cacheField name="Municipio" numFmtId="43">
      <sharedItems containsBlank="1" count="9">
        <m/>
        <s v="ALCARRIZOS"/>
        <s v="SDE"/>
        <s v="SDO"/>
        <s v="GSD"/>
        <s v="DN"/>
        <s v="SDN"/>
        <s v="PEDRO BRAND"/>
        <s v="Guerra"/>
      </sharedItems>
    </cacheField>
    <cacheField name="Total ejecutado _x000a_(RD$)" numFmtId="43">
      <sharedItems containsString="0" containsBlank="1" containsNumber="1" minValue="0" maxValue="18018606.94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m/>
    <x v="0"/>
    <x v="0"/>
    <m/>
    <x v="0"/>
    <m/>
  </r>
  <r>
    <n v="0"/>
    <x v="1"/>
    <x v="1"/>
    <s v="0001"/>
    <x v="1"/>
    <n v="0"/>
  </r>
  <r>
    <n v="0"/>
    <x v="2"/>
    <x v="2"/>
    <s v="0002"/>
    <x v="2"/>
    <n v="0"/>
  </r>
  <r>
    <n v="0"/>
    <x v="1"/>
    <x v="1"/>
    <s v="0002"/>
    <x v="3"/>
    <n v="0"/>
  </r>
  <r>
    <n v="0"/>
    <x v="1"/>
    <x v="1"/>
    <s v="0002"/>
    <x v="4"/>
    <n v="0"/>
  </r>
  <r>
    <n v="0"/>
    <x v="2"/>
    <x v="1"/>
    <s v="0002"/>
    <x v="4"/>
    <n v="0"/>
  </r>
  <r>
    <n v="0"/>
    <x v="2"/>
    <x v="1"/>
    <s v="0002"/>
    <x v="5"/>
    <n v="0"/>
  </r>
  <r>
    <n v="0"/>
    <x v="2"/>
    <x v="1"/>
    <s v="0002"/>
    <x v="2"/>
    <n v="0"/>
  </r>
  <r>
    <n v="0"/>
    <x v="1"/>
    <x v="1"/>
    <s v="0001"/>
    <x v="4"/>
    <n v="0"/>
  </r>
  <r>
    <n v="0"/>
    <x v="1"/>
    <x v="1"/>
    <s v="0002"/>
    <x v="3"/>
    <n v="0"/>
  </r>
  <r>
    <n v="0"/>
    <x v="1"/>
    <x v="1"/>
    <s v="0002"/>
    <x v="2"/>
    <n v="0"/>
  </r>
  <r>
    <n v="0"/>
    <x v="1"/>
    <x v="1"/>
    <s v="0002"/>
    <x v="5"/>
    <n v="0"/>
  </r>
  <r>
    <n v="0"/>
    <x v="1"/>
    <x v="1"/>
    <s v="0002"/>
    <x v="1"/>
    <n v="0"/>
  </r>
  <r>
    <n v="0"/>
    <x v="1"/>
    <x v="1"/>
    <s v="0002"/>
    <x v="2"/>
    <n v="0"/>
  </r>
  <r>
    <n v="0"/>
    <x v="1"/>
    <x v="1"/>
    <s v="0002"/>
    <x v="2"/>
    <n v="0"/>
  </r>
  <r>
    <n v="0"/>
    <x v="1"/>
    <x v="1"/>
    <s v="0002"/>
    <x v="6"/>
    <n v="0"/>
  </r>
  <r>
    <n v="0"/>
    <x v="1"/>
    <x v="1"/>
    <s v="0002"/>
    <x v="2"/>
    <n v="0"/>
  </r>
  <r>
    <n v="0"/>
    <x v="1"/>
    <x v="1"/>
    <s v="0002"/>
    <x v="2"/>
    <n v="0"/>
  </r>
  <r>
    <n v="0"/>
    <x v="1"/>
    <x v="1"/>
    <s v="0002"/>
    <x v="2"/>
    <n v="2126702.98"/>
  </r>
  <r>
    <n v="0"/>
    <x v="1"/>
    <x v="1"/>
    <s v="0002"/>
    <x v="4"/>
    <n v="0"/>
  </r>
  <r>
    <n v="0"/>
    <x v="1"/>
    <x v="1"/>
    <s v="0001"/>
    <x v="3"/>
    <n v="0"/>
  </r>
  <r>
    <n v="0"/>
    <x v="2"/>
    <x v="1"/>
    <s v="0002"/>
    <x v="6"/>
    <n v="0"/>
  </r>
  <r>
    <n v="0"/>
    <x v="1"/>
    <x v="1"/>
    <s v="0002"/>
    <x v="7"/>
    <n v="0"/>
  </r>
  <r>
    <n v="0"/>
    <x v="2"/>
    <x v="1"/>
    <s v="0002"/>
    <x v="5"/>
    <n v="0"/>
  </r>
  <r>
    <n v="0"/>
    <x v="1"/>
    <x v="1"/>
    <s v="0001"/>
    <x v="4"/>
    <n v="0"/>
  </r>
  <r>
    <n v="0"/>
    <x v="2"/>
    <x v="2"/>
    <s v="0002"/>
    <x v="6"/>
    <n v="0"/>
  </r>
  <r>
    <n v="0"/>
    <x v="2"/>
    <x v="2"/>
    <s v="0002"/>
    <x v="2"/>
    <n v="0"/>
  </r>
  <r>
    <n v="0"/>
    <x v="1"/>
    <x v="1"/>
    <s v="0002"/>
    <x v="5"/>
    <n v="0"/>
  </r>
  <r>
    <n v="0"/>
    <x v="2"/>
    <x v="2"/>
    <s v="0002"/>
    <x v="5"/>
    <n v="0"/>
  </r>
  <r>
    <n v="0"/>
    <x v="2"/>
    <x v="2"/>
    <s v="0002"/>
    <x v="5"/>
    <n v="0"/>
  </r>
  <r>
    <n v="0"/>
    <x v="3"/>
    <x v="3"/>
    <s v="0001"/>
    <x v="5"/>
    <n v="0"/>
  </r>
  <r>
    <n v="0"/>
    <x v="1"/>
    <x v="1"/>
    <s v="0002"/>
    <x v="7"/>
    <n v="0"/>
  </r>
  <r>
    <n v="0"/>
    <x v="1"/>
    <x v="1"/>
    <s v="0001"/>
    <x v="4"/>
    <n v="0"/>
  </r>
  <r>
    <n v="0"/>
    <x v="1"/>
    <x v="1"/>
    <s v="0002"/>
    <x v="5"/>
    <n v="0"/>
  </r>
  <r>
    <n v="0"/>
    <x v="1"/>
    <x v="1"/>
    <s v="0002"/>
    <x v="8"/>
    <n v="0"/>
  </r>
  <r>
    <n v="0"/>
    <x v="2"/>
    <x v="2"/>
    <s v="0002"/>
    <x v="1"/>
    <n v="0"/>
  </r>
  <r>
    <n v="0"/>
    <x v="1"/>
    <x v="1"/>
    <s v="0002"/>
    <x v="4"/>
    <n v="0"/>
  </r>
  <r>
    <n v="0"/>
    <x v="1"/>
    <x v="1"/>
    <s v="0001"/>
    <x v="4"/>
    <n v="0"/>
  </r>
  <r>
    <n v="0"/>
    <x v="2"/>
    <x v="2"/>
    <s v="0002"/>
    <x v="5"/>
    <n v="0"/>
  </r>
  <r>
    <n v="0"/>
    <x v="1"/>
    <x v="1"/>
    <s v="0002"/>
    <x v="2"/>
    <n v="0"/>
  </r>
  <r>
    <n v="0"/>
    <x v="2"/>
    <x v="2"/>
    <s v="0002"/>
    <x v="5"/>
    <n v="0"/>
  </r>
  <r>
    <n v="0"/>
    <x v="1"/>
    <x v="1"/>
    <s v="0002"/>
    <x v="5"/>
    <n v="18018606.940000001"/>
  </r>
  <r>
    <n v="0"/>
    <x v="1"/>
    <x v="1"/>
    <s v="0002"/>
    <x v="2"/>
    <n v="0"/>
  </r>
  <r>
    <n v="0"/>
    <x v="2"/>
    <x v="1"/>
    <s v="0002"/>
    <x v="5"/>
    <n v="0"/>
  </r>
  <r>
    <n v="0"/>
    <x v="2"/>
    <x v="2"/>
    <s v="0002"/>
    <x v="1"/>
    <n v="0"/>
  </r>
  <r>
    <n v="0"/>
    <x v="2"/>
    <x v="2"/>
    <s v="0002"/>
    <x v="6"/>
    <n v="0"/>
  </r>
  <r>
    <n v="0"/>
    <x v="0"/>
    <x v="0"/>
    <m/>
    <x v="5"/>
    <n v="0"/>
  </r>
  <r>
    <n v="0"/>
    <x v="2"/>
    <x v="2"/>
    <s v="0002"/>
    <x v="6"/>
    <n v="0"/>
  </r>
  <r>
    <n v="0"/>
    <x v="1"/>
    <x v="1"/>
    <s v="0002"/>
    <x v="1"/>
    <n v="0"/>
  </r>
  <r>
    <n v="0"/>
    <x v="2"/>
    <x v="1"/>
    <s v="0002"/>
    <x v="5"/>
    <n v="0"/>
  </r>
  <r>
    <n v="0"/>
    <x v="2"/>
    <x v="2"/>
    <s v="0002"/>
    <x v="6"/>
    <n v="0"/>
  </r>
  <r>
    <n v="0"/>
    <x v="2"/>
    <x v="1"/>
    <s v="0002"/>
    <x v="4"/>
    <n v="0"/>
  </r>
  <r>
    <n v="0"/>
    <x v="1"/>
    <x v="1"/>
    <s v="0002"/>
    <x v="3"/>
    <n v="0"/>
  </r>
  <r>
    <n v="0"/>
    <x v="1"/>
    <x v="1"/>
    <s v="0002"/>
    <x v="5"/>
    <n v="0"/>
  </r>
  <r>
    <n v="0"/>
    <x v="1"/>
    <x v="1"/>
    <s v="0002"/>
    <x v="6"/>
    <n v="0"/>
  </r>
  <r>
    <n v="0"/>
    <x v="1"/>
    <x v="1"/>
    <s v="0002"/>
    <x v="7"/>
    <n v="0"/>
  </r>
  <r>
    <n v="0"/>
    <x v="1"/>
    <x v="1"/>
    <s v="0002"/>
    <x v="2"/>
    <n v="0"/>
  </r>
  <r>
    <n v="0"/>
    <x v="1"/>
    <x v="1"/>
    <s v="0002"/>
    <x v="6"/>
    <n v="0"/>
  </r>
  <r>
    <n v="0"/>
    <x v="3"/>
    <x v="3"/>
    <s v="0001"/>
    <x v="4"/>
    <n v="0"/>
  </r>
  <r>
    <n v="0"/>
    <x v="0"/>
    <x v="0"/>
    <m/>
    <x v="4"/>
    <n v="0"/>
  </r>
  <r>
    <n v="0"/>
    <x v="1"/>
    <x v="1"/>
    <s v="0001"/>
    <x v="2"/>
    <n v="0"/>
  </r>
  <r>
    <n v="0"/>
    <x v="1"/>
    <x v="1"/>
    <s v="0001"/>
    <x v="5"/>
    <n v="0"/>
  </r>
  <r>
    <n v="0"/>
    <x v="1"/>
    <x v="1"/>
    <s v="0001"/>
    <x v="5"/>
    <n v="0"/>
  </r>
  <r>
    <n v="0"/>
    <x v="0"/>
    <x v="0"/>
    <m/>
    <x v="5"/>
    <n v="0"/>
  </r>
  <r>
    <n v="0"/>
    <x v="0"/>
    <x v="0"/>
    <m/>
    <x v="6"/>
    <n v="0"/>
  </r>
  <r>
    <n v="0"/>
    <x v="0"/>
    <x v="0"/>
    <m/>
    <x v="1"/>
    <n v="0"/>
  </r>
  <r>
    <m/>
    <x v="0"/>
    <x v="0"/>
    <m/>
    <x v="0"/>
    <m/>
  </r>
  <r>
    <n v="0"/>
    <x v="0"/>
    <x v="0"/>
    <m/>
    <x v="0"/>
    <n v="0"/>
  </r>
  <r>
    <m/>
    <x v="0"/>
    <x v="0"/>
    <m/>
    <x v="0"/>
    <m/>
  </r>
  <r>
    <n v="0"/>
    <x v="0"/>
    <x v="0"/>
    <m/>
    <x v="0"/>
    <n v="0"/>
  </r>
  <r>
    <n v="0"/>
    <x v="0"/>
    <x v="0"/>
    <m/>
    <x v="0"/>
    <n v="0"/>
  </r>
  <r>
    <m/>
    <x v="0"/>
    <x v="0"/>
    <m/>
    <x v="0"/>
    <m/>
  </r>
  <r>
    <n v="0"/>
    <x v="1"/>
    <x v="1"/>
    <s v="0002"/>
    <x v="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F1F37C-2D8D-404E-8E7A-96C5D813E255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2" firstHeaderRow="0" firstDataRow="1" firstDataCol="1"/>
  <pivotFields count="6">
    <pivotField dataField="1" showAll="0"/>
    <pivotField axis="axisRow" showAll="0">
      <items count="5">
        <item x="1"/>
        <item x="2"/>
        <item x="3"/>
        <item sd="0" x="0"/>
        <item t="default"/>
      </items>
    </pivotField>
    <pivotField axis="axisRow" showAll="0">
      <items count="5">
        <item x="3"/>
        <item x="1"/>
        <item x="2"/>
        <item x="0"/>
        <item t="default"/>
      </items>
    </pivotField>
    <pivotField showAll="0"/>
    <pivotField showAll="0"/>
    <pivotField dataField="1" showAll="0"/>
  </pivotFields>
  <rowFields count="2">
    <field x="1"/>
    <field x="2"/>
  </rowFields>
  <rowItems count="9">
    <i>
      <x/>
    </i>
    <i r="1">
      <x v="1"/>
    </i>
    <i>
      <x v="1"/>
    </i>
    <i r="1">
      <x v="1"/>
    </i>
    <i r="1">
      <x v="2"/>
    </i>
    <i>
      <x v="2"/>
    </i>
    <i r="1">
      <x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supuesto vigente_x000a_(RD$)" fld="0" baseField="0" baseItem="0"/>
    <dataField name="Suma de Total ejecutado _x000a_(RD$)" fld="5" baseField="0" baseItem="0"/>
  </dataFields>
  <formats count="1"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6D1EC-56B0-4C01-8C66-F70594CECC3C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3" firstHeaderRow="1" firstDataRow="1" firstDataCol="1"/>
  <pivotFields count="6">
    <pivotField showAll="0"/>
    <pivotField showAll="0"/>
    <pivotField showAll="0"/>
    <pivotField showAll="0"/>
    <pivotField axis="axisRow" showAll="0">
      <items count="10">
        <item x="1"/>
        <item x="5"/>
        <item x="4"/>
        <item x="8"/>
        <item x="7"/>
        <item x="2"/>
        <item x="6"/>
        <item x="3"/>
        <item x="0"/>
        <item t="default"/>
      </items>
    </pivotField>
    <pivotField dataField="1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a de Total ejecutado _x000a_(RD$)" fld="5" baseField="0" baseItem="0"/>
  </dataFields>
  <formats count="1">
    <format dxfId="1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EA917A-D772-477A-B6C9-753A6F797FF0}" name="Tabla2" displayName="Tabla2" ref="A1:C74" totalsRowCount="1">
  <autoFilter ref="A1:C73" xr:uid="{99EA917A-D772-477A-B6C9-753A6F797FF0}"/>
  <tableColumns count="3">
    <tableColumn id="1" xr3:uid="{D8BFAA18-51CF-411F-AF4E-035CC265A16F}" name="SNIP" totalsRowLabel="Total"/>
    <tableColumn id="2" xr3:uid="{FDD5BECB-E9CE-4309-93DF-FECA4DB0083D}" name="PRES INICIAL" totalsRowFunction="sum" dataDxfId="18" totalsRowDxfId="17" dataCellStyle="Millares"/>
    <tableColumn id="3" xr3:uid="{AED255C1-719F-4926-810E-7158CB436B8D}" name="PRES VIGENTE" totalsRowFunction="sum" dataDxfId="16" totalsRowDxfId="15" dataCellStyle="Millares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1B56CA-9F6F-4707-9AEA-177D35C3DAA6}" name="Tabla1" displayName="Tabla1" ref="E6:I24" totalsRowCount="1" headerRowDxfId="14" dataDxfId="12" headerRowBorderDxfId="13" tableBorderDxfId="11" totalsRowBorderDxfId="10">
  <autoFilter ref="E6:I23" xr:uid="{AD92074A-CE6A-4382-A82C-B8EA07087CDA}"/>
  <tableColumns count="5">
    <tableColumn id="1" xr3:uid="{99F71857-C499-460A-A186-58A1876F412E}" name="SNIP" totalsRowLabel="Total" dataDxfId="9" totalsRowDxfId="8"/>
    <tableColumn id="2" xr3:uid="{87692DDC-E2E3-44F3-9606-26BF6E29F073}" name="NOMBRE PROYECTO" dataDxfId="7" totalsRowDxfId="6"/>
    <tableColumn id="3" xr3:uid="{527EB145-DD74-478B-B92B-529D86E00A34}" name="MONTO" totalsRowFunction="sum" dataDxfId="5" totalsRowDxfId="4"/>
    <tableColumn id="4" xr3:uid="{92FE4E15-3CB3-44BB-B7DF-C313A50F0FB2}" name="MUNICIPIO" dataDxfId="3" totalsRowDxfId="2"/>
    <tableColumn id="5" xr3:uid="{53F94B66-12F1-46AE-B455-267FC14C5A59}" name="CATERGORIA 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5304-4607-4558-8AA7-0F6E46B0FDD3}">
  <sheetPr>
    <pageSetUpPr fitToPage="1"/>
  </sheetPr>
  <dimension ref="A1:X53"/>
  <sheetViews>
    <sheetView view="pageBreakPreview" topLeftCell="B1" zoomScale="90" zoomScaleNormal="80" zoomScaleSheetLayoutView="90" workbookViewId="0">
      <pane xSplit="2" ySplit="2" topLeftCell="J3" activePane="bottomRight" state="frozen"/>
      <selection activeCell="B1" sqref="B1"/>
      <selection pane="topRight" activeCell="E1" sqref="E1"/>
      <selection pane="bottomLeft" activeCell="B3" sqref="B3"/>
      <selection pane="bottomRight" activeCell="P20" sqref="P20"/>
    </sheetView>
  </sheetViews>
  <sheetFormatPr baseColWidth="10" defaultRowHeight="15" x14ac:dyDescent="0.25"/>
  <cols>
    <col min="1" max="1" width="5.85546875" hidden="1" customWidth="1"/>
    <col min="2" max="2" width="10" style="2" customWidth="1"/>
    <col min="3" max="3" width="67" style="3" customWidth="1"/>
    <col min="4" max="4" width="13.140625" style="2" hidden="1" customWidth="1"/>
    <col min="5" max="5" width="15.5703125" style="4" hidden="1" customWidth="1"/>
    <col min="6" max="6" width="21.5703125" style="5" bestFit="1" customWidth="1"/>
    <col min="7" max="7" width="16.7109375" style="5" bestFit="1" customWidth="1"/>
    <col min="8" max="8" width="16.7109375" style="5" customWidth="1"/>
    <col min="9" max="9" width="16" style="5" bestFit="1" customWidth="1"/>
    <col min="10" max="10" width="16" style="5" customWidth="1"/>
    <col min="11" max="11" width="14.5703125" style="5" bestFit="1" customWidth="1"/>
    <col min="12" max="19" width="14" bestFit="1" customWidth="1"/>
    <col min="20" max="21" width="15.42578125" bestFit="1" customWidth="1"/>
    <col min="22" max="23" width="15.42578125" customWidth="1"/>
    <col min="24" max="24" width="14.85546875" customWidth="1"/>
  </cols>
  <sheetData>
    <row r="1" spans="2:24" s="9" customFormat="1" ht="69.75" customHeight="1" x14ac:dyDescent="0.2">
      <c r="B1" s="101" t="s">
        <v>76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2:24" s="9" customFormat="1" ht="12" x14ac:dyDescent="0.2">
      <c r="B2" s="102" t="s">
        <v>0</v>
      </c>
      <c r="C2" s="102" t="s">
        <v>1</v>
      </c>
      <c r="D2" s="103" t="s">
        <v>2</v>
      </c>
      <c r="E2" s="104" t="s">
        <v>3</v>
      </c>
      <c r="F2" s="105" t="s">
        <v>4</v>
      </c>
      <c r="G2" s="105"/>
      <c r="H2" s="105" t="s">
        <v>5</v>
      </c>
      <c r="I2" s="105"/>
      <c r="J2" s="105" t="s">
        <v>6</v>
      </c>
      <c r="K2" s="105"/>
      <c r="L2" s="105" t="s">
        <v>7</v>
      </c>
      <c r="M2" s="105"/>
      <c r="N2" s="105" t="s">
        <v>8</v>
      </c>
      <c r="O2" s="105"/>
      <c r="P2" s="105" t="s">
        <v>9</v>
      </c>
      <c r="Q2" s="105"/>
      <c r="R2" s="105" t="s">
        <v>10</v>
      </c>
      <c r="S2" s="105"/>
      <c r="T2" s="105" t="s">
        <v>11</v>
      </c>
      <c r="U2" s="105"/>
      <c r="V2" s="105" t="s">
        <v>12</v>
      </c>
      <c r="W2" s="105"/>
    </row>
    <row r="3" spans="2:24" s="9" customFormat="1" ht="12" x14ac:dyDescent="0.2">
      <c r="B3" s="102"/>
      <c r="C3" s="102"/>
      <c r="D3" s="103"/>
      <c r="E3" s="104"/>
      <c r="F3" s="25" t="s">
        <v>69</v>
      </c>
      <c r="G3" s="26" t="s">
        <v>70</v>
      </c>
      <c r="H3" s="25" t="s">
        <v>69</v>
      </c>
      <c r="I3" s="26" t="s">
        <v>70</v>
      </c>
      <c r="J3" s="25" t="s">
        <v>69</v>
      </c>
      <c r="K3" s="26" t="s">
        <v>70</v>
      </c>
      <c r="L3" s="25" t="s">
        <v>69</v>
      </c>
      <c r="M3" s="26" t="s">
        <v>70</v>
      </c>
      <c r="N3" s="25" t="s">
        <v>69</v>
      </c>
      <c r="O3" s="26" t="s">
        <v>70</v>
      </c>
      <c r="P3" s="25" t="s">
        <v>69</v>
      </c>
      <c r="Q3" s="26" t="s">
        <v>70</v>
      </c>
      <c r="R3" s="25" t="s">
        <v>69</v>
      </c>
      <c r="S3" s="26" t="s">
        <v>70</v>
      </c>
      <c r="T3" s="25" t="s">
        <v>69</v>
      </c>
      <c r="U3" s="26" t="s">
        <v>70</v>
      </c>
      <c r="V3" s="25" t="s">
        <v>69</v>
      </c>
      <c r="W3" s="26" t="s">
        <v>70</v>
      </c>
    </row>
    <row r="4" spans="2:24" s="9" customFormat="1" ht="12" x14ac:dyDescent="0.2">
      <c r="B4" s="107" t="s">
        <v>60</v>
      </c>
      <c r="C4" s="107"/>
      <c r="D4" s="107"/>
      <c r="E4" s="107"/>
      <c r="F4" s="27">
        <f t="shared" ref="F4:U4" si="0">SUM(F5:F28)</f>
        <v>0</v>
      </c>
      <c r="G4" s="27">
        <f t="shared" si="0"/>
        <v>434190593.84000003</v>
      </c>
      <c r="H4" s="27">
        <f t="shared" si="0"/>
        <v>0</v>
      </c>
      <c r="I4" s="27">
        <f t="shared" si="0"/>
        <v>207767859</v>
      </c>
      <c r="J4" s="27">
        <f t="shared" si="0"/>
        <v>0</v>
      </c>
      <c r="K4" s="27">
        <f t="shared" si="0"/>
        <v>815008087</v>
      </c>
      <c r="L4" s="27">
        <f t="shared" si="0"/>
        <v>66865994</v>
      </c>
      <c r="M4" s="27">
        <f t="shared" si="0"/>
        <v>23176733</v>
      </c>
      <c r="N4" s="27">
        <f t="shared" si="0"/>
        <v>221565996</v>
      </c>
      <c r="O4" s="27">
        <f t="shared" si="0"/>
        <v>27529563</v>
      </c>
      <c r="P4" s="27">
        <f t="shared" si="0"/>
        <v>169855530</v>
      </c>
      <c r="Q4" s="27">
        <f t="shared" si="0"/>
        <v>1742690</v>
      </c>
      <c r="R4" s="27">
        <f t="shared" si="0"/>
        <v>84503514</v>
      </c>
      <c r="S4" s="27">
        <f t="shared" si="0"/>
        <v>2600000</v>
      </c>
      <c r="T4" s="27">
        <f t="shared" si="0"/>
        <v>1569089572.3699999</v>
      </c>
      <c r="U4" s="27">
        <f t="shared" si="0"/>
        <v>47053622</v>
      </c>
      <c r="V4" s="27">
        <f>SUM(V5:V28)</f>
        <v>276564907.95520002</v>
      </c>
      <c r="W4" s="27">
        <f>SUM(W5:W28)</f>
        <v>0</v>
      </c>
    </row>
    <row r="5" spans="2:24" s="9" customFormat="1" ht="12.75" customHeight="1" x14ac:dyDescent="0.2">
      <c r="B5" s="108">
        <v>14534</v>
      </c>
      <c r="C5" s="109" t="s">
        <v>57</v>
      </c>
      <c r="D5" s="28" t="s">
        <v>58</v>
      </c>
      <c r="E5" s="29">
        <v>661502365</v>
      </c>
      <c r="F5" s="30"/>
      <c r="G5" s="31"/>
      <c r="H5" s="30"/>
      <c r="I5" s="31"/>
      <c r="J5" s="30"/>
      <c r="K5" s="31"/>
      <c r="L5" s="30"/>
      <c r="M5" s="31">
        <v>0</v>
      </c>
      <c r="N5" s="30"/>
      <c r="O5" s="31">
        <v>0</v>
      </c>
      <c r="P5" s="30"/>
      <c r="Q5" s="31"/>
      <c r="R5" s="30"/>
      <c r="S5" s="31"/>
      <c r="T5" s="30">
        <v>592971292.37</v>
      </c>
      <c r="U5" s="31"/>
      <c r="V5" s="30"/>
      <c r="W5" s="31"/>
      <c r="X5" s="11"/>
    </row>
    <row r="6" spans="2:24" s="9" customFormat="1" ht="12" x14ac:dyDescent="0.2">
      <c r="B6" s="108"/>
      <c r="C6" s="109"/>
      <c r="D6" s="28" t="s">
        <v>55</v>
      </c>
      <c r="E6" s="29">
        <v>65000000</v>
      </c>
      <c r="F6" s="30"/>
      <c r="G6" s="31"/>
      <c r="H6" s="30"/>
      <c r="I6" s="31"/>
      <c r="J6" s="30"/>
      <c r="K6" s="31"/>
      <c r="L6" s="30"/>
      <c r="M6" s="31">
        <v>0</v>
      </c>
      <c r="N6" s="30"/>
      <c r="O6" s="31">
        <v>0</v>
      </c>
      <c r="P6" s="30"/>
      <c r="Q6" s="31"/>
      <c r="R6" s="30"/>
      <c r="S6" s="31"/>
      <c r="T6" s="30">
        <v>31440000</v>
      </c>
      <c r="U6" s="31"/>
      <c r="V6" s="30"/>
      <c r="W6" s="31"/>
      <c r="X6" s="11"/>
    </row>
    <row r="7" spans="2:24" s="9" customFormat="1" ht="13.5" customHeight="1" x14ac:dyDescent="0.2">
      <c r="B7" s="108"/>
      <c r="C7" s="109"/>
      <c r="D7" s="28" t="s">
        <v>18</v>
      </c>
      <c r="E7" s="29"/>
      <c r="F7" s="30"/>
      <c r="G7" s="31"/>
      <c r="H7" s="30"/>
      <c r="I7" s="31"/>
      <c r="J7" s="30"/>
      <c r="K7" s="31"/>
      <c r="L7" s="30"/>
      <c r="M7" s="31">
        <v>0</v>
      </c>
      <c r="N7" s="30"/>
      <c r="O7" s="31">
        <v>0</v>
      </c>
      <c r="P7" s="30"/>
      <c r="Q7" s="31"/>
      <c r="R7" s="30"/>
      <c r="S7" s="31"/>
      <c r="T7" s="30">
        <v>467947076</v>
      </c>
      <c r="U7" s="31"/>
      <c r="V7" s="30"/>
      <c r="W7" s="31"/>
      <c r="X7" s="11"/>
    </row>
    <row r="8" spans="2:24" s="9" customFormat="1" ht="36" x14ac:dyDescent="0.2">
      <c r="B8" s="37">
        <v>14078</v>
      </c>
      <c r="C8" s="38" t="s">
        <v>17</v>
      </c>
      <c r="D8" s="28" t="s">
        <v>18</v>
      </c>
      <c r="E8" s="29">
        <v>102827912.94</v>
      </c>
      <c r="F8" s="30"/>
      <c r="G8" s="31"/>
      <c r="H8" s="30"/>
      <c r="I8" s="31"/>
      <c r="J8" s="30"/>
      <c r="K8" s="31"/>
      <c r="L8" s="30"/>
      <c r="M8" s="31">
        <v>0</v>
      </c>
      <c r="N8" s="30"/>
      <c r="O8" s="31">
        <v>0</v>
      </c>
      <c r="P8" s="30"/>
      <c r="Q8" s="31"/>
      <c r="R8" s="30"/>
      <c r="S8" s="31"/>
      <c r="T8" s="30"/>
      <c r="U8" s="31"/>
      <c r="V8" s="30"/>
      <c r="W8" s="31"/>
      <c r="X8" s="11"/>
    </row>
    <row r="9" spans="2:24" s="9" customFormat="1" ht="24" x14ac:dyDescent="0.2">
      <c r="B9" s="37">
        <v>14074</v>
      </c>
      <c r="C9" s="38" t="s">
        <v>19</v>
      </c>
      <c r="D9" s="28" t="s">
        <v>18</v>
      </c>
      <c r="E9" s="29">
        <v>231380523</v>
      </c>
      <c r="F9" s="30"/>
      <c r="G9" s="31">
        <v>787511</v>
      </c>
      <c r="H9" s="30"/>
      <c r="I9" s="31"/>
      <c r="J9" s="30"/>
      <c r="K9" s="31"/>
      <c r="L9" s="30"/>
      <c r="M9" s="31">
        <v>0</v>
      </c>
      <c r="N9" s="30">
        <v>18377636</v>
      </c>
      <c r="O9" s="31">
        <v>0</v>
      </c>
      <c r="P9" s="30"/>
      <c r="Q9" s="31"/>
      <c r="R9" s="30"/>
      <c r="S9" s="31"/>
      <c r="T9" s="30"/>
      <c r="U9" s="31"/>
      <c r="V9" s="30"/>
      <c r="W9" s="31"/>
      <c r="X9" s="11"/>
    </row>
    <row r="10" spans="2:24" s="9" customFormat="1" ht="24" x14ac:dyDescent="0.2">
      <c r="B10" s="37">
        <v>14079</v>
      </c>
      <c r="C10" s="38" t="s">
        <v>20</v>
      </c>
      <c r="D10" s="28" t="s">
        <v>18</v>
      </c>
      <c r="E10" s="29">
        <v>27568131</v>
      </c>
      <c r="F10" s="30"/>
      <c r="G10" s="31">
        <v>15463639</v>
      </c>
      <c r="H10" s="30"/>
      <c r="I10" s="31"/>
      <c r="J10" s="30"/>
      <c r="K10" s="31"/>
      <c r="L10" s="30"/>
      <c r="M10" s="31">
        <v>0</v>
      </c>
      <c r="N10" s="30"/>
      <c r="O10" s="31">
        <v>0</v>
      </c>
      <c r="P10" s="30"/>
      <c r="Q10" s="31"/>
      <c r="R10" s="30"/>
      <c r="S10" s="31"/>
      <c r="T10" s="30"/>
      <c r="U10" s="31"/>
      <c r="V10" s="30"/>
      <c r="W10" s="31"/>
      <c r="X10" s="11"/>
    </row>
    <row r="11" spans="2:24" s="9" customFormat="1" ht="24" x14ac:dyDescent="0.2">
      <c r="B11" s="37">
        <v>14080</v>
      </c>
      <c r="C11" s="38" t="s">
        <v>21</v>
      </c>
      <c r="D11" s="28" t="s">
        <v>18</v>
      </c>
      <c r="E11" s="29">
        <v>38155937</v>
      </c>
      <c r="F11" s="30"/>
      <c r="G11" s="31">
        <v>35863495</v>
      </c>
      <c r="H11" s="30"/>
      <c r="I11" s="31"/>
      <c r="J11" s="30"/>
      <c r="K11" s="31"/>
      <c r="L11" s="30"/>
      <c r="M11" s="31">
        <v>0</v>
      </c>
      <c r="N11" s="30"/>
      <c r="O11" s="31">
        <v>0</v>
      </c>
      <c r="P11" s="30"/>
      <c r="Q11" s="31"/>
      <c r="R11" s="30"/>
      <c r="S11" s="31"/>
      <c r="T11" s="30">
        <v>24934988</v>
      </c>
      <c r="U11" s="31"/>
      <c r="V11" s="30"/>
      <c r="W11" s="31"/>
      <c r="X11" s="11"/>
    </row>
    <row r="12" spans="2:24" s="9" customFormat="1" ht="24" x14ac:dyDescent="0.2">
      <c r="B12" s="37">
        <v>14183</v>
      </c>
      <c r="C12" s="38" t="s">
        <v>23</v>
      </c>
      <c r="D12" s="28" t="s">
        <v>18</v>
      </c>
      <c r="E12" s="29">
        <v>948528910.90799999</v>
      </c>
      <c r="F12" s="30"/>
      <c r="G12" s="31">
        <v>83620869</v>
      </c>
      <c r="H12" s="30"/>
      <c r="I12" s="31">
        <v>70926256</v>
      </c>
      <c r="J12" s="30"/>
      <c r="K12" s="31">
        <v>16587007</v>
      </c>
      <c r="L12" s="30"/>
      <c r="M12" s="31">
        <v>2050000</v>
      </c>
      <c r="N12" s="30">
        <v>123437055</v>
      </c>
      <c r="O12" s="31">
        <v>6293893</v>
      </c>
      <c r="P12" s="30">
        <v>137632957</v>
      </c>
      <c r="Q12" s="31"/>
      <c r="R12" s="30">
        <v>34972707</v>
      </c>
      <c r="S12" s="31">
        <v>2600000</v>
      </c>
      <c r="T12" s="30">
        <v>210318469</v>
      </c>
      <c r="U12" s="31"/>
      <c r="V12" s="30">
        <v>14051399</v>
      </c>
      <c r="W12" s="31"/>
      <c r="X12" s="11"/>
    </row>
    <row r="13" spans="2:24" s="9" customFormat="1" ht="16.5" customHeight="1" x14ac:dyDescent="0.2">
      <c r="B13" s="37">
        <v>14177</v>
      </c>
      <c r="C13" s="38" t="s">
        <v>24</v>
      </c>
      <c r="D13" s="28" t="s">
        <v>18</v>
      </c>
      <c r="E13" s="29">
        <v>75974089</v>
      </c>
      <c r="F13" s="30"/>
      <c r="G13" s="31">
        <v>11390090</v>
      </c>
      <c r="H13" s="30"/>
      <c r="I13" s="31">
        <v>28623665</v>
      </c>
      <c r="J13" s="30"/>
      <c r="K13" s="31">
        <v>24240083</v>
      </c>
      <c r="L13" s="30"/>
      <c r="M13" s="31">
        <v>19553956</v>
      </c>
      <c r="N13" s="30"/>
      <c r="O13" s="31">
        <v>20060097</v>
      </c>
      <c r="P13" s="30"/>
      <c r="Q13" s="31"/>
      <c r="R13" s="30"/>
      <c r="S13" s="31"/>
      <c r="T13" s="30"/>
      <c r="U13" s="31"/>
      <c r="V13" s="30"/>
      <c r="W13" s="31"/>
      <c r="X13" s="11"/>
    </row>
    <row r="14" spans="2:24" s="9" customFormat="1" ht="24" x14ac:dyDescent="0.2">
      <c r="B14" s="37">
        <v>14151</v>
      </c>
      <c r="C14" s="38" t="s">
        <v>25</v>
      </c>
      <c r="D14" s="28" t="s">
        <v>16</v>
      </c>
      <c r="E14" s="29">
        <v>1116284111</v>
      </c>
      <c r="F14" s="30"/>
      <c r="G14" s="31">
        <v>230500562.84</v>
      </c>
      <c r="H14" s="30"/>
      <c r="I14" s="31"/>
      <c r="J14" s="30"/>
      <c r="K14" s="31">
        <v>722737455</v>
      </c>
      <c r="L14" s="30"/>
      <c r="M14" s="31">
        <v>0</v>
      </c>
      <c r="N14" s="30"/>
      <c r="O14" s="31">
        <v>0</v>
      </c>
      <c r="P14" s="30"/>
      <c r="Q14" s="31"/>
      <c r="R14" s="30"/>
      <c r="S14" s="31"/>
      <c r="T14" s="30"/>
      <c r="U14" s="31"/>
      <c r="V14" s="30">
        <f>839427*53.5376</f>
        <v>44940906.955200002</v>
      </c>
      <c r="W14" s="31"/>
      <c r="X14" s="11"/>
    </row>
    <row r="15" spans="2:24" s="9" customFormat="1" ht="24" x14ac:dyDescent="0.2">
      <c r="B15" s="37">
        <v>14412</v>
      </c>
      <c r="C15" s="38" t="s">
        <v>26</v>
      </c>
      <c r="D15" s="28" t="s">
        <v>18</v>
      </c>
      <c r="E15" s="29">
        <v>210998690</v>
      </c>
      <c r="F15" s="30"/>
      <c r="G15" s="31">
        <v>4675935</v>
      </c>
      <c r="H15" s="30"/>
      <c r="I15" s="31"/>
      <c r="J15" s="30"/>
      <c r="K15" s="31"/>
      <c r="L15" s="30"/>
      <c r="M15" s="31">
        <v>0</v>
      </c>
      <c r="N15" s="30"/>
      <c r="O15" s="31">
        <v>0</v>
      </c>
      <c r="P15" s="30"/>
      <c r="Q15" s="31">
        <v>894083</v>
      </c>
      <c r="R15" s="30"/>
      <c r="S15" s="31"/>
      <c r="T15" s="30"/>
      <c r="U15" s="31"/>
      <c r="V15" s="30"/>
      <c r="W15" s="31"/>
      <c r="X15" s="11"/>
    </row>
    <row r="16" spans="2:24" s="9" customFormat="1" ht="24" x14ac:dyDescent="0.2">
      <c r="B16" s="37">
        <v>14409</v>
      </c>
      <c r="C16" s="38" t="s">
        <v>27</v>
      </c>
      <c r="D16" s="28" t="s">
        <v>18</v>
      </c>
      <c r="E16" s="29">
        <v>183377657</v>
      </c>
      <c r="F16" s="30"/>
      <c r="G16" s="31">
        <v>15207862</v>
      </c>
      <c r="H16" s="30"/>
      <c r="I16" s="31">
        <v>8202080</v>
      </c>
      <c r="J16" s="30"/>
      <c r="K16" s="31"/>
      <c r="L16" s="30">
        <v>9151898</v>
      </c>
      <c r="M16" s="31">
        <v>0</v>
      </c>
      <c r="N16" s="30">
        <v>14450439</v>
      </c>
      <c r="O16" s="31">
        <v>0</v>
      </c>
      <c r="P16" s="30">
        <v>12753533</v>
      </c>
      <c r="Q16" s="31"/>
      <c r="R16" s="30">
        <v>11795327</v>
      </c>
      <c r="S16" s="31"/>
      <c r="T16" s="30"/>
      <c r="U16" s="31"/>
      <c r="V16" s="30">
        <v>15571419</v>
      </c>
      <c r="W16" s="31"/>
      <c r="X16" s="11"/>
    </row>
    <row r="17" spans="2:24" s="9" customFormat="1" ht="24" x14ac:dyDescent="0.2">
      <c r="B17" s="37">
        <v>14410</v>
      </c>
      <c r="C17" s="38" t="s">
        <v>28</v>
      </c>
      <c r="D17" s="28" t="s">
        <v>18</v>
      </c>
      <c r="E17" s="29">
        <v>281627757</v>
      </c>
      <c r="F17" s="30"/>
      <c r="G17" s="31"/>
      <c r="H17" s="30"/>
      <c r="I17" s="31">
        <v>10383323</v>
      </c>
      <c r="J17" s="30"/>
      <c r="K17" s="31">
        <v>10148867</v>
      </c>
      <c r="L17" s="30"/>
      <c r="M17" s="31">
        <v>0</v>
      </c>
      <c r="N17" s="30"/>
      <c r="O17" s="31">
        <v>0</v>
      </c>
      <c r="P17" s="30"/>
      <c r="Q17" s="31"/>
      <c r="R17" s="30"/>
      <c r="S17" s="31"/>
      <c r="T17" s="30"/>
      <c r="U17" s="31"/>
      <c r="V17" s="30"/>
      <c r="W17" s="31"/>
      <c r="X17" s="11"/>
    </row>
    <row r="18" spans="2:24" s="9" customFormat="1" ht="12.75" customHeight="1" x14ac:dyDescent="0.2">
      <c r="B18" s="37">
        <v>14414</v>
      </c>
      <c r="C18" s="38" t="s">
        <v>29</v>
      </c>
      <c r="D18" s="28" t="s">
        <v>18</v>
      </c>
      <c r="E18" s="29">
        <v>152226325.47999996</v>
      </c>
      <c r="F18" s="30"/>
      <c r="G18" s="31">
        <v>14840533</v>
      </c>
      <c r="H18" s="30"/>
      <c r="I18" s="31"/>
      <c r="J18" s="30"/>
      <c r="K18" s="31"/>
      <c r="L18" s="30"/>
      <c r="M18" s="31">
        <v>914894</v>
      </c>
      <c r="N18" s="30"/>
      <c r="O18" s="31">
        <v>0</v>
      </c>
      <c r="P18" s="30"/>
      <c r="Q18" s="31">
        <v>848607</v>
      </c>
      <c r="R18" s="30">
        <v>14484152</v>
      </c>
      <c r="S18" s="31"/>
      <c r="T18" s="30">
        <v>12766850</v>
      </c>
      <c r="U18" s="31"/>
      <c r="V18" s="30">
        <v>620627</v>
      </c>
      <c r="W18" s="31"/>
      <c r="X18" s="11"/>
    </row>
    <row r="19" spans="2:24" s="9" customFormat="1" ht="24" x14ac:dyDescent="0.2">
      <c r="B19" s="37">
        <v>14413</v>
      </c>
      <c r="C19" s="38" t="s">
        <v>30</v>
      </c>
      <c r="D19" s="28" t="s">
        <v>18</v>
      </c>
      <c r="E19" s="29">
        <v>103656057.63000001</v>
      </c>
      <c r="F19" s="30"/>
      <c r="G19" s="31"/>
      <c r="H19" s="30"/>
      <c r="I19" s="31"/>
      <c r="J19" s="30"/>
      <c r="K19" s="31"/>
      <c r="L19" s="30"/>
      <c r="M19" s="31">
        <v>0</v>
      </c>
      <c r="N19" s="30"/>
      <c r="O19" s="31">
        <v>0</v>
      </c>
      <c r="P19" s="30"/>
      <c r="Q19" s="31"/>
      <c r="R19" s="30"/>
      <c r="S19" s="31"/>
      <c r="T19" s="30"/>
      <c r="U19" s="31"/>
      <c r="V19" s="30"/>
      <c r="W19" s="31"/>
      <c r="X19" s="11"/>
    </row>
    <row r="20" spans="2:24" s="9" customFormat="1" ht="12" customHeight="1" x14ac:dyDescent="0.2">
      <c r="B20" s="37">
        <v>14408</v>
      </c>
      <c r="C20" s="38" t="s">
        <v>31</v>
      </c>
      <c r="D20" s="28" t="s">
        <v>18</v>
      </c>
      <c r="E20" s="29">
        <v>179417467.48999998</v>
      </c>
      <c r="F20" s="30"/>
      <c r="G20" s="31"/>
      <c r="H20" s="30"/>
      <c r="I20" s="31"/>
      <c r="J20" s="30"/>
      <c r="K20" s="31"/>
      <c r="L20" s="30"/>
      <c r="M20" s="31">
        <v>0</v>
      </c>
      <c r="N20" s="30"/>
      <c r="O20" s="31">
        <v>0</v>
      </c>
      <c r="P20" s="30"/>
      <c r="Q20" s="31"/>
      <c r="R20" s="30">
        <v>2193673</v>
      </c>
      <c r="S20" s="31"/>
      <c r="T20" s="30"/>
      <c r="U20" s="31"/>
      <c r="V20" s="30"/>
      <c r="W20" s="31"/>
      <c r="X20" s="11"/>
    </row>
    <row r="21" spans="2:24" s="9" customFormat="1" ht="24" x14ac:dyDescent="0.2">
      <c r="B21" s="37" t="s">
        <v>43</v>
      </c>
      <c r="C21" s="38" t="s">
        <v>47</v>
      </c>
      <c r="D21" s="28" t="s">
        <v>18</v>
      </c>
      <c r="E21" s="29">
        <v>276492077</v>
      </c>
      <c r="F21" s="30"/>
      <c r="G21" s="31"/>
      <c r="H21" s="30"/>
      <c r="I21" s="31">
        <v>32628342</v>
      </c>
      <c r="J21" s="30"/>
      <c r="K21" s="31">
        <v>35199387</v>
      </c>
      <c r="L21" s="30">
        <v>14229636</v>
      </c>
      <c r="M21" s="31"/>
      <c r="N21" s="30">
        <v>8170263</v>
      </c>
      <c r="O21" s="31">
        <v>1175573</v>
      </c>
      <c r="P21" s="30">
        <v>14436835</v>
      </c>
      <c r="Q21" s="31"/>
      <c r="R21" s="30"/>
      <c r="S21" s="31"/>
      <c r="T21" s="30">
        <v>45561984</v>
      </c>
      <c r="U21" s="31"/>
      <c r="V21" s="30">
        <v>126176187</v>
      </c>
      <c r="W21" s="31"/>
      <c r="X21" s="11"/>
    </row>
    <row r="22" spans="2:24" s="9" customFormat="1" ht="24" x14ac:dyDescent="0.2">
      <c r="B22" s="37" t="s">
        <v>44</v>
      </c>
      <c r="C22" s="38" t="s">
        <v>48</v>
      </c>
      <c r="D22" s="28" t="s">
        <v>18</v>
      </c>
      <c r="E22" s="29">
        <v>92948010</v>
      </c>
      <c r="F22" s="30"/>
      <c r="G22" s="31"/>
      <c r="H22" s="30"/>
      <c r="I22" s="31">
        <v>18666955</v>
      </c>
      <c r="J22" s="30"/>
      <c r="K22" s="31"/>
      <c r="L22" s="30"/>
      <c r="M22" s="31">
        <v>0</v>
      </c>
      <c r="N22" s="30">
        <v>13707972</v>
      </c>
      <c r="O22" s="31">
        <v>0</v>
      </c>
      <c r="P22" s="30"/>
      <c r="Q22" s="31"/>
      <c r="R22" s="30"/>
      <c r="S22" s="31"/>
      <c r="T22" s="30"/>
      <c r="U22" s="31">
        <v>34086304</v>
      </c>
      <c r="V22" s="30">
        <v>40940475</v>
      </c>
      <c r="W22" s="31"/>
      <c r="X22" s="11"/>
    </row>
    <row r="23" spans="2:24" s="9" customFormat="1" ht="24" x14ac:dyDescent="0.2">
      <c r="B23" s="37" t="s">
        <v>45</v>
      </c>
      <c r="C23" s="38" t="s">
        <v>49</v>
      </c>
      <c r="D23" s="28" t="s">
        <v>18</v>
      </c>
      <c r="E23" s="29">
        <v>31055041.631999999</v>
      </c>
      <c r="F23" s="30"/>
      <c r="G23" s="31"/>
      <c r="H23" s="30"/>
      <c r="I23" s="31"/>
      <c r="J23" s="30"/>
      <c r="K23" s="31"/>
      <c r="L23" s="30"/>
      <c r="M23" s="31">
        <v>0</v>
      </c>
      <c r="N23" s="30">
        <v>3795535</v>
      </c>
      <c r="O23" s="31">
        <v>0</v>
      </c>
      <c r="P23" s="30"/>
      <c r="Q23" s="31"/>
      <c r="R23" s="30">
        <v>11248746</v>
      </c>
      <c r="S23" s="31"/>
      <c r="T23" s="30">
        <v>8359886</v>
      </c>
      <c r="U23" s="31"/>
      <c r="V23" s="30"/>
      <c r="W23" s="31"/>
      <c r="X23" s="11"/>
    </row>
    <row r="24" spans="2:24" s="9" customFormat="1" ht="23.25" customHeight="1" x14ac:dyDescent="0.2">
      <c r="B24" s="37" t="s">
        <v>52</v>
      </c>
      <c r="C24" s="38" t="s">
        <v>53</v>
      </c>
      <c r="D24" s="28" t="s">
        <v>18</v>
      </c>
      <c r="E24" s="29">
        <v>94789737</v>
      </c>
      <c r="F24" s="30"/>
      <c r="G24" s="31">
        <v>19598864</v>
      </c>
      <c r="H24" s="30"/>
      <c r="I24" s="31">
        <v>31664629</v>
      </c>
      <c r="J24" s="30"/>
      <c r="K24" s="31"/>
      <c r="L24" s="30"/>
      <c r="M24" s="31">
        <v>657883</v>
      </c>
      <c r="N24" s="30"/>
      <c r="O24" s="31">
        <v>0</v>
      </c>
      <c r="P24" s="30"/>
      <c r="Q24" s="31"/>
      <c r="R24" s="30"/>
      <c r="S24" s="31"/>
      <c r="T24" s="30">
        <v>67214902</v>
      </c>
      <c r="U24" s="31"/>
      <c r="V24" s="30">
        <v>1375361</v>
      </c>
      <c r="W24" s="31"/>
      <c r="X24" s="11"/>
    </row>
    <row r="25" spans="2:24" s="9" customFormat="1" ht="22.5" customHeight="1" x14ac:dyDescent="0.2">
      <c r="B25" s="37" t="s">
        <v>46</v>
      </c>
      <c r="C25" s="38" t="s">
        <v>50</v>
      </c>
      <c r="D25" s="28" t="s">
        <v>18</v>
      </c>
      <c r="E25" s="29">
        <v>192639483.28</v>
      </c>
      <c r="F25" s="30"/>
      <c r="G25" s="31"/>
      <c r="H25" s="30"/>
      <c r="I25" s="31"/>
      <c r="J25" s="30"/>
      <c r="K25" s="31"/>
      <c r="L25" s="30">
        <v>25085685</v>
      </c>
      <c r="M25" s="31"/>
      <c r="N25" s="30">
        <v>39627096</v>
      </c>
      <c r="O25" s="31">
        <v>0</v>
      </c>
      <c r="P25" s="30">
        <v>5032205</v>
      </c>
      <c r="Q25" s="31"/>
      <c r="R25" s="30">
        <v>9808909</v>
      </c>
      <c r="S25" s="31"/>
      <c r="T25" s="30">
        <v>38799138</v>
      </c>
      <c r="U25" s="31"/>
      <c r="V25" s="30">
        <v>32888533</v>
      </c>
      <c r="W25" s="31"/>
      <c r="X25" s="11"/>
    </row>
    <row r="26" spans="2:24" s="9" customFormat="1" ht="36" x14ac:dyDescent="0.2">
      <c r="B26" s="37">
        <v>14452</v>
      </c>
      <c r="C26" s="38" t="s">
        <v>51</v>
      </c>
      <c r="D26" s="28" t="s">
        <v>18</v>
      </c>
      <c r="E26" s="29">
        <v>69048241</v>
      </c>
      <c r="F26" s="30"/>
      <c r="G26" s="31"/>
      <c r="H26" s="30"/>
      <c r="I26" s="31"/>
      <c r="J26" s="30"/>
      <c r="K26" s="31"/>
      <c r="L26" s="30"/>
      <c r="M26" s="31">
        <v>0</v>
      </c>
      <c r="N26" s="30"/>
      <c r="O26" s="31">
        <v>0</v>
      </c>
      <c r="P26" s="30"/>
      <c r="Q26" s="31"/>
      <c r="R26" s="30"/>
      <c r="S26" s="31"/>
      <c r="T26" s="30">
        <v>57404558</v>
      </c>
      <c r="U26" s="31"/>
      <c r="V26" s="30"/>
      <c r="W26" s="31"/>
      <c r="X26" s="11"/>
    </row>
    <row r="27" spans="2:24" s="9" customFormat="1" ht="17.25" customHeight="1" x14ac:dyDescent="0.2">
      <c r="B27" s="37">
        <v>14709</v>
      </c>
      <c r="C27" s="38" t="s">
        <v>65</v>
      </c>
      <c r="D27" s="28" t="s">
        <v>18</v>
      </c>
      <c r="E27" s="29">
        <v>410000000</v>
      </c>
      <c r="F27" s="30"/>
      <c r="G27" s="31"/>
      <c r="H27" s="30"/>
      <c r="I27" s="31"/>
      <c r="J27" s="30"/>
      <c r="K27" s="31"/>
      <c r="L27" s="30"/>
      <c r="M27" s="31">
        <v>0</v>
      </c>
      <c r="N27" s="30"/>
      <c r="O27" s="31">
        <v>0</v>
      </c>
      <c r="P27" s="30"/>
      <c r="Q27" s="31"/>
      <c r="R27" s="30"/>
      <c r="S27" s="31"/>
      <c r="T27" s="30"/>
      <c r="U27" s="31"/>
      <c r="V27" s="30"/>
      <c r="W27" s="31"/>
      <c r="X27" s="11"/>
    </row>
    <row r="28" spans="2:24" s="9" customFormat="1" ht="24" x14ac:dyDescent="0.2">
      <c r="B28" s="37">
        <v>14411</v>
      </c>
      <c r="C28" s="38" t="s">
        <v>32</v>
      </c>
      <c r="D28" s="28" t="s">
        <v>18</v>
      </c>
      <c r="E28" s="29">
        <v>21823526</v>
      </c>
      <c r="F28" s="32"/>
      <c r="G28" s="33">
        <v>2241233</v>
      </c>
      <c r="H28" s="32"/>
      <c r="I28" s="33">
        <v>6672609</v>
      </c>
      <c r="J28" s="32"/>
      <c r="K28" s="33">
        <v>6095288</v>
      </c>
      <c r="L28" s="32">
        <v>18398775</v>
      </c>
      <c r="M28" s="33"/>
      <c r="N28" s="32"/>
      <c r="O28" s="33">
        <v>0</v>
      </c>
      <c r="P28" s="32"/>
      <c r="Q28" s="33"/>
      <c r="R28" s="32"/>
      <c r="S28" s="33"/>
      <c r="T28" s="32">
        <v>11370429</v>
      </c>
      <c r="U28" s="33">
        <v>12967318</v>
      </c>
      <c r="V28" s="32"/>
      <c r="W28" s="33"/>
      <c r="X28" s="11"/>
    </row>
    <row r="29" spans="2:24" s="9" customFormat="1" ht="12" x14ac:dyDescent="0.2">
      <c r="B29" s="107" t="s">
        <v>61</v>
      </c>
      <c r="C29" s="107"/>
      <c r="D29" s="107"/>
      <c r="E29" s="107"/>
      <c r="F29" s="27">
        <f>SUM(F30:F42)</f>
        <v>0</v>
      </c>
      <c r="G29" s="27">
        <f t="shared" ref="G29:U29" si="1">SUM(G30:G44)</f>
        <v>46186399</v>
      </c>
      <c r="H29" s="27">
        <f t="shared" si="1"/>
        <v>0</v>
      </c>
      <c r="I29" s="27">
        <f t="shared" si="1"/>
        <v>128445392</v>
      </c>
      <c r="J29" s="27">
        <f t="shared" si="1"/>
        <v>0</v>
      </c>
      <c r="K29" s="27">
        <f t="shared" si="1"/>
        <v>143917024</v>
      </c>
      <c r="L29" s="27">
        <f t="shared" si="1"/>
        <v>0</v>
      </c>
      <c r="M29" s="27">
        <f t="shared" si="1"/>
        <v>73402050</v>
      </c>
      <c r="N29" s="27">
        <f t="shared" si="1"/>
        <v>0</v>
      </c>
      <c r="O29" s="27">
        <f t="shared" si="1"/>
        <v>163009630</v>
      </c>
      <c r="P29" s="27">
        <f t="shared" si="1"/>
        <v>0</v>
      </c>
      <c r="Q29" s="27">
        <f t="shared" si="1"/>
        <v>42264738</v>
      </c>
      <c r="R29" s="27">
        <f t="shared" si="1"/>
        <v>0</v>
      </c>
      <c r="S29" s="27">
        <f t="shared" si="1"/>
        <v>131022630</v>
      </c>
      <c r="T29" s="27">
        <f t="shared" si="1"/>
        <v>0</v>
      </c>
      <c r="U29" s="27">
        <f t="shared" si="1"/>
        <v>1940330</v>
      </c>
      <c r="V29" s="27">
        <f>SUM(V30:V44)</f>
        <v>10259123</v>
      </c>
      <c r="W29" s="27">
        <f>SUM(W30:W44)</f>
        <v>32258081</v>
      </c>
      <c r="X29" s="11"/>
    </row>
    <row r="30" spans="2:24" s="9" customFormat="1" ht="12.75" customHeight="1" x14ac:dyDescent="0.2">
      <c r="B30" s="37" t="s">
        <v>33</v>
      </c>
      <c r="C30" s="38" t="s">
        <v>42</v>
      </c>
      <c r="D30" s="28" t="s">
        <v>18</v>
      </c>
      <c r="E30" s="29"/>
      <c r="F30" s="30"/>
      <c r="G30" s="31">
        <v>13291606</v>
      </c>
      <c r="H30" s="30"/>
      <c r="I30" s="31"/>
      <c r="J30" s="30"/>
      <c r="K30" s="31"/>
      <c r="L30" s="30"/>
      <c r="M30" s="31"/>
      <c r="N30" s="30"/>
      <c r="O30" s="31"/>
      <c r="P30" s="30"/>
      <c r="Q30" s="31"/>
      <c r="R30" s="30"/>
      <c r="S30" s="31"/>
      <c r="T30" s="30"/>
      <c r="U30" s="31">
        <v>1940330</v>
      </c>
      <c r="V30" s="30"/>
      <c r="W30" s="31"/>
      <c r="X30" s="11"/>
    </row>
    <row r="31" spans="2:24" s="9" customFormat="1" ht="12.75" customHeight="1" x14ac:dyDescent="0.2">
      <c r="B31" s="37" t="s">
        <v>33</v>
      </c>
      <c r="C31" s="38" t="s">
        <v>56</v>
      </c>
      <c r="D31" s="28"/>
      <c r="E31" s="29"/>
      <c r="F31" s="30"/>
      <c r="G31" s="31"/>
      <c r="H31" s="30"/>
      <c r="I31" s="31"/>
      <c r="J31" s="30"/>
      <c r="K31" s="31"/>
      <c r="L31" s="30"/>
      <c r="M31" s="31"/>
      <c r="N31" s="30"/>
      <c r="O31" s="31"/>
      <c r="P31" s="30"/>
      <c r="Q31" s="31"/>
      <c r="R31" s="30"/>
      <c r="S31" s="31"/>
      <c r="T31" s="30"/>
      <c r="U31" s="31"/>
      <c r="V31" s="30"/>
      <c r="W31" s="31">
        <v>5999450</v>
      </c>
      <c r="X31" s="11"/>
    </row>
    <row r="32" spans="2:24" s="9" customFormat="1" ht="24" x14ac:dyDescent="0.2">
      <c r="B32" s="37">
        <v>12494</v>
      </c>
      <c r="C32" s="38" t="s">
        <v>22</v>
      </c>
      <c r="D32" s="28" t="s">
        <v>18</v>
      </c>
      <c r="E32" s="29"/>
      <c r="F32" s="30"/>
      <c r="G32" s="31"/>
      <c r="H32" s="30"/>
      <c r="I32" s="31">
        <v>3690295</v>
      </c>
      <c r="J32" s="30"/>
      <c r="K32" s="31"/>
      <c r="L32" s="30"/>
      <c r="M32" s="31"/>
      <c r="N32" s="30"/>
      <c r="O32" s="31"/>
      <c r="P32" s="30"/>
      <c r="Q32" s="31"/>
      <c r="R32" s="30"/>
      <c r="S32" s="31"/>
      <c r="T32" s="30"/>
      <c r="U32" s="31"/>
      <c r="V32" s="30"/>
      <c r="W32" s="31"/>
      <c r="X32" s="11"/>
    </row>
    <row r="33" spans="1:24" s="9" customFormat="1" ht="24" x14ac:dyDescent="0.2">
      <c r="B33" s="37">
        <v>12498</v>
      </c>
      <c r="C33" s="38" t="s">
        <v>68</v>
      </c>
      <c r="D33" s="28" t="s">
        <v>18</v>
      </c>
      <c r="E33" s="29"/>
      <c r="F33" s="30"/>
      <c r="G33" s="31"/>
      <c r="H33" s="30"/>
      <c r="I33" s="31"/>
      <c r="J33" s="30"/>
      <c r="K33" s="31"/>
      <c r="L33" s="30"/>
      <c r="M33" s="31"/>
      <c r="N33" s="30"/>
      <c r="O33" s="31">
        <v>7958846</v>
      </c>
      <c r="P33" s="30"/>
      <c r="Q33" s="31"/>
      <c r="R33" s="30"/>
      <c r="S33" s="31"/>
      <c r="T33" s="30"/>
      <c r="U33" s="31"/>
      <c r="V33" s="30"/>
      <c r="W33" s="31"/>
      <c r="X33" s="11"/>
    </row>
    <row r="34" spans="1:24" s="9" customFormat="1" ht="24" x14ac:dyDescent="0.2">
      <c r="B34" s="37">
        <v>6810</v>
      </c>
      <c r="C34" s="38" t="s">
        <v>59</v>
      </c>
      <c r="D34" s="28" t="s">
        <v>18</v>
      </c>
      <c r="E34" s="29"/>
      <c r="F34" s="30"/>
      <c r="G34" s="31">
        <v>16730088</v>
      </c>
      <c r="H34" s="30"/>
      <c r="I34" s="31"/>
      <c r="J34" s="30"/>
      <c r="K34" s="31">
        <v>18935339</v>
      </c>
      <c r="L34" s="30"/>
      <c r="M34" s="31">
        <v>15327643</v>
      </c>
      <c r="N34" s="30"/>
      <c r="O34" s="31">
        <v>47258542</v>
      </c>
      <c r="P34" s="30"/>
      <c r="Q34" s="31"/>
      <c r="R34" s="30"/>
      <c r="S34" s="31">
        <v>19733919</v>
      </c>
      <c r="T34" s="30"/>
      <c r="U34" s="31"/>
      <c r="V34" s="30">
        <v>10259123</v>
      </c>
      <c r="W34" s="31"/>
      <c r="X34" s="11"/>
    </row>
    <row r="35" spans="1:24" s="9" customFormat="1" ht="24" x14ac:dyDescent="0.2">
      <c r="B35" s="37">
        <v>13923</v>
      </c>
      <c r="C35" s="38" t="s">
        <v>54</v>
      </c>
      <c r="D35" s="28" t="s">
        <v>18</v>
      </c>
      <c r="E35" s="29"/>
      <c r="F35" s="30"/>
      <c r="G35" s="31"/>
      <c r="H35" s="30"/>
      <c r="I35" s="31"/>
      <c r="J35" s="30"/>
      <c r="K35" s="31">
        <v>2466111</v>
      </c>
      <c r="L35" s="30"/>
      <c r="M35" s="31"/>
      <c r="N35" s="30"/>
      <c r="O35" s="31"/>
      <c r="P35" s="30"/>
      <c r="Q35" s="31"/>
      <c r="R35" s="30"/>
      <c r="S35" s="31"/>
      <c r="T35" s="30"/>
      <c r="U35" s="31"/>
      <c r="V35" s="30"/>
      <c r="W35" s="31">
        <v>5016176</v>
      </c>
      <c r="X35" s="11"/>
    </row>
    <row r="36" spans="1:24" s="9" customFormat="1" ht="24" x14ac:dyDescent="0.2">
      <c r="B36" s="37">
        <v>14783</v>
      </c>
      <c r="C36" s="38" t="s">
        <v>62</v>
      </c>
      <c r="D36" s="28" t="s">
        <v>18</v>
      </c>
      <c r="E36" s="29"/>
      <c r="F36" s="30"/>
      <c r="G36" s="31"/>
      <c r="H36" s="30"/>
      <c r="I36" s="31">
        <v>14704045</v>
      </c>
      <c r="J36" s="30"/>
      <c r="K36" s="31">
        <v>63833751</v>
      </c>
      <c r="L36" s="30"/>
      <c r="M36" s="31"/>
      <c r="N36" s="30"/>
      <c r="O36" s="31"/>
      <c r="P36" s="30"/>
      <c r="Q36" s="31"/>
      <c r="R36" s="30"/>
      <c r="S36" s="31"/>
      <c r="T36" s="30"/>
      <c r="U36" s="31"/>
      <c r="V36" s="30"/>
      <c r="W36" s="31"/>
      <c r="X36" s="11"/>
    </row>
    <row r="37" spans="1:24" s="9" customFormat="1" ht="24" x14ac:dyDescent="0.2">
      <c r="B37" s="37">
        <v>14764</v>
      </c>
      <c r="C37" s="38" t="s">
        <v>63</v>
      </c>
      <c r="D37" s="28" t="s">
        <v>18</v>
      </c>
      <c r="E37" s="29"/>
      <c r="F37" s="30"/>
      <c r="G37" s="31"/>
      <c r="H37" s="30"/>
      <c r="I37" s="31">
        <v>42910646</v>
      </c>
      <c r="J37" s="30"/>
      <c r="K37" s="31"/>
      <c r="L37" s="30"/>
      <c r="M37" s="31"/>
      <c r="N37" s="30"/>
      <c r="O37" s="31"/>
      <c r="P37" s="30"/>
      <c r="Q37" s="31"/>
      <c r="R37" s="30"/>
      <c r="S37" s="31">
        <v>18390001</v>
      </c>
      <c r="T37" s="30"/>
      <c r="U37" s="31"/>
      <c r="V37" s="30"/>
      <c r="W37" s="31"/>
      <c r="X37" s="11"/>
    </row>
    <row r="38" spans="1:24" s="9" customFormat="1" ht="24" x14ac:dyDescent="0.2">
      <c r="B38" s="37">
        <v>14796</v>
      </c>
      <c r="C38" s="38" t="s">
        <v>64</v>
      </c>
      <c r="D38" s="28" t="s">
        <v>18</v>
      </c>
      <c r="E38" s="29"/>
      <c r="F38" s="30"/>
      <c r="G38" s="31">
        <v>16164705</v>
      </c>
      <c r="H38" s="30"/>
      <c r="I38" s="31">
        <v>67140406</v>
      </c>
      <c r="J38" s="30"/>
      <c r="K38" s="31">
        <v>58681823</v>
      </c>
      <c r="L38" s="30"/>
      <c r="M38" s="31">
        <v>16854958</v>
      </c>
      <c r="N38" s="30"/>
      <c r="O38" s="31">
        <v>34331151</v>
      </c>
      <c r="P38" s="30"/>
      <c r="Q38" s="31"/>
      <c r="R38" s="30"/>
      <c r="S38" s="31">
        <v>32090825</v>
      </c>
      <c r="T38" s="30"/>
      <c r="U38" s="31"/>
      <c r="V38" s="30"/>
      <c r="W38" s="31">
        <v>21242455</v>
      </c>
      <c r="X38" s="11"/>
    </row>
    <row r="39" spans="1:24" s="9" customFormat="1" ht="24" x14ac:dyDescent="0.2">
      <c r="B39" s="37">
        <v>14784</v>
      </c>
      <c r="C39" s="38" t="s">
        <v>66</v>
      </c>
      <c r="D39" s="28" t="s">
        <v>18</v>
      </c>
      <c r="E39" s="29"/>
      <c r="F39" s="30"/>
      <c r="G39" s="31"/>
      <c r="H39" s="30"/>
      <c r="I39" s="31"/>
      <c r="J39" s="30"/>
      <c r="K39" s="31"/>
      <c r="L39" s="30"/>
      <c r="M39" s="31">
        <v>17779598</v>
      </c>
      <c r="N39" s="30"/>
      <c r="O39" s="31"/>
      <c r="P39" s="30"/>
      <c r="Q39" s="31">
        <v>21827620</v>
      </c>
      <c r="R39" s="30"/>
      <c r="S39" s="31"/>
      <c r="T39" s="30"/>
      <c r="U39" s="31"/>
      <c r="V39" s="30"/>
      <c r="W39" s="31"/>
      <c r="X39" s="11"/>
    </row>
    <row r="40" spans="1:24" s="9" customFormat="1" ht="24" x14ac:dyDescent="0.2">
      <c r="B40" s="37">
        <v>14763</v>
      </c>
      <c r="C40" s="38" t="s">
        <v>67</v>
      </c>
      <c r="D40" s="28" t="s">
        <v>18</v>
      </c>
      <c r="E40" s="29"/>
      <c r="F40" s="30"/>
      <c r="G40" s="31"/>
      <c r="H40" s="30"/>
      <c r="I40" s="31"/>
      <c r="J40" s="30"/>
      <c r="K40" s="31"/>
      <c r="L40" s="30"/>
      <c r="M40" s="31"/>
      <c r="N40" s="30"/>
      <c r="O40" s="31">
        <v>73461091</v>
      </c>
      <c r="P40" s="30"/>
      <c r="Q40" s="31"/>
      <c r="R40" s="30"/>
      <c r="S40" s="31">
        <v>5467840</v>
      </c>
      <c r="T40" s="30"/>
      <c r="U40" s="31"/>
      <c r="V40" s="30"/>
      <c r="W40" s="31"/>
      <c r="X40" s="11"/>
    </row>
    <row r="41" spans="1:24" s="9" customFormat="1" ht="24" x14ac:dyDescent="0.2">
      <c r="B41" s="37">
        <v>14939</v>
      </c>
      <c r="C41" s="38" t="s">
        <v>74</v>
      </c>
      <c r="D41" s="28"/>
      <c r="E41" s="29"/>
      <c r="F41" s="30"/>
      <c r="G41" s="31"/>
      <c r="H41" s="30"/>
      <c r="I41" s="31"/>
      <c r="J41" s="30"/>
      <c r="K41" s="31"/>
      <c r="L41" s="30"/>
      <c r="M41" s="31">
        <v>15428752</v>
      </c>
      <c r="N41" s="30"/>
      <c r="O41" s="31"/>
      <c r="P41" s="30"/>
      <c r="Q41" s="31"/>
      <c r="R41" s="30"/>
      <c r="S41" s="31"/>
      <c r="T41" s="30"/>
      <c r="U41" s="31"/>
      <c r="V41" s="30"/>
      <c r="W41" s="31"/>
      <c r="X41" s="11"/>
    </row>
    <row r="42" spans="1:24" s="9" customFormat="1" ht="24" x14ac:dyDescent="0.2">
      <c r="B42" s="37">
        <v>14915</v>
      </c>
      <c r="C42" s="38" t="s">
        <v>75</v>
      </c>
      <c r="D42" s="28"/>
      <c r="E42" s="29"/>
      <c r="F42" s="30"/>
      <c r="G42" s="31"/>
      <c r="H42" s="30"/>
      <c r="I42" s="31"/>
      <c r="J42" s="30"/>
      <c r="K42" s="31"/>
      <c r="L42" s="30"/>
      <c r="M42" s="31">
        <v>8011099</v>
      </c>
      <c r="N42" s="30"/>
      <c r="O42" s="31"/>
      <c r="P42" s="30"/>
      <c r="Q42" s="31">
        <v>20437118</v>
      </c>
      <c r="R42" s="30"/>
      <c r="S42" s="31"/>
      <c r="T42" s="30"/>
      <c r="U42" s="31"/>
      <c r="V42" s="30"/>
      <c r="W42" s="31"/>
      <c r="X42" s="11"/>
    </row>
    <row r="43" spans="1:24" s="9" customFormat="1" ht="24" x14ac:dyDescent="0.2">
      <c r="B43" s="37">
        <v>14746</v>
      </c>
      <c r="C43" s="38" t="s">
        <v>77</v>
      </c>
      <c r="D43" s="28"/>
      <c r="E43" s="29"/>
      <c r="F43" s="30"/>
      <c r="G43" s="31"/>
      <c r="H43" s="30"/>
      <c r="I43" s="31"/>
      <c r="J43" s="30"/>
      <c r="K43" s="31"/>
      <c r="L43" s="30"/>
      <c r="M43" s="31"/>
      <c r="N43" s="30"/>
      <c r="O43" s="31"/>
      <c r="P43" s="30"/>
      <c r="Q43" s="31"/>
      <c r="R43" s="30"/>
      <c r="S43" s="31"/>
      <c r="T43" s="30"/>
      <c r="U43" s="31"/>
      <c r="V43" s="30"/>
      <c r="W43" s="31"/>
      <c r="X43" s="11"/>
    </row>
    <row r="44" spans="1:24" s="9" customFormat="1" ht="24" x14ac:dyDescent="0.2">
      <c r="B44" s="37">
        <v>14944</v>
      </c>
      <c r="C44" s="38" t="s">
        <v>78</v>
      </c>
      <c r="D44" s="28"/>
      <c r="E44" s="29"/>
      <c r="F44" s="30"/>
      <c r="G44" s="31"/>
      <c r="H44" s="30"/>
      <c r="I44" s="31"/>
      <c r="J44" s="30"/>
      <c r="K44" s="31"/>
      <c r="L44" s="30"/>
      <c r="M44" s="31"/>
      <c r="N44" s="30"/>
      <c r="O44" s="31"/>
      <c r="P44" s="30"/>
      <c r="Q44" s="31"/>
      <c r="R44" s="30"/>
      <c r="S44" s="31">
        <v>55340045</v>
      </c>
      <c r="T44" s="30"/>
      <c r="U44" s="31"/>
      <c r="V44" s="30"/>
      <c r="W44" s="31"/>
      <c r="X44" s="11"/>
    </row>
    <row r="45" spans="1:24" s="9" customFormat="1" ht="12" x14ac:dyDescent="0.2">
      <c r="B45" s="110" t="s">
        <v>34</v>
      </c>
      <c r="C45" s="110"/>
      <c r="D45" s="110"/>
      <c r="E45" s="34">
        <f>SUM(E5:E28)</f>
        <v>5567322050.3599997</v>
      </c>
      <c r="F45" s="35">
        <f t="shared" ref="F45:W45" si="2">SUM(F5:F29)</f>
        <v>0</v>
      </c>
      <c r="G45" s="36">
        <f t="shared" si="2"/>
        <v>480376992.84000003</v>
      </c>
      <c r="H45" s="35">
        <f t="shared" si="2"/>
        <v>0</v>
      </c>
      <c r="I45" s="36">
        <f t="shared" si="2"/>
        <v>336213251</v>
      </c>
      <c r="J45" s="35">
        <f t="shared" si="2"/>
        <v>0</v>
      </c>
      <c r="K45" s="36">
        <f t="shared" si="2"/>
        <v>958925111</v>
      </c>
      <c r="L45" s="35">
        <f t="shared" si="2"/>
        <v>66865994</v>
      </c>
      <c r="M45" s="36">
        <f t="shared" si="2"/>
        <v>96578783</v>
      </c>
      <c r="N45" s="35">
        <f t="shared" si="2"/>
        <v>221565996</v>
      </c>
      <c r="O45" s="36">
        <f t="shared" si="2"/>
        <v>190539193</v>
      </c>
      <c r="P45" s="35">
        <f t="shared" si="2"/>
        <v>169855530</v>
      </c>
      <c r="Q45" s="36">
        <f t="shared" si="2"/>
        <v>44007428</v>
      </c>
      <c r="R45" s="35">
        <f t="shared" si="2"/>
        <v>84503514</v>
      </c>
      <c r="S45" s="36">
        <f t="shared" si="2"/>
        <v>133622630</v>
      </c>
      <c r="T45" s="35">
        <f t="shared" si="2"/>
        <v>1569089572.3699999</v>
      </c>
      <c r="U45" s="36">
        <f t="shared" si="2"/>
        <v>48993952</v>
      </c>
      <c r="V45" s="35">
        <f t="shared" si="2"/>
        <v>286824030.95520002</v>
      </c>
      <c r="W45" s="36">
        <f t="shared" si="2"/>
        <v>32258081</v>
      </c>
    </row>
    <row r="46" spans="1:24" ht="15.75" hidden="1" customHeight="1" x14ac:dyDescent="0.25">
      <c r="C46" s="2"/>
      <c r="E46" s="2"/>
      <c r="F46" s="2"/>
      <c r="G46" s="2"/>
      <c r="H46" s="2"/>
      <c r="I46" s="2"/>
      <c r="J46" s="2"/>
      <c r="K46" s="2"/>
    </row>
    <row r="47" spans="1:24" s="5" customFormat="1" ht="20.25" x14ac:dyDescent="0.25">
      <c r="A47"/>
      <c r="B47" s="111" t="s">
        <v>73</v>
      </c>
      <c r="C47" s="111"/>
      <c r="D47" s="39"/>
      <c r="E47" s="40"/>
      <c r="F47" s="41">
        <f>+F45+H45+J45+L45+N45+P45+R45+T45+V45</f>
        <v>2398704637.3252001</v>
      </c>
      <c r="I47"/>
      <c r="J47"/>
      <c r="K47"/>
    </row>
    <row r="48" spans="1:24" s="5" customFormat="1" ht="20.25" x14ac:dyDescent="0.25">
      <c r="A48"/>
      <c r="B48" s="112" t="s">
        <v>71</v>
      </c>
      <c r="C48" s="112"/>
      <c r="D48" s="39"/>
      <c r="E48" s="40"/>
      <c r="F48" s="42">
        <f>+G45+I45+K45+M45+O45+Q45+S45+U45+W45</f>
        <v>2321515421.8400002</v>
      </c>
      <c r="I48" s="75"/>
      <c r="J48" s="75"/>
      <c r="K48" s="75"/>
    </row>
    <row r="49" spans="1:11" s="5" customFormat="1" ht="20.25" x14ac:dyDescent="0.25">
      <c r="A49"/>
      <c r="B49" s="106" t="s">
        <v>72</v>
      </c>
      <c r="C49" s="106"/>
      <c r="D49" s="39"/>
      <c r="E49" s="40"/>
      <c r="F49" s="43">
        <f>SUM(F47:F48)</f>
        <v>4720220059.1652002</v>
      </c>
      <c r="I49" s="75"/>
      <c r="J49" s="75"/>
      <c r="K49" s="75"/>
    </row>
    <row r="50" spans="1:11" x14ac:dyDescent="0.25">
      <c r="F50" s="8"/>
      <c r="G50" s="8"/>
      <c r="H50" s="8"/>
      <c r="I50"/>
      <c r="J50"/>
      <c r="K50"/>
    </row>
    <row r="51" spans="1:11" x14ac:dyDescent="0.25">
      <c r="I51" s="1"/>
      <c r="J51" s="1"/>
      <c r="K51"/>
    </row>
    <row r="52" spans="1:11" x14ac:dyDescent="0.25">
      <c r="I52" s="1"/>
      <c r="J52" s="1"/>
      <c r="K52"/>
    </row>
    <row r="53" spans="1:11" x14ac:dyDescent="0.25">
      <c r="I53" s="8"/>
      <c r="J53" s="8"/>
    </row>
  </sheetData>
  <mergeCells count="24">
    <mergeCell ref="V2:W2"/>
    <mergeCell ref="B29:E29"/>
    <mergeCell ref="B45:D45"/>
    <mergeCell ref="B47:C47"/>
    <mergeCell ref="B48:C48"/>
    <mergeCell ref="I48:K48"/>
    <mergeCell ref="B49:C49"/>
    <mergeCell ref="I49:K49"/>
    <mergeCell ref="P2:Q2"/>
    <mergeCell ref="R2:S2"/>
    <mergeCell ref="T2:U2"/>
    <mergeCell ref="B4:E4"/>
    <mergeCell ref="B5:B7"/>
    <mergeCell ref="C5:C7"/>
    <mergeCell ref="B1:O1"/>
    <mergeCell ref="B2:B3"/>
    <mergeCell ref="C2:C3"/>
    <mergeCell ref="D2:D3"/>
    <mergeCell ref="E2:E3"/>
    <mergeCell ref="F2:G2"/>
    <mergeCell ref="H2:I2"/>
    <mergeCell ref="J2:K2"/>
    <mergeCell ref="L2:M2"/>
    <mergeCell ref="N2:O2"/>
  </mergeCells>
  <pageMargins left="0.23622047244094491" right="0.23622047244094491" top="0.15748031496062992" bottom="0.19685039370078741" header="0.31496062992125984" footer="0.31496062992125984"/>
  <pageSetup paperSize="17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2C2C5-A9A0-425D-B154-E83741A99207}">
  <sheetPr filterMode="1">
    <pageSetUpPr fitToPage="1"/>
  </sheetPr>
  <dimension ref="A1:AC90"/>
  <sheetViews>
    <sheetView tabSelected="1" view="pageBreakPreview" topLeftCell="B1" zoomScale="110" zoomScaleNormal="80" zoomScaleSheetLayoutView="110" workbookViewId="0">
      <pane xSplit="2" ySplit="3" topLeftCell="D4" activePane="bottomRight" state="frozen"/>
      <selection activeCell="B1" sqref="B1"/>
      <selection pane="topRight" activeCell="E1" sqref="E1"/>
      <selection pane="bottomLeft" activeCell="B3" sqref="B3"/>
      <selection pane="bottomRight" activeCell="L8" sqref="L8"/>
    </sheetView>
  </sheetViews>
  <sheetFormatPr baseColWidth="10" defaultRowHeight="15" x14ac:dyDescent="0.25"/>
  <cols>
    <col min="1" max="1" width="5.85546875" hidden="1" customWidth="1"/>
    <col min="2" max="2" width="8.85546875" style="2" bestFit="1" customWidth="1"/>
    <col min="3" max="3" width="64.5703125" style="3" customWidth="1"/>
    <col min="4" max="4" width="13.140625" style="2" hidden="1" customWidth="1"/>
    <col min="5" max="5" width="15.85546875" style="2" customWidth="1"/>
    <col min="6" max="6" width="17.28515625" style="4" customWidth="1"/>
    <col min="7" max="10" width="17.28515625" style="4" hidden="1" customWidth="1"/>
    <col min="11" max="11" width="15.140625" style="4" customWidth="1"/>
    <col min="12" max="12" width="15.5703125" style="5" customWidth="1"/>
    <col min="13" max="13" width="17" style="5" customWidth="1"/>
    <col min="14" max="14" width="20.5703125" style="5" customWidth="1"/>
    <col min="15" max="15" width="13.140625" style="5" hidden="1" customWidth="1"/>
    <col min="16" max="16" width="12.28515625" style="5" hidden="1" customWidth="1"/>
    <col min="17" max="19" width="13.140625" style="5" hidden="1" customWidth="1"/>
    <col min="20" max="20" width="14.42578125" style="5" hidden="1" customWidth="1"/>
    <col min="21" max="21" width="14" style="5" hidden="1" customWidth="1"/>
    <col min="22" max="23" width="14.42578125" style="5" hidden="1" customWidth="1"/>
    <col min="24" max="24" width="21" bestFit="1" customWidth="1"/>
    <col min="25" max="25" width="15.28515625" style="16" bestFit="1" customWidth="1"/>
    <col min="28" max="28" width="12.140625" bestFit="1" customWidth="1"/>
    <col min="29" max="29" width="13.42578125" bestFit="1" customWidth="1"/>
  </cols>
  <sheetData>
    <row r="1" spans="2:29" s="9" customFormat="1" ht="60" customHeight="1" x14ac:dyDescent="0.2">
      <c r="B1" s="93" t="s">
        <v>167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Y1" s="15"/>
    </row>
    <row r="2" spans="2:29" s="9" customFormat="1" ht="12" x14ac:dyDescent="0.2">
      <c r="B2" s="94" t="s">
        <v>0</v>
      </c>
      <c r="C2" s="94" t="s">
        <v>1</v>
      </c>
      <c r="D2" s="95" t="s">
        <v>2</v>
      </c>
      <c r="E2" s="95" t="s">
        <v>88</v>
      </c>
      <c r="F2" s="97" t="s">
        <v>89</v>
      </c>
      <c r="G2" s="99" t="s">
        <v>146</v>
      </c>
      <c r="H2" s="99" t="s">
        <v>147</v>
      </c>
      <c r="I2" s="99" t="s">
        <v>148</v>
      </c>
      <c r="J2" s="99" t="s">
        <v>141</v>
      </c>
      <c r="K2" s="97" t="s">
        <v>120</v>
      </c>
      <c r="L2" s="91" t="s">
        <v>90</v>
      </c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Y2" s="15"/>
    </row>
    <row r="3" spans="2:29" s="9" customFormat="1" ht="12" x14ac:dyDescent="0.2">
      <c r="B3" s="92"/>
      <c r="C3" s="92"/>
      <c r="D3" s="96"/>
      <c r="E3" s="96"/>
      <c r="F3" s="98"/>
      <c r="G3" s="100"/>
      <c r="H3" s="100"/>
      <c r="I3" s="100"/>
      <c r="J3" s="100"/>
      <c r="K3" s="98"/>
      <c r="L3" s="19" t="s">
        <v>4</v>
      </c>
      <c r="M3" s="19" t="s">
        <v>5</v>
      </c>
      <c r="N3" s="19" t="s">
        <v>6</v>
      </c>
      <c r="O3" s="19" t="s">
        <v>7</v>
      </c>
      <c r="P3" s="19" t="s">
        <v>8</v>
      </c>
      <c r="Q3" s="19" t="s">
        <v>9</v>
      </c>
      <c r="R3" s="19" t="s">
        <v>10</v>
      </c>
      <c r="S3" s="19" t="s">
        <v>11</v>
      </c>
      <c r="T3" s="19" t="s">
        <v>12</v>
      </c>
      <c r="U3" s="19" t="s">
        <v>13</v>
      </c>
      <c r="V3" s="19" t="s">
        <v>14</v>
      </c>
      <c r="W3" s="19" t="s">
        <v>15</v>
      </c>
      <c r="Y3" s="15"/>
    </row>
    <row r="4" spans="2:29" s="9" customFormat="1" ht="24" x14ac:dyDescent="0.2">
      <c r="B4" s="10">
        <v>14074</v>
      </c>
      <c r="C4" s="22" t="s">
        <v>19</v>
      </c>
      <c r="D4" s="10" t="s">
        <v>18</v>
      </c>
      <c r="E4" s="20">
        <f>_xlfn.XLOOKUP(B4,Hoja1!A:A,Hoja1!B:B,0)</f>
        <v>199832692</v>
      </c>
      <c r="F4" s="20">
        <f>_xlfn.XLOOKUP(B4,Hoja1!A:A,Hoja1!C:C,0)</f>
        <v>199832692</v>
      </c>
      <c r="G4" s="67">
        <v>11</v>
      </c>
      <c r="H4" s="67" t="s">
        <v>151</v>
      </c>
      <c r="I4" s="67" t="s">
        <v>153</v>
      </c>
      <c r="J4" s="20" t="s">
        <v>101</v>
      </c>
      <c r="K4" s="20">
        <f>SUM(L4:W4)</f>
        <v>0</v>
      </c>
      <c r="L4" s="21">
        <v>0</v>
      </c>
      <c r="M4" s="21">
        <v>0</v>
      </c>
      <c r="N4" s="21">
        <v>0</v>
      </c>
      <c r="O4" s="21"/>
      <c r="P4" s="21"/>
      <c r="Q4" s="21"/>
      <c r="R4" s="21"/>
      <c r="S4" s="21"/>
      <c r="T4" s="21"/>
      <c r="U4" s="21"/>
      <c r="V4" s="21"/>
      <c r="W4" s="21"/>
      <c r="X4" s="11"/>
      <c r="Y4" s="15"/>
    </row>
    <row r="5" spans="2:29" s="9" customFormat="1" ht="12" x14ac:dyDescent="0.2">
      <c r="B5" s="10">
        <v>14075</v>
      </c>
      <c r="C5" s="22" t="s">
        <v>145</v>
      </c>
      <c r="D5" s="10"/>
      <c r="E5" s="20">
        <f>_xlfn.XLOOKUP(B5,Hoja1!A:A,Hoja1!B:B,0)</f>
        <v>0</v>
      </c>
      <c r="F5" s="20">
        <f>_xlfn.XLOOKUP(B5,Hoja1!A:A,Hoja1!C:C,0)</f>
        <v>2000000</v>
      </c>
      <c r="G5" s="67">
        <v>12</v>
      </c>
      <c r="H5" s="67" t="s">
        <v>154</v>
      </c>
      <c r="I5" s="67" t="s">
        <v>152</v>
      </c>
      <c r="J5" s="20" t="s">
        <v>91</v>
      </c>
      <c r="K5" s="20">
        <f t="shared" ref="K5:K68" si="0">SUM(L5:W5)</f>
        <v>0</v>
      </c>
      <c r="L5" s="21">
        <v>0</v>
      </c>
      <c r="M5" s="21">
        <v>0</v>
      </c>
      <c r="N5" s="21">
        <v>0</v>
      </c>
      <c r="O5" s="21"/>
      <c r="P5" s="21"/>
      <c r="Q5" s="21"/>
      <c r="R5" s="21"/>
      <c r="S5" s="21"/>
      <c r="T5" s="21"/>
      <c r="U5" s="21"/>
      <c r="V5" s="21"/>
      <c r="W5" s="21"/>
      <c r="X5" s="11"/>
      <c r="Y5" s="15"/>
    </row>
    <row r="6" spans="2:29" s="9" customFormat="1" ht="24" x14ac:dyDescent="0.2">
      <c r="B6" s="10">
        <v>14151</v>
      </c>
      <c r="C6" s="22" t="s">
        <v>25</v>
      </c>
      <c r="D6" s="10" t="s">
        <v>16</v>
      </c>
      <c r="E6" s="20">
        <f>_xlfn.XLOOKUP(B6,Hoja1!A:A,Hoja1!B:B,0)</f>
        <v>300000000</v>
      </c>
      <c r="F6" s="20">
        <f>_xlfn.XLOOKUP(B6,Hoja1!A:A,Hoja1!C:C,0)</f>
        <v>488552180.92000002</v>
      </c>
      <c r="G6" s="67">
        <v>11</v>
      </c>
      <c r="H6" s="67" t="s">
        <v>151</v>
      </c>
      <c r="I6" s="67" t="s">
        <v>152</v>
      </c>
      <c r="J6" s="20" t="s">
        <v>96</v>
      </c>
      <c r="K6" s="20">
        <f t="shared" si="0"/>
        <v>0</v>
      </c>
      <c r="L6" s="21">
        <v>0</v>
      </c>
      <c r="M6" s="21">
        <v>0</v>
      </c>
      <c r="N6" s="21">
        <v>0</v>
      </c>
      <c r="O6" s="21"/>
      <c r="P6" s="21"/>
      <c r="Q6" s="21"/>
      <c r="R6" s="21"/>
      <c r="S6" s="21"/>
      <c r="T6" s="21"/>
      <c r="U6" s="21"/>
      <c r="V6" s="21"/>
      <c r="W6" s="21"/>
      <c r="X6" s="11"/>
      <c r="Y6" s="15"/>
      <c r="AB6" s="65"/>
      <c r="AC6" s="65"/>
    </row>
    <row r="7" spans="2:29" s="9" customFormat="1" ht="24" x14ac:dyDescent="0.2">
      <c r="B7" s="10">
        <v>14177</v>
      </c>
      <c r="C7" s="22" t="s">
        <v>126</v>
      </c>
      <c r="D7" s="10" t="s">
        <v>18</v>
      </c>
      <c r="E7" s="20">
        <f>_xlfn.XLOOKUP(B7,Hoja1!A:A,Hoja1!B:B,0)</f>
        <v>0</v>
      </c>
      <c r="F7" s="20">
        <f>_xlfn.XLOOKUP(B7,Hoja1!A:A,Hoja1!C:C,0)</f>
        <v>57519388.600000001</v>
      </c>
      <c r="G7" s="67">
        <v>11</v>
      </c>
      <c r="H7" s="67" t="s">
        <v>151</v>
      </c>
      <c r="I7" s="67" t="s">
        <v>152</v>
      </c>
      <c r="J7" s="20" t="s">
        <v>140</v>
      </c>
      <c r="K7" s="20">
        <f t="shared" si="0"/>
        <v>0</v>
      </c>
      <c r="L7" s="21">
        <v>0</v>
      </c>
      <c r="M7" s="21">
        <v>0</v>
      </c>
      <c r="N7" s="21">
        <v>0</v>
      </c>
      <c r="O7" s="21"/>
      <c r="P7" s="21"/>
      <c r="Q7" s="21"/>
      <c r="R7" s="21"/>
      <c r="S7" s="21"/>
      <c r="T7" s="21"/>
      <c r="U7" s="21"/>
      <c r="V7" s="21"/>
      <c r="W7" s="21"/>
      <c r="X7" s="11"/>
      <c r="Y7" s="15"/>
      <c r="AB7" s="65"/>
      <c r="AC7" s="65"/>
    </row>
    <row r="8" spans="2:29" s="9" customFormat="1" ht="24" x14ac:dyDescent="0.2">
      <c r="B8" s="10">
        <v>14183</v>
      </c>
      <c r="C8" s="22" t="s">
        <v>23</v>
      </c>
      <c r="D8" s="10" t="s">
        <v>18</v>
      </c>
      <c r="E8" s="20">
        <f>_xlfn.XLOOKUP(B8,Hoja1!A:A,Hoja1!B:B,0)</f>
        <v>0</v>
      </c>
      <c r="F8" s="20">
        <f>_xlfn.XLOOKUP(B8,Hoja1!A:A,Hoja1!C:C,0)</f>
        <v>39406992.990000002</v>
      </c>
      <c r="G8" s="67">
        <v>12</v>
      </c>
      <c r="H8" s="67" t="s">
        <v>151</v>
      </c>
      <c r="I8" s="67" t="s">
        <v>152</v>
      </c>
      <c r="J8" s="20" t="s">
        <v>140</v>
      </c>
      <c r="K8" s="20">
        <f t="shared" si="0"/>
        <v>0</v>
      </c>
      <c r="L8" s="21">
        <v>0</v>
      </c>
      <c r="M8" s="21">
        <v>0</v>
      </c>
      <c r="N8" s="21">
        <v>0</v>
      </c>
      <c r="O8" s="21"/>
      <c r="P8" s="21"/>
      <c r="Q8" s="21"/>
      <c r="R8" s="21"/>
      <c r="S8" s="21"/>
      <c r="T8" s="21"/>
      <c r="U8" s="21"/>
      <c r="V8" s="21"/>
      <c r="W8" s="21"/>
      <c r="X8" s="11"/>
      <c r="Y8" s="15"/>
      <c r="AB8" s="65"/>
      <c r="AC8" s="65"/>
    </row>
    <row r="9" spans="2:29" s="9" customFormat="1" ht="13.5" hidden="1" customHeight="1" x14ac:dyDescent="0.2">
      <c r="B9" s="10">
        <v>14408</v>
      </c>
      <c r="C9" s="22" t="s">
        <v>31</v>
      </c>
      <c r="D9" s="10" t="s">
        <v>18</v>
      </c>
      <c r="E9" s="20">
        <f>_xlfn.XLOOKUP(B9,Hoja1!A:A,Hoja1!B:B,0)</f>
        <v>0</v>
      </c>
      <c r="F9" s="20">
        <f>_xlfn.XLOOKUP(B9,Hoja1!A:A,Hoja1!C:C,0)</f>
        <v>0</v>
      </c>
      <c r="G9" s="67">
        <v>12</v>
      </c>
      <c r="H9" s="67" t="s">
        <v>151</v>
      </c>
      <c r="I9" s="67" t="s">
        <v>152</v>
      </c>
      <c r="J9" s="20" t="s">
        <v>95</v>
      </c>
      <c r="K9" s="20">
        <f t="shared" si="0"/>
        <v>0</v>
      </c>
      <c r="L9" s="21">
        <v>0</v>
      </c>
      <c r="M9" s="21">
        <v>0</v>
      </c>
      <c r="N9" s="21">
        <v>0</v>
      </c>
      <c r="O9" s="21"/>
      <c r="P9" s="21"/>
      <c r="Q9" s="21"/>
      <c r="R9" s="21"/>
      <c r="S9" s="21"/>
      <c r="T9" s="21"/>
      <c r="U9" s="21"/>
      <c r="V9" s="21"/>
      <c r="W9" s="21"/>
      <c r="X9" s="11"/>
      <c r="Y9" s="15"/>
      <c r="AB9" s="65"/>
      <c r="AC9" s="65"/>
    </row>
    <row r="10" spans="2:29" s="9" customFormat="1" ht="24" hidden="1" x14ac:dyDescent="0.2">
      <c r="B10" s="10">
        <v>14409</v>
      </c>
      <c r="C10" s="22" t="s">
        <v>27</v>
      </c>
      <c r="D10" s="10" t="s">
        <v>18</v>
      </c>
      <c r="E10" s="20">
        <f>_xlfn.XLOOKUP(B10,Hoja1!A:A,Hoja1!B:B,0)</f>
        <v>0</v>
      </c>
      <c r="F10" s="20">
        <f>_xlfn.XLOOKUP(B10,Hoja1!A:A,Hoja1!C:C,0)</f>
        <v>0</v>
      </c>
      <c r="G10" s="67">
        <v>12</v>
      </c>
      <c r="H10" s="67" t="s">
        <v>151</v>
      </c>
      <c r="I10" s="67" t="s">
        <v>152</v>
      </c>
      <c r="J10" s="20" t="s">
        <v>91</v>
      </c>
      <c r="K10" s="20">
        <f t="shared" si="0"/>
        <v>0</v>
      </c>
      <c r="L10" s="21">
        <v>0</v>
      </c>
      <c r="M10" s="21">
        <v>0</v>
      </c>
      <c r="N10" s="21">
        <v>0</v>
      </c>
      <c r="O10" s="21"/>
      <c r="P10" s="21"/>
      <c r="Q10" s="21"/>
      <c r="R10" s="21"/>
      <c r="S10" s="21"/>
      <c r="T10" s="21"/>
      <c r="U10" s="21"/>
      <c r="V10" s="21"/>
      <c r="W10" s="21"/>
      <c r="X10" s="11"/>
      <c r="Y10" s="15"/>
    </row>
    <row r="11" spans="2:29" s="9" customFormat="1" ht="24" hidden="1" x14ac:dyDescent="0.2">
      <c r="B11" s="10">
        <v>14410</v>
      </c>
      <c r="C11" s="22" t="s">
        <v>28</v>
      </c>
      <c r="D11" s="10" t="s">
        <v>18</v>
      </c>
      <c r="E11" s="20">
        <f>_xlfn.XLOOKUP(B11,Hoja1!A:A,Hoja1!B:B,0)</f>
        <v>0</v>
      </c>
      <c r="F11" s="20">
        <f>_xlfn.XLOOKUP(B11,Hoja1!A:A,Hoja1!C:C,0)</f>
        <v>0</v>
      </c>
      <c r="G11" s="67">
        <v>11</v>
      </c>
      <c r="H11" s="67" t="s">
        <v>151</v>
      </c>
      <c r="I11" s="67" t="s">
        <v>153</v>
      </c>
      <c r="J11" s="20" t="s">
        <v>140</v>
      </c>
      <c r="K11" s="20">
        <f t="shared" si="0"/>
        <v>0</v>
      </c>
      <c r="L11" s="21">
        <v>0</v>
      </c>
      <c r="M11" s="21">
        <v>0</v>
      </c>
      <c r="N11" s="21">
        <v>0</v>
      </c>
      <c r="O11" s="21"/>
      <c r="P11" s="21"/>
      <c r="Q11" s="21"/>
      <c r="R11" s="21"/>
      <c r="S11" s="21"/>
      <c r="T11" s="21"/>
      <c r="U11" s="21"/>
      <c r="V11" s="21"/>
      <c r="W11" s="21"/>
      <c r="X11" s="11"/>
      <c r="Y11" s="15"/>
    </row>
    <row r="12" spans="2:29" s="9" customFormat="1" ht="24" x14ac:dyDescent="0.2">
      <c r="B12" s="10">
        <v>14411</v>
      </c>
      <c r="C12" s="22" t="s">
        <v>32</v>
      </c>
      <c r="D12" s="10" t="s">
        <v>18</v>
      </c>
      <c r="E12" s="20">
        <f>_xlfn.XLOOKUP(B12,Hoja1!A:A,Hoja1!B:B,0)</f>
        <v>0</v>
      </c>
      <c r="F12" s="20">
        <f>_xlfn.XLOOKUP(B12,Hoja1!A:A,Hoja1!C:C,0)</f>
        <v>22000000</v>
      </c>
      <c r="G12" s="67">
        <v>11</v>
      </c>
      <c r="H12" s="67" t="s">
        <v>151</v>
      </c>
      <c r="I12" s="67" t="s">
        <v>152</v>
      </c>
      <c r="J12" s="20" t="s">
        <v>96</v>
      </c>
      <c r="K12" s="20">
        <f t="shared" si="0"/>
        <v>0</v>
      </c>
      <c r="L12" s="21">
        <v>0</v>
      </c>
      <c r="M12" s="21">
        <v>0</v>
      </c>
      <c r="N12" s="21">
        <v>0</v>
      </c>
      <c r="O12" s="21"/>
      <c r="P12" s="21"/>
      <c r="Q12" s="21"/>
      <c r="R12" s="21"/>
      <c r="S12" s="21"/>
      <c r="T12" s="21"/>
      <c r="U12" s="21"/>
      <c r="V12" s="21"/>
      <c r="W12" s="21"/>
      <c r="X12" s="11"/>
      <c r="Y12" s="15"/>
    </row>
    <row r="13" spans="2:29" s="9" customFormat="1" ht="24" x14ac:dyDescent="0.2">
      <c r="B13" s="10">
        <v>14412</v>
      </c>
      <c r="C13" s="22" t="s">
        <v>26</v>
      </c>
      <c r="D13" s="10" t="s">
        <v>18</v>
      </c>
      <c r="E13" s="20">
        <f>_xlfn.XLOOKUP(B13,Hoja1!A:A,Hoja1!B:B,0)</f>
        <v>0</v>
      </c>
      <c r="F13" s="20">
        <f>_xlfn.XLOOKUP(B13,Hoja1!A:A,Hoja1!C:C,0)</f>
        <v>21800000</v>
      </c>
      <c r="G13" s="67">
        <v>11</v>
      </c>
      <c r="H13" s="67" t="s">
        <v>151</v>
      </c>
      <c r="I13" s="67" t="s">
        <v>152</v>
      </c>
      <c r="J13" s="20" t="s">
        <v>91</v>
      </c>
      <c r="K13" s="20">
        <f t="shared" si="0"/>
        <v>0</v>
      </c>
      <c r="L13" s="21">
        <v>0</v>
      </c>
      <c r="M13" s="21">
        <v>0</v>
      </c>
      <c r="N13" s="21">
        <v>0</v>
      </c>
      <c r="O13" s="21"/>
      <c r="P13" s="21"/>
      <c r="Q13" s="21"/>
      <c r="R13" s="21"/>
      <c r="S13" s="21"/>
      <c r="T13" s="21"/>
      <c r="U13" s="21"/>
      <c r="V13" s="21"/>
      <c r="W13" s="21"/>
      <c r="X13" s="11"/>
      <c r="Y13" s="15"/>
    </row>
    <row r="14" spans="2:29" s="9" customFormat="1" ht="24" x14ac:dyDescent="0.2">
      <c r="B14" s="10">
        <v>14414</v>
      </c>
      <c r="C14" s="22" t="s">
        <v>29</v>
      </c>
      <c r="D14" s="10" t="s">
        <v>18</v>
      </c>
      <c r="E14" s="20">
        <f>_xlfn.XLOOKUP(B14,Hoja1!A:A,Hoja1!B:B,0)</f>
        <v>40000000</v>
      </c>
      <c r="F14" s="20">
        <f>_xlfn.XLOOKUP(B14,Hoja1!A:A,Hoja1!C:C,0)</f>
        <v>40000000</v>
      </c>
      <c r="G14" s="67">
        <v>11</v>
      </c>
      <c r="H14" s="67" t="s">
        <v>151</v>
      </c>
      <c r="I14" s="67" t="s">
        <v>152</v>
      </c>
      <c r="J14" s="20" t="s">
        <v>95</v>
      </c>
      <c r="K14" s="20">
        <f t="shared" si="0"/>
        <v>0</v>
      </c>
      <c r="L14" s="21">
        <v>0</v>
      </c>
      <c r="M14" s="21">
        <v>0</v>
      </c>
      <c r="N14" s="21">
        <v>0</v>
      </c>
      <c r="O14" s="21"/>
      <c r="P14" s="21"/>
      <c r="Q14" s="21"/>
      <c r="R14" s="21"/>
      <c r="S14" s="21"/>
      <c r="T14" s="21"/>
      <c r="U14" s="21"/>
      <c r="V14" s="21"/>
      <c r="W14" s="21"/>
      <c r="X14" s="11"/>
      <c r="Y14" s="15"/>
    </row>
    <row r="15" spans="2:29" s="9" customFormat="1" ht="24" x14ac:dyDescent="0.2">
      <c r="B15" s="10">
        <v>14447</v>
      </c>
      <c r="C15" s="22" t="s">
        <v>47</v>
      </c>
      <c r="D15" s="10" t="s">
        <v>18</v>
      </c>
      <c r="E15" s="20">
        <f>_xlfn.XLOOKUP(B15,Hoja1!A:A,Hoja1!B:B,0)</f>
        <v>0</v>
      </c>
      <c r="F15" s="20">
        <f>_xlfn.XLOOKUP(B15,Hoja1!A:A,Hoja1!C:C,0)</f>
        <v>5833752.1600000001</v>
      </c>
      <c r="G15" s="67">
        <v>11</v>
      </c>
      <c r="H15" s="67" t="s">
        <v>151</v>
      </c>
      <c r="I15" s="67" t="s">
        <v>152</v>
      </c>
      <c r="J15" s="20" t="s">
        <v>101</v>
      </c>
      <c r="K15" s="20">
        <f t="shared" si="0"/>
        <v>0</v>
      </c>
      <c r="L15" s="21">
        <v>0</v>
      </c>
      <c r="M15" s="21">
        <v>0</v>
      </c>
      <c r="N15" s="21">
        <v>0</v>
      </c>
      <c r="O15" s="21"/>
      <c r="P15" s="21"/>
      <c r="Q15" s="21"/>
      <c r="R15" s="21"/>
      <c r="S15" s="21"/>
      <c r="T15" s="21"/>
      <c r="U15" s="21"/>
      <c r="V15" s="21"/>
      <c r="W15" s="21"/>
      <c r="X15" s="11"/>
      <c r="Y15" s="15"/>
    </row>
    <row r="16" spans="2:29" s="9" customFormat="1" ht="23.25" hidden="1" customHeight="1" x14ac:dyDescent="0.2">
      <c r="B16" s="10">
        <v>14448</v>
      </c>
      <c r="C16" s="22" t="s">
        <v>48</v>
      </c>
      <c r="D16" s="10" t="s">
        <v>18</v>
      </c>
      <c r="E16" s="20">
        <f>_xlfn.XLOOKUP(B16,Hoja1!A:A,Hoja1!B:B,0)</f>
        <v>0</v>
      </c>
      <c r="F16" s="20">
        <f>_xlfn.XLOOKUP(B16,Hoja1!A:A,Hoja1!C:C,0)</f>
        <v>0</v>
      </c>
      <c r="G16" s="67">
        <v>11</v>
      </c>
      <c r="H16" s="67" t="s">
        <v>151</v>
      </c>
      <c r="I16" s="67" t="s">
        <v>152</v>
      </c>
      <c r="J16" s="20" t="s">
        <v>91</v>
      </c>
      <c r="K16" s="20">
        <f t="shared" si="0"/>
        <v>0</v>
      </c>
      <c r="L16" s="21">
        <v>0</v>
      </c>
      <c r="M16" s="21">
        <v>0</v>
      </c>
      <c r="N16" s="21">
        <v>0</v>
      </c>
      <c r="O16" s="21"/>
      <c r="P16" s="21"/>
      <c r="Q16" s="21"/>
      <c r="R16" s="21"/>
      <c r="S16" s="21"/>
      <c r="T16" s="21"/>
      <c r="U16" s="21"/>
      <c r="V16" s="21"/>
      <c r="W16" s="21"/>
      <c r="X16" s="11"/>
      <c r="Y16" s="15"/>
    </row>
    <row r="17" spans="2:25" s="9" customFormat="1" ht="22.5" hidden="1" customHeight="1" x14ac:dyDescent="0.2">
      <c r="B17" s="10">
        <v>14449</v>
      </c>
      <c r="C17" s="22" t="s">
        <v>49</v>
      </c>
      <c r="D17" s="10" t="s">
        <v>18</v>
      </c>
      <c r="E17" s="20">
        <f>_xlfn.XLOOKUP(B17,Hoja1!A:A,Hoja1!B:B,0)</f>
        <v>0</v>
      </c>
      <c r="F17" s="20">
        <f>_xlfn.XLOOKUP(B17,Hoja1!A:A,Hoja1!C:C,0)</f>
        <v>0</v>
      </c>
      <c r="G17" s="67">
        <v>11</v>
      </c>
      <c r="H17" s="67" t="s">
        <v>151</v>
      </c>
      <c r="I17" s="67" t="s">
        <v>152</v>
      </c>
      <c r="J17" s="20" t="s">
        <v>91</v>
      </c>
      <c r="K17" s="20">
        <f t="shared" si="0"/>
        <v>0</v>
      </c>
      <c r="L17" s="21">
        <v>0</v>
      </c>
      <c r="M17" s="21">
        <v>0</v>
      </c>
      <c r="N17" s="21">
        <v>0</v>
      </c>
      <c r="O17" s="21"/>
      <c r="P17" s="21"/>
      <c r="Q17" s="21"/>
      <c r="R17" s="21"/>
      <c r="S17" s="21"/>
      <c r="T17" s="21"/>
      <c r="U17" s="21"/>
      <c r="V17" s="21"/>
      <c r="W17" s="21"/>
      <c r="X17" s="11"/>
      <c r="Y17" s="15"/>
    </row>
    <row r="18" spans="2:25" s="9" customFormat="1" ht="24" hidden="1" x14ac:dyDescent="0.2">
      <c r="B18" s="10">
        <v>14450</v>
      </c>
      <c r="C18" s="22" t="s">
        <v>53</v>
      </c>
      <c r="D18" s="10" t="s">
        <v>18</v>
      </c>
      <c r="E18" s="20">
        <f>_xlfn.XLOOKUP(B18,Hoja1!A:A,Hoja1!B:B,0)</f>
        <v>0</v>
      </c>
      <c r="F18" s="20">
        <f>_xlfn.XLOOKUP(B18,Hoja1!A:A,Hoja1!C:C,0)</f>
        <v>0</v>
      </c>
      <c r="G18" s="67">
        <v>11</v>
      </c>
      <c r="H18" s="67" t="s">
        <v>151</v>
      </c>
      <c r="I18" s="67" t="s">
        <v>152</v>
      </c>
      <c r="J18" s="20" t="s">
        <v>93</v>
      </c>
      <c r="K18" s="20">
        <f t="shared" si="0"/>
        <v>0</v>
      </c>
      <c r="L18" s="21">
        <v>0</v>
      </c>
      <c r="M18" s="21">
        <v>0</v>
      </c>
      <c r="N18" s="21">
        <v>0</v>
      </c>
      <c r="O18" s="21"/>
      <c r="P18" s="21"/>
      <c r="Q18" s="21"/>
      <c r="R18" s="21"/>
      <c r="S18" s="21"/>
      <c r="T18" s="21"/>
      <c r="U18" s="21"/>
      <c r="V18" s="21"/>
      <c r="W18" s="21"/>
      <c r="X18" s="11"/>
      <c r="Y18" s="15"/>
    </row>
    <row r="19" spans="2:25" s="9" customFormat="1" ht="24" hidden="1" x14ac:dyDescent="0.2">
      <c r="B19" s="10">
        <v>14451</v>
      </c>
      <c r="C19" s="22" t="s">
        <v>50</v>
      </c>
      <c r="D19" s="10" t="s">
        <v>18</v>
      </c>
      <c r="E19" s="20">
        <f>_xlfn.XLOOKUP(B19,Hoja1!A:A,Hoja1!B:B,0)</f>
        <v>0</v>
      </c>
      <c r="F19" s="20">
        <f>_xlfn.XLOOKUP(B19,Hoja1!A:A,Hoja1!C:C,0)</f>
        <v>0</v>
      </c>
      <c r="G19" s="67">
        <v>11</v>
      </c>
      <c r="H19" s="67" t="s">
        <v>151</v>
      </c>
      <c r="I19" s="67" t="s">
        <v>152</v>
      </c>
      <c r="J19" s="20" t="s">
        <v>91</v>
      </c>
      <c r="K19" s="20">
        <f t="shared" si="0"/>
        <v>0</v>
      </c>
      <c r="L19" s="21">
        <v>0</v>
      </c>
      <c r="M19" s="21">
        <v>0</v>
      </c>
      <c r="N19" s="21">
        <v>0</v>
      </c>
      <c r="O19" s="21"/>
      <c r="P19" s="21"/>
      <c r="Q19" s="21"/>
      <c r="R19" s="21"/>
      <c r="S19" s="21"/>
      <c r="T19" s="21"/>
      <c r="U19" s="21"/>
      <c r="V19" s="21"/>
      <c r="W19" s="21"/>
      <c r="X19" s="11"/>
      <c r="Y19" s="15"/>
    </row>
    <row r="20" spans="2:25" s="9" customFormat="1" ht="36" x14ac:dyDescent="0.2">
      <c r="B20" s="10">
        <v>14452</v>
      </c>
      <c r="C20" s="22" t="s">
        <v>51</v>
      </c>
      <c r="D20" s="10" t="s">
        <v>18</v>
      </c>
      <c r="E20" s="20">
        <f>_xlfn.XLOOKUP(B20,Hoja1!A:A,Hoja1!B:B,0)</f>
        <v>0</v>
      </c>
      <c r="F20" s="20">
        <f>_xlfn.XLOOKUP(B20,Hoja1!A:A,Hoja1!C:C,0)</f>
        <v>3500000</v>
      </c>
      <c r="G20" s="67">
        <v>11</v>
      </c>
      <c r="H20" s="67" t="s">
        <v>151</v>
      </c>
      <c r="I20" s="67" t="s">
        <v>152</v>
      </c>
      <c r="J20" s="20" t="s">
        <v>91</v>
      </c>
      <c r="K20" s="20">
        <f t="shared" si="0"/>
        <v>0</v>
      </c>
      <c r="L20" s="21">
        <v>0</v>
      </c>
      <c r="M20" s="21">
        <v>0</v>
      </c>
      <c r="N20" s="21"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11"/>
      <c r="Y20" s="15"/>
    </row>
    <row r="21" spans="2:25" s="9" customFormat="1" ht="24" x14ac:dyDescent="0.2">
      <c r="B21" s="10">
        <v>14534</v>
      </c>
      <c r="C21" s="22" t="s">
        <v>57</v>
      </c>
      <c r="D21" s="10" t="s">
        <v>18</v>
      </c>
      <c r="E21" s="20">
        <f>_xlfn.XLOOKUP(B21,Hoja1!A:A,Hoja1!B:B,0)</f>
        <v>1098142794</v>
      </c>
      <c r="F21" s="20">
        <f>_xlfn.XLOOKUP(B21,Hoja1!A:A,Hoja1!C:C,0)</f>
        <v>1098142794</v>
      </c>
      <c r="G21" s="67">
        <v>11</v>
      </c>
      <c r="H21" s="67" t="s">
        <v>151</v>
      </c>
      <c r="I21" s="67" t="s">
        <v>152</v>
      </c>
      <c r="J21" s="20" t="s">
        <v>91</v>
      </c>
      <c r="K21" s="20">
        <f t="shared" si="0"/>
        <v>2126702.98</v>
      </c>
      <c r="L21" s="21">
        <v>1063351.49</v>
      </c>
      <c r="M21" s="21">
        <v>1063351.49</v>
      </c>
      <c r="N21" s="21"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11"/>
      <c r="Y21" s="15"/>
    </row>
    <row r="22" spans="2:25" s="9" customFormat="1" ht="24" x14ac:dyDescent="0.2">
      <c r="B22" s="10">
        <v>14709</v>
      </c>
      <c r="C22" s="22" t="s">
        <v>65</v>
      </c>
      <c r="D22" s="10" t="s">
        <v>18</v>
      </c>
      <c r="E22" s="20">
        <f>_xlfn.XLOOKUP(B22,Hoja1!A:A,Hoja1!B:B,0)</f>
        <v>100000000</v>
      </c>
      <c r="F22" s="20">
        <f>_xlfn.XLOOKUP(B22,Hoja1!A:A,Hoja1!C:C,0)</f>
        <v>100000000</v>
      </c>
      <c r="G22" s="67">
        <v>11</v>
      </c>
      <c r="H22" s="67" t="s">
        <v>151</v>
      </c>
      <c r="I22" s="67" t="s">
        <v>152</v>
      </c>
      <c r="J22" s="20" t="s">
        <v>140</v>
      </c>
      <c r="K22" s="20">
        <f t="shared" si="0"/>
        <v>0</v>
      </c>
      <c r="L22" s="21">
        <v>0</v>
      </c>
      <c r="M22" s="21">
        <v>0</v>
      </c>
      <c r="N22" s="21"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11"/>
      <c r="Y22" s="15"/>
    </row>
    <row r="23" spans="2:25" s="9" customFormat="1" ht="24" x14ac:dyDescent="0.2">
      <c r="B23" s="10">
        <v>14746</v>
      </c>
      <c r="C23" s="22" t="s">
        <v>77</v>
      </c>
      <c r="D23" s="10" t="s">
        <v>18</v>
      </c>
      <c r="E23" s="20">
        <f>_xlfn.XLOOKUP(B23,Hoja1!A:A,Hoja1!B:B,0)</f>
        <v>50000000</v>
      </c>
      <c r="F23" s="20">
        <f>_xlfn.XLOOKUP(B23,Hoja1!A:A,Hoja1!C:C,0)</f>
        <v>4100000</v>
      </c>
      <c r="G23" s="67">
        <v>11</v>
      </c>
      <c r="H23" s="67" t="s">
        <v>151</v>
      </c>
      <c r="I23" s="67" t="s">
        <v>153</v>
      </c>
      <c r="J23" s="20" t="s">
        <v>96</v>
      </c>
      <c r="K23" s="20">
        <f t="shared" si="0"/>
        <v>0</v>
      </c>
      <c r="L23" s="21">
        <v>0</v>
      </c>
      <c r="M23" s="21">
        <v>0</v>
      </c>
      <c r="N23" s="21">
        <v>0</v>
      </c>
      <c r="O23" s="21"/>
      <c r="P23" s="21"/>
      <c r="Q23" s="21"/>
      <c r="R23" s="21"/>
      <c r="S23" s="21"/>
      <c r="T23" s="21"/>
      <c r="U23" s="21"/>
      <c r="V23" s="21"/>
      <c r="W23" s="21"/>
      <c r="X23" s="11"/>
      <c r="Y23" s="15"/>
    </row>
    <row r="24" spans="2:25" s="9" customFormat="1" ht="24" x14ac:dyDescent="0.2">
      <c r="B24" s="10">
        <v>14757</v>
      </c>
      <c r="C24" s="22" t="s">
        <v>79</v>
      </c>
      <c r="D24" s="10" t="s">
        <v>18</v>
      </c>
      <c r="E24" s="20">
        <f>_xlfn.XLOOKUP(B24,Hoja1!A:A,Hoja1!B:B,0)</f>
        <v>0</v>
      </c>
      <c r="F24" s="20">
        <f>_xlfn.XLOOKUP(B24,Hoja1!A:A,Hoja1!C:C,0)</f>
        <v>24000000</v>
      </c>
      <c r="G24" s="67">
        <v>12</v>
      </c>
      <c r="H24" s="67" t="s">
        <v>151</v>
      </c>
      <c r="I24" s="67" t="s">
        <v>152</v>
      </c>
      <c r="J24" s="20" t="s">
        <v>93</v>
      </c>
      <c r="K24" s="20">
        <f t="shared" si="0"/>
        <v>0</v>
      </c>
      <c r="L24" s="21">
        <v>0</v>
      </c>
      <c r="M24" s="21">
        <v>0</v>
      </c>
      <c r="N24" s="21">
        <v>0</v>
      </c>
      <c r="O24" s="21"/>
      <c r="P24" s="21"/>
      <c r="Q24" s="21"/>
      <c r="R24" s="21"/>
      <c r="S24" s="21"/>
      <c r="T24" s="21"/>
      <c r="U24" s="21"/>
      <c r="V24" s="21"/>
      <c r="W24" s="21"/>
      <c r="X24" s="11"/>
      <c r="Y24" s="15"/>
    </row>
    <row r="25" spans="2:25" s="9" customFormat="1" ht="24" hidden="1" x14ac:dyDescent="0.2">
      <c r="B25" s="10">
        <v>14758</v>
      </c>
      <c r="C25" s="22" t="s">
        <v>129</v>
      </c>
      <c r="D25" s="10"/>
      <c r="E25" s="20">
        <f>_xlfn.XLOOKUP(B25,Hoja1!A:A,Hoja1!B:B,0)</f>
        <v>0</v>
      </c>
      <c r="F25" s="20">
        <f>_xlfn.XLOOKUP(B25,Hoja1!A:A,Hoja1!C:C,0)</f>
        <v>0</v>
      </c>
      <c r="G25" s="67">
        <v>11</v>
      </c>
      <c r="H25" s="67" t="s">
        <v>151</v>
      </c>
      <c r="I25" s="67" t="s">
        <v>152</v>
      </c>
      <c r="J25" s="20" t="s">
        <v>103</v>
      </c>
      <c r="K25" s="20">
        <f t="shared" si="0"/>
        <v>0</v>
      </c>
      <c r="L25" s="21">
        <v>0</v>
      </c>
      <c r="M25" s="21">
        <v>0</v>
      </c>
      <c r="N25" s="21"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11"/>
      <c r="Y25" s="15"/>
    </row>
    <row r="26" spans="2:25" s="9" customFormat="1" ht="24" hidden="1" x14ac:dyDescent="0.2">
      <c r="B26" s="10">
        <v>14763</v>
      </c>
      <c r="C26" s="22" t="s">
        <v>67</v>
      </c>
      <c r="D26" s="10" t="s">
        <v>18</v>
      </c>
      <c r="E26" s="20">
        <f>_xlfn.XLOOKUP(B26,Hoja1!A:A,Hoja1!B:B,0)</f>
        <v>0</v>
      </c>
      <c r="F26" s="20">
        <f>_xlfn.XLOOKUP(B26,Hoja1!A:A,Hoja1!C:C,0)</f>
        <v>0</v>
      </c>
      <c r="G26" s="67">
        <v>12</v>
      </c>
      <c r="H26" s="67" t="s">
        <v>151</v>
      </c>
      <c r="I26" s="67" t="s">
        <v>152</v>
      </c>
      <c r="J26" s="20" t="s">
        <v>95</v>
      </c>
      <c r="K26" s="20">
        <f t="shared" si="0"/>
        <v>0</v>
      </c>
      <c r="L26" s="21">
        <v>0</v>
      </c>
      <c r="M26" s="21">
        <v>0</v>
      </c>
      <c r="N26" s="21"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11"/>
      <c r="Y26" s="15"/>
    </row>
    <row r="27" spans="2:25" s="9" customFormat="1" ht="24" x14ac:dyDescent="0.2">
      <c r="B27" s="10">
        <v>14764</v>
      </c>
      <c r="C27" s="22" t="s">
        <v>63</v>
      </c>
      <c r="D27" s="10" t="s">
        <v>18</v>
      </c>
      <c r="E27" s="20">
        <f>_xlfn.XLOOKUP(B27,Hoja1!A:A,Hoja1!B:B,0)</f>
        <v>19817999</v>
      </c>
      <c r="F27" s="20">
        <f>_xlfn.XLOOKUP(B27,Hoja1!A:A,Hoja1!C:C,0)</f>
        <v>19817999</v>
      </c>
      <c r="G27" s="67">
        <v>11</v>
      </c>
      <c r="H27" s="67" t="s">
        <v>151</v>
      </c>
      <c r="I27" s="67" t="s">
        <v>153</v>
      </c>
      <c r="J27" s="20" t="s">
        <v>140</v>
      </c>
      <c r="K27" s="20">
        <f t="shared" si="0"/>
        <v>0</v>
      </c>
      <c r="L27" s="21">
        <v>0</v>
      </c>
      <c r="M27" s="21">
        <v>0</v>
      </c>
      <c r="N27" s="21"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11"/>
      <c r="Y27" s="15"/>
    </row>
    <row r="28" spans="2:25" s="9" customFormat="1" ht="24" x14ac:dyDescent="0.2">
      <c r="B28" s="10">
        <v>14780</v>
      </c>
      <c r="C28" s="22" t="s">
        <v>83</v>
      </c>
      <c r="D28" s="10" t="s">
        <v>18</v>
      </c>
      <c r="E28" s="20">
        <f>_xlfn.XLOOKUP(B28,Hoja1!A:A,Hoja1!B:B,0)</f>
        <v>0</v>
      </c>
      <c r="F28" s="20">
        <f>_xlfn.XLOOKUP(B28,Hoja1!A:A,Hoja1!C:C,0)</f>
        <v>42000000</v>
      </c>
      <c r="G28" s="67">
        <v>12</v>
      </c>
      <c r="H28" s="67" t="s">
        <v>154</v>
      </c>
      <c r="I28" s="67" t="s">
        <v>152</v>
      </c>
      <c r="J28" s="20" t="s">
        <v>93</v>
      </c>
      <c r="K28" s="20">
        <f t="shared" si="0"/>
        <v>0</v>
      </c>
      <c r="L28" s="21">
        <v>0</v>
      </c>
      <c r="M28" s="21">
        <v>0</v>
      </c>
      <c r="N28" s="21">
        <v>0</v>
      </c>
      <c r="O28" s="21"/>
      <c r="P28" s="21"/>
      <c r="Q28" s="21"/>
      <c r="R28" s="21"/>
      <c r="S28" s="21"/>
      <c r="T28" s="21"/>
      <c r="U28" s="21"/>
      <c r="V28" s="21"/>
      <c r="W28" s="21"/>
      <c r="X28" s="11"/>
      <c r="Y28" s="15"/>
    </row>
    <row r="29" spans="2:25" s="9" customFormat="1" ht="24" x14ac:dyDescent="0.2">
      <c r="B29" s="10">
        <v>14783</v>
      </c>
      <c r="C29" s="22" t="s">
        <v>62</v>
      </c>
      <c r="D29" s="10" t="s">
        <v>18</v>
      </c>
      <c r="E29" s="20">
        <f>_xlfn.XLOOKUP(B29,Hoja1!A:A,Hoja1!B:B,0)</f>
        <v>26352088</v>
      </c>
      <c r="F29" s="20">
        <f>_xlfn.XLOOKUP(B29,Hoja1!A:A,Hoja1!C:C,0)</f>
        <v>56352088</v>
      </c>
      <c r="G29" s="67">
        <v>12</v>
      </c>
      <c r="H29" s="67" t="s">
        <v>154</v>
      </c>
      <c r="I29" s="67" t="s">
        <v>152</v>
      </c>
      <c r="J29" s="20" t="s">
        <v>91</v>
      </c>
      <c r="K29" s="20">
        <f t="shared" si="0"/>
        <v>0</v>
      </c>
      <c r="L29" s="21">
        <v>0</v>
      </c>
      <c r="M29" s="21">
        <v>0</v>
      </c>
      <c r="N29" s="21"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11"/>
      <c r="Y29" s="15"/>
    </row>
    <row r="30" spans="2:25" s="9" customFormat="1" ht="24" x14ac:dyDescent="0.2">
      <c r="B30" s="10">
        <v>14796</v>
      </c>
      <c r="C30" s="22" t="s">
        <v>64</v>
      </c>
      <c r="D30" s="10" t="s">
        <v>18</v>
      </c>
      <c r="E30" s="20">
        <f>_xlfn.XLOOKUP(B30,Hoja1!A:A,Hoja1!B:B,0)</f>
        <v>0</v>
      </c>
      <c r="F30" s="20">
        <f>_xlfn.XLOOKUP(B30,Hoja1!A:A,Hoja1!C:C,0)</f>
        <v>2000000</v>
      </c>
      <c r="G30" s="67">
        <v>11</v>
      </c>
      <c r="H30" s="67" t="s">
        <v>151</v>
      </c>
      <c r="I30" s="67" t="s">
        <v>152</v>
      </c>
      <c r="J30" s="20" t="s">
        <v>95</v>
      </c>
      <c r="K30" s="20">
        <f t="shared" si="0"/>
        <v>0</v>
      </c>
      <c r="L30" s="21">
        <v>0</v>
      </c>
      <c r="M30" s="21">
        <v>0</v>
      </c>
      <c r="N30" s="21"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11"/>
      <c r="Y30" s="15"/>
    </row>
    <row r="31" spans="2:25" s="9" customFormat="1" ht="24" x14ac:dyDescent="0.2">
      <c r="B31" s="10">
        <v>14799</v>
      </c>
      <c r="C31" s="22" t="s">
        <v>82</v>
      </c>
      <c r="D31" s="10" t="s">
        <v>18</v>
      </c>
      <c r="E31" s="20">
        <f>_xlfn.XLOOKUP(B31,Hoja1!A:A,Hoja1!B:B,0)</f>
        <v>0</v>
      </c>
      <c r="F31" s="20">
        <f>_xlfn.XLOOKUP(B31,Hoja1!A:A,Hoja1!C:C,0)</f>
        <v>52000000</v>
      </c>
      <c r="G31" s="67">
        <v>12</v>
      </c>
      <c r="H31" s="67" t="s">
        <v>154</v>
      </c>
      <c r="I31" s="67" t="s">
        <v>152</v>
      </c>
      <c r="J31" s="20" t="s">
        <v>95</v>
      </c>
      <c r="K31" s="20">
        <f t="shared" si="0"/>
        <v>0</v>
      </c>
      <c r="L31" s="21">
        <v>0</v>
      </c>
      <c r="M31" s="21">
        <v>0</v>
      </c>
      <c r="N31" s="21"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11"/>
      <c r="Y31" s="15"/>
    </row>
    <row r="32" spans="2:25" s="9" customFormat="1" ht="24" hidden="1" x14ac:dyDescent="0.2">
      <c r="B32" s="10">
        <v>14801</v>
      </c>
      <c r="C32" s="22" t="s">
        <v>84</v>
      </c>
      <c r="D32" s="10" t="s">
        <v>18</v>
      </c>
      <c r="E32" s="20">
        <f>_xlfn.XLOOKUP(B32,Hoja1!A:A,Hoja1!B:B,0)</f>
        <v>0</v>
      </c>
      <c r="F32" s="20">
        <f>_xlfn.XLOOKUP(B32,Hoja1!A:A,Hoja1!C:C,0)</f>
        <v>0</v>
      </c>
      <c r="G32" s="67">
        <v>12</v>
      </c>
      <c r="H32" s="67" t="s">
        <v>154</v>
      </c>
      <c r="I32" s="67" t="s">
        <v>152</v>
      </c>
      <c r="J32" s="20" t="s">
        <v>95</v>
      </c>
      <c r="K32" s="20">
        <f t="shared" si="0"/>
        <v>0</v>
      </c>
      <c r="L32" s="21">
        <v>0</v>
      </c>
      <c r="M32" s="21">
        <v>0</v>
      </c>
      <c r="N32" s="21">
        <v>0</v>
      </c>
      <c r="O32" s="21"/>
      <c r="P32" s="21"/>
      <c r="Q32" s="21"/>
      <c r="R32" s="21"/>
      <c r="S32" s="21"/>
      <c r="T32" s="21"/>
      <c r="U32" s="21"/>
      <c r="V32" s="21"/>
      <c r="W32" s="21"/>
      <c r="X32" s="11"/>
      <c r="Y32" s="15"/>
    </row>
    <row r="33" spans="2:25" s="9" customFormat="1" ht="24" x14ac:dyDescent="0.2">
      <c r="B33" s="10">
        <v>14915</v>
      </c>
      <c r="C33" s="22" t="s">
        <v>75</v>
      </c>
      <c r="D33" s="10" t="s">
        <v>18</v>
      </c>
      <c r="E33" s="20">
        <f>_xlfn.XLOOKUP(B33,Hoja1!A:A,Hoja1!B:B,0)</f>
        <v>0</v>
      </c>
      <c r="F33" s="20">
        <f>_xlfn.XLOOKUP(B33,Hoja1!A:A,Hoja1!C:C,0)</f>
        <v>50000000</v>
      </c>
      <c r="G33" s="67" t="s">
        <v>149</v>
      </c>
      <c r="H33" s="67" t="s">
        <v>150</v>
      </c>
      <c r="I33" s="67" t="s">
        <v>153</v>
      </c>
      <c r="J33" s="20" t="s">
        <v>95</v>
      </c>
      <c r="K33" s="20">
        <f t="shared" si="0"/>
        <v>0</v>
      </c>
      <c r="L33" s="21">
        <v>0</v>
      </c>
      <c r="M33" s="21">
        <v>0</v>
      </c>
      <c r="N33" s="21">
        <v>0</v>
      </c>
      <c r="O33" s="21"/>
      <c r="P33" s="21"/>
      <c r="Q33" s="21"/>
      <c r="R33" s="21"/>
      <c r="S33" s="21"/>
      <c r="T33" s="21"/>
      <c r="U33" s="21"/>
      <c r="V33" s="21"/>
      <c r="W33" s="21"/>
      <c r="X33" s="11"/>
      <c r="Y33" s="15"/>
    </row>
    <row r="34" spans="2:25" s="9" customFormat="1" ht="24" x14ac:dyDescent="0.2">
      <c r="B34" s="10">
        <v>14931</v>
      </c>
      <c r="C34" s="22" t="s">
        <v>114</v>
      </c>
      <c r="D34" s="10" t="s">
        <v>18</v>
      </c>
      <c r="E34" s="20">
        <f>_xlfn.XLOOKUP(B34,Hoja1!A:A,Hoja1!B:B,0)</f>
        <v>97278994</v>
      </c>
      <c r="F34" s="20">
        <f>_xlfn.XLOOKUP(B34,Hoja1!A:A,Hoja1!C:C,0)</f>
        <v>97278994</v>
      </c>
      <c r="G34" s="67">
        <v>11</v>
      </c>
      <c r="H34" s="67" t="s">
        <v>151</v>
      </c>
      <c r="I34" s="67" t="s">
        <v>152</v>
      </c>
      <c r="J34" s="20" t="s">
        <v>103</v>
      </c>
      <c r="K34" s="20">
        <f t="shared" si="0"/>
        <v>0</v>
      </c>
      <c r="L34" s="21">
        <v>0</v>
      </c>
      <c r="M34" s="21">
        <v>0</v>
      </c>
      <c r="N34" s="21">
        <v>0</v>
      </c>
      <c r="O34" s="21"/>
      <c r="P34" s="21"/>
      <c r="Q34" s="21"/>
      <c r="R34" s="21"/>
      <c r="S34" s="21"/>
      <c r="T34" s="21"/>
      <c r="U34" s="21"/>
      <c r="V34" s="21"/>
      <c r="W34" s="21"/>
      <c r="X34" s="11"/>
      <c r="Y34" s="15"/>
    </row>
    <row r="35" spans="2:25" s="9" customFormat="1" ht="24" x14ac:dyDescent="0.2">
      <c r="B35" s="10">
        <v>14939</v>
      </c>
      <c r="C35" s="22" t="s">
        <v>74</v>
      </c>
      <c r="D35" s="10" t="s">
        <v>18</v>
      </c>
      <c r="E35" s="20">
        <f>_xlfn.XLOOKUP(B35,Hoja1!A:A,Hoja1!B:B,0)</f>
        <v>0</v>
      </c>
      <c r="F35" s="20">
        <f>_xlfn.XLOOKUP(B35,Hoja1!A:A,Hoja1!C:C,0)</f>
        <v>26821339.09</v>
      </c>
      <c r="G35" s="67">
        <v>11</v>
      </c>
      <c r="H35" s="67" t="s">
        <v>151</v>
      </c>
      <c r="I35" s="67" t="s">
        <v>153</v>
      </c>
      <c r="J35" s="20" t="s">
        <v>140</v>
      </c>
      <c r="K35" s="20">
        <f t="shared" si="0"/>
        <v>0</v>
      </c>
      <c r="L35" s="21">
        <v>0</v>
      </c>
      <c r="M35" s="21">
        <v>0</v>
      </c>
      <c r="N35" s="21">
        <v>0</v>
      </c>
      <c r="O35" s="21"/>
      <c r="P35" s="21"/>
      <c r="Q35" s="21"/>
      <c r="R35" s="21"/>
      <c r="S35" s="21"/>
      <c r="T35" s="21"/>
      <c r="U35" s="21"/>
      <c r="V35" s="21"/>
      <c r="W35" s="21"/>
      <c r="X35" s="11"/>
      <c r="Y35" s="15"/>
    </row>
    <row r="36" spans="2:25" s="9" customFormat="1" ht="24" x14ac:dyDescent="0.2">
      <c r="B36" s="10">
        <v>14944</v>
      </c>
      <c r="C36" s="22" t="s">
        <v>78</v>
      </c>
      <c r="D36" s="10" t="s">
        <v>18</v>
      </c>
      <c r="E36" s="20">
        <f>_xlfn.XLOOKUP(B36,Hoja1!A:A,Hoja1!B:B,0)</f>
        <v>0</v>
      </c>
      <c r="F36" s="20">
        <f>_xlfn.XLOOKUP(B36,Hoja1!A:A,Hoja1!C:C,0)</f>
        <v>18300000</v>
      </c>
      <c r="G36" s="67">
        <v>11</v>
      </c>
      <c r="H36" s="67" t="s">
        <v>151</v>
      </c>
      <c r="I36" s="67" t="s">
        <v>152</v>
      </c>
      <c r="J36" s="20" t="s">
        <v>95</v>
      </c>
      <c r="K36" s="20">
        <f t="shared" si="0"/>
        <v>0</v>
      </c>
      <c r="L36" s="21">
        <v>0</v>
      </c>
      <c r="M36" s="21">
        <v>0</v>
      </c>
      <c r="N36" s="21"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11"/>
      <c r="Y36" s="15"/>
    </row>
    <row r="37" spans="2:25" s="9" customFormat="1" ht="24" x14ac:dyDescent="0.2">
      <c r="B37" s="10">
        <v>14946</v>
      </c>
      <c r="C37" s="22" t="s">
        <v>110</v>
      </c>
      <c r="D37" s="10" t="s">
        <v>18</v>
      </c>
      <c r="E37" s="20">
        <f>_xlfn.XLOOKUP(B37,Hoja1!A:A,Hoja1!B:B,0)</f>
        <v>0</v>
      </c>
      <c r="F37" s="20">
        <f>_xlfn.XLOOKUP(B37,Hoja1!A:A,Hoja1!C:C,0)</f>
        <v>42000000</v>
      </c>
      <c r="G37" s="67">
        <v>11</v>
      </c>
      <c r="H37" s="67" t="s">
        <v>151</v>
      </c>
      <c r="I37" s="67" t="s">
        <v>152</v>
      </c>
      <c r="J37" s="20" t="s">
        <v>144</v>
      </c>
      <c r="K37" s="20">
        <f t="shared" si="0"/>
        <v>0</v>
      </c>
      <c r="L37" s="21">
        <v>0</v>
      </c>
      <c r="M37" s="21">
        <v>0</v>
      </c>
      <c r="N37" s="21">
        <v>0</v>
      </c>
      <c r="O37" s="21"/>
      <c r="P37" s="21"/>
      <c r="Q37" s="21"/>
      <c r="R37" s="21"/>
      <c r="S37" s="21"/>
      <c r="T37" s="21"/>
      <c r="U37" s="21"/>
      <c r="V37" s="21"/>
      <c r="W37" s="21"/>
      <c r="X37" s="11"/>
      <c r="Y37" s="15"/>
    </row>
    <row r="38" spans="2:25" s="9" customFormat="1" ht="24" hidden="1" x14ac:dyDescent="0.2">
      <c r="B38" s="10">
        <v>14971</v>
      </c>
      <c r="C38" s="22" t="s">
        <v>86</v>
      </c>
      <c r="D38" s="10" t="s">
        <v>18</v>
      </c>
      <c r="E38" s="20">
        <f>_xlfn.XLOOKUP(B38,Hoja1!A:A,Hoja1!B:B,0)</f>
        <v>0</v>
      </c>
      <c r="F38" s="20">
        <f>_xlfn.XLOOKUP(B38,Hoja1!A:A,Hoja1!C:C,0)</f>
        <v>0</v>
      </c>
      <c r="G38" s="67">
        <v>12</v>
      </c>
      <c r="H38" s="67" t="s">
        <v>154</v>
      </c>
      <c r="I38" s="67" t="s">
        <v>152</v>
      </c>
      <c r="J38" s="20" t="s">
        <v>101</v>
      </c>
      <c r="K38" s="20">
        <f t="shared" si="0"/>
        <v>0</v>
      </c>
      <c r="L38" s="21">
        <v>0</v>
      </c>
      <c r="M38" s="21">
        <v>0</v>
      </c>
      <c r="N38" s="21">
        <v>0</v>
      </c>
      <c r="O38" s="21"/>
      <c r="P38" s="21"/>
      <c r="Q38" s="21"/>
      <c r="R38" s="21"/>
      <c r="S38" s="21"/>
      <c r="T38" s="21"/>
      <c r="U38" s="21"/>
      <c r="V38" s="21"/>
      <c r="W38" s="21"/>
      <c r="X38" s="11"/>
      <c r="Y38" s="15"/>
    </row>
    <row r="39" spans="2:25" s="9" customFormat="1" ht="24" x14ac:dyDescent="0.2">
      <c r="B39" s="10">
        <v>15023</v>
      </c>
      <c r="C39" s="22" t="s">
        <v>115</v>
      </c>
      <c r="D39" s="10" t="s">
        <v>18</v>
      </c>
      <c r="E39" s="20">
        <f>_xlfn.XLOOKUP(B39,Hoja1!A:A,Hoja1!B:B,0)</f>
        <v>0</v>
      </c>
      <c r="F39" s="20">
        <f>_xlfn.XLOOKUP(B39,Hoja1!A:A,Hoja1!C:C,0)</f>
        <v>62000000</v>
      </c>
      <c r="G39" s="67">
        <v>11</v>
      </c>
      <c r="H39" s="67" t="s">
        <v>151</v>
      </c>
      <c r="I39" s="67" t="s">
        <v>152</v>
      </c>
      <c r="J39" s="20" t="s">
        <v>140</v>
      </c>
      <c r="K39" s="20">
        <f t="shared" si="0"/>
        <v>0</v>
      </c>
      <c r="L39" s="21">
        <v>0</v>
      </c>
      <c r="M39" s="21">
        <v>0</v>
      </c>
      <c r="N39" s="21">
        <v>0</v>
      </c>
      <c r="O39" s="21"/>
      <c r="P39" s="21"/>
      <c r="Q39" s="21"/>
      <c r="R39" s="21"/>
      <c r="S39" s="21"/>
      <c r="T39" s="21"/>
      <c r="U39" s="21"/>
      <c r="V39" s="21"/>
      <c r="W39" s="21"/>
      <c r="X39" s="11"/>
      <c r="Y39" s="15"/>
    </row>
    <row r="40" spans="2:25" s="9" customFormat="1" ht="24" x14ac:dyDescent="0.2">
      <c r="B40" s="10">
        <v>15026</v>
      </c>
      <c r="C40" s="22" t="s">
        <v>85</v>
      </c>
      <c r="D40" s="10" t="s">
        <v>18</v>
      </c>
      <c r="E40" s="20">
        <f>_xlfn.XLOOKUP(B40,Hoja1!A:A,Hoja1!B:B,0)</f>
        <v>0</v>
      </c>
      <c r="F40" s="20">
        <f>_xlfn.XLOOKUP(B40,Hoja1!A:A,Hoja1!C:C,0)</f>
        <v>62000000</v>
      </c>
      <c r="G40" s="67">
        <v>11</v>
      </c>
      <c r="H40" s="67" t="s">
        <v>151</v>
      </c>
      <c r="I40" s="67" t="s">
        <v>153</v>
      </c>
      <c r="J40" s="20" t="s">
        <v>140</v>
      </c>
      <c r="K40" s="20">
        <f t="shared" si="0"/>
        <v>0</v>
      </c>
      <c r="L40" s="21">
        <v>0</v>
      </c>
      <c r="M40" s="21">
        <v>0</v>
      </c>
      <c r="N40" s="21">
        <v>0</v>
      </c>
      <c r="O40" s="21"/>
      <c r="P40" s="21"/>
      <c r="Q40" s="21"/>
      <c r="R40" s="21"/>
      <c r="S40" s="21"/>
      <c r="T40" s="21"/>
      <c r="U40" s="21"/>
      <c r="V40" s="21"/>
      <c r="W40" s="21"/>
      <c r="X40" s="11"/>
      <c r="Y40" s="15"/>
    </row>
    <row r="41" spans="2:25" s="9" customFormat="1" ht="24" x14ac:dyDescent="0.2">
      <c r="B41" s="10">
        <v>15126</v>
      </c>
      <c r="C41" s="22" t="s">
        <v>87</v>
      </c>
      <c r="D41" s="10" t="s">
        <v>18</v>
      </c>
      <c r="E41" s="20">
        <f>_xlfn.XLOOKUP(B41,Hoja1!A:A,Hoja1!B:B,0)</f>
        <v>0</v>
      </c>
      <c r="F41" s="20">
        <f>_xlfn.XLOOKUP(B41,Hoja1!A:A,Hoja1!C:C,0)</f>
        <v>146280757.53999999</v>
      </c>
      <c r="G41" s="67">
        <v>12</v>
      </c>
      <c r="H41" s="67" t="s">
        <v>154</v>
      </c>
      <c r="I41" s="67" t="s">
        <v>152</v>
      </c>
      <c r="J41" s="20" t="s">
        <v>95</v>
      </c>
      <c r="K41" s="20">
        <f t="shared" si="0"/>
        <v>0</v>
      </c>
      <c r="L41" s="21">
        <v>0</v>
      </c>
      <c r="M41" s="21">
        <v>0</v>
      </c>
      <c r="N41" s="21">
        <v>0</v>
      </c>
      <c r="O41" s="21"/>
      <c r="P41" s="21"/>
      <c r="Q41" s="21"/>
      <c r="R41" s="21"/>
      <c r="S41" s="21"/>
      <c r="T41" s="21"/>
      <c r="U41" s="21"/>
      <c r="V41" s="21"/>
      <c r="W41" s="21"/>
      <c r="X41" s="11"/>
      <c r="Y41" s="15"/>
    </row>
    <row r="42" spans="2:25" s="9" customFormat="1" ht="24" x14ac:dyDescent="0.2">
      <c r="B42" s="10">
        <v>16144</v>
      </c>
      <c r="C42" s="22" t="s">
        <v>116</v>
      </c>
      <c r="D42" s="10" t="s">
        <v>18</v>
      </c>
      <c r="E42" s="20">
        <f>_xlfn.XLOOKUP(B42,Hoja1!A:A,Hoja1!B:B,0)</f>
        <v>49026377</v>
      </c>
      <c r="F42" s="20">
        <f>_xlfn.XLOOKUP(B42,Hoja1!A:A,Hoja1!C:C,0)</f>
        <v>49026377</v>
      </c>
      <c r="G42" s="67">
        <v>11</v>
      </c>
      <c r="H42" s="67" t="s">
        <v>151</v>
      </c>
      <c r="I42" s="67" t="s">
        <v>152</v>
      </c>
      <c r="J42" s="20" t="s">
        <v>91</v>
      </c>
      <c r="K42" s="20">
        <f t="shared" si="0"/>
        <v>0</v>
      </c>
      <c r="L42" s="21">
        <v>0</v>
      </c>
      <c r="M42" s="21">
        <v>0</v>
      </c>
      <c r="N42" s="21">
        <v>0</v>
      </c>
      <c r="O42" s="21"/>
      <c r="P42" s="21"/>
      <c r="Q42" s="21"/>
      <c r="R42" s="21"/>
      <c r="S42" s="21"/>
      <c r="T42" s="21"/>
      <c r="U42" s="21"/>
      <c r="V42" s="21"/>
      <c r="W42" s="21"/>
      <c r="X42" s="11"/>
      <c r="Y42" s="15"/>
    </row>
    <row r="43" spans="2:25" s="9" customFormat="1" ht="24" x14ac:dyDescent="0.2">
      <c r="B43" s="10">
        <v>16167</v>
      </c>
      <c r="C43" s="22" t="s">
        <v>117</v>
      </c>
      <c r="D43" s="10" t="s">
        <v>18</v>
      </c>
      <c r="E43" s="20">
        <f>_xlfn.XLOOKUP(B43,Hoja1!A:A,Hoja1!B:B,0)</f>
        <v>50000000</v>
      </c>
      <c r="F43" s="20">
        <f>_xlfn.XLOOKUP(B43,Hoja1!A:A,Hoja1!C:C,0)</f>
        <v>50000000</v>
      </c>
      <c r="G43" s="67">
        <v>12</v>
      </c>
      <c r="H43" s="67" t="s">
        <v>154</v>
      </c>
      <c r="I43" s="67" t="s">
        <v>152</v>
      </c>
      <c r="J43" s="20" t="s">
        <v>95</v>
      </c>
      <c r="K43" s="20">
        <f t="shared" si="0"/>
        <v>0</v>
      </c>
      <c r="L43" s="21">
        <v>0</v>
      </c>
      <c r="M43" s="21">
        <v>0</v>
      </c>
      <c r="N43" s="21">
        <v>0</v>
      </c>
      <c r="O43" s="21"/>
      <c r="P43" s="21"/>
      <c r="Q43" s="21"/>
      <c r="R43" s="21"/>
      <c r="S43" s="21"/>
      <c r="T43" s="21"/>
      <c r="U43" s="21"/>
      <c r="V43" s="21"/>
      <c r="W43" s="21"/>
      <c r="X43" s="11"/>
      <c r="Y43" s="15"/>
    </row>
    <row r="44" spans="2:25" s="9" customFormat="1" ht="24" x14ac:dyDescent="0.2">
      <c r="B44" s="10">
        <v>16302</v>
      </c>
      <c r="C44" s="22" t="s">
        <v>118</v>
      </c>
      <c r="D44" s="10" t="s">
        <v>18</v>
      </c>
      <c r="E44" s="20">
        <f>_xlfn.XLOOKUP(B44,Hoja1!A:A,Hoja1!B:B,0)</f>
        <v>40000000</v>
      </c>
      <c r="F44" s="20">
        <f>_xlfn.XLOOKUP(B44,Hoja1!A:A,Hoja1!C:C,0)</f>
        <v>40000000</v>
      </c>
      <c r="G44" s="67">
        <v>11</v>
      </c>
      <c r="H44" s="67" t="s">
        <v>151</v>
      </c>
      <c r="I44" s="67" t="s">
        <v>152</v>
      </c>
      <c r="J44" s="20" t="s">
        <v>95</v>
      </c>
      <c r="K44" s="20">
        <f t="shared" si="0"/>
        <v>18018606.940000001</v>
      </c>
      <c r="L44" s="21">
        <v>0</v>
      </c>
      <c r="M44" s="21">
        <v>0</v>
      </c>
      <c r="N44" s="21">
        <v>18018606.940000001</v>
      </c>
      <c r="O44" s="21"/>
      <c r="P44" s="21"/>
      <c r="Q44" s="21"/>
      <c r="R44" s="21"/>
      <c r="S44" s="21"/>
      <c r="T44" s="21"/>
      <c r="U44" s="21"/>
      <c r="V44" s="21"/>
      <c r="W44" s="21"/>
      <c r="X44" s="11"/>
      <c r="Y44" s="15"/>
    </row>
    <row r="45" spans="2:25" s="9" customFormat="1" ht="24" x14ac:dyDescent="0.2">
      <c r="B45" s="10">
        <v>16314</v>
      </c>
      <c r="C45" s="22" t="s">
        <v>119</v>
      </c>
      <c r="D45" s="10" t="s">
        <v>18</v>
      </c>
      <c r="E45" s="20">
        <f>_xlfn.XLOOKUP(B45,Hoja1!A:A,Hoja1!B:B,0)</f>
        <v>69836567</v>
      </c>
      <c r="F45" s="20">
        <f>_xlfn.XLOOKUP(B45,Hoja1!A:A,Hoja1!C:C,0)</f>
        <v>69836567</v>
      </c>
      <c r="G45" s="67">
        <v>11</v>
      </c>
      <c r="H45" s="67" t="s">
        <v>151</v>
      </c>
      <c r="I45" s="67" t="s">
        <v>152</v>
      </c>
      <c r="J45" s="20" t="s">
        <v>91</v>
      </c>
      <c r="K45" s="20">
        <f t="shared" si="0"/>
        <v>0</v>
      </c>
      <c r="L45" s="21">
        <v>0</v>
      </c>
      <c r="M45" s="21">
        <v>0</v>
      </c>
      <c r="N45" s="21"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11"/>
      <c r="Y45" s="15"/>
    </row>
    <row r="46" spans="2:25" s="9" customFormat="1" ht="24" x14ac:dyDescent="0.2">
      <c r="B46" s="10">
        <v>16315</v>
      </c>
      <c r="C46" s="22" t="s">
        <v>121</v>
      </c>
      <c r="D46" s="10" t="s">
        <v>18</v>
      </c>
      <c r="E46" s="20">
        <f>_xlfn.XLOOKUP(B46,Hoja1!A:A,Hoja1!B:B,0)</f>
        <v>30000000</v>
      </c>
      <c r="F46" s="20">
        <f>_xlfn.XLOOKUP(B46,Hoja1!A:A,Hoja1!C:C,0)</f>
        <v>500000</v>
      </c>
      <c r="G46" s="67">
        <v>12</v>
      </c>
      <c r="H46" s="67" t="s">
        <v>151</v>
      </c>
      <c r="I46" s="67" t="s">
        <v>152</v>
      </c>
      <c r="J46" s="20" t="s">
        <v>95</v>
      </c>
      <c r="K46" s="20">
        <f t="shared" si="0"/>
        <v>0</v>
      </c>
      <c r="L46" s="21">
        <v>0</v>
      </c>
      <c r="M46" s="21">
        <v>0</v>
      </c>
      <c r="N46" s="21">
        <v>0</v>
      </c>
      <c r="O46" s="21"/>
      <c r="P46" s="21"/>
      <c r="Q46" s="21"/>
      <c r="R46" s="21"/>
      <c r="S46" s="21"/>
      <c r="T46" s="21"/>
      <c r="U46" s="21"/>
      <c r="V46" s="21"/>
      <c r="W46" s="21"/>
      <c r="X46" s="11"/>
      <c r="Y46" s="15"/>
    </row>
    <row r="47" spans="2:25" s="9" customFormat="1" ht="24" x14ac:dyDescent="0.2">
      <c r="B47" s="10">
        <v>16334</v>
      </c>
      <c r="C47" s="22" t="s">
        <v>122</v>
      </c>
      <c r="D47" s="10" t="s">
        <v>18</v>
      </c>
      <c r="E47" s="20">
        <f>_xlfn.XLOOKUP(B47,Hoja1!A:A,Hoja1!B:B,0)</f>
        <v>29999999</v>
      </c>
      <c r="F47" s="20">
        <f>_xlfn.XLOOKUP(B47,Hoja1!A:A,Hoja1!C:C,0)</f>
        <v>71411726.079999998</v>
      </c>
      <c r="G47" s="67">
        <v>12</v>
      </c>
      <c r="H47" s="67" t="s">
        <v>154</v>
      </c>
      <c r="I47" s="67" t="s">
        <v>152</v>
      </c>
      <c r="J47" s="20" t="s">
        <v>101</v>
      </c>
      <c r="K47" s="20">
        <f t="shared" si="0"/>
        <v>0</v>
      </c>
      <c r="L47" s="21">
        <v>0</v>
      </c>
      <c r="M47" s="21">
        <v>0</v>
      </c>
      <c r="N47" s="21">
        <v>0</v>
      </c>
      <c r="O47" s="21"/>
      <c r="P47" s="21"/>
      <c r="Q47" s="21"/>
      <c r="R47" s="21"/>
      <c r="S47" s="21"/>
      <c r="T47" s="21"/>
      <c r="U47" s="21"/>
      <c r="V47" s="21"/>
      <c r="W47" s="21"/>
      <c r="X47" s="11"/>
      <c r="Y47" s="15"/>
    </row>
    <row r="48" spans="2:25" s="9" customFormat="1" ht="24" x14ac:dyDescent="0.2">
      <c r="B48" s="10">
        <v>16336</v>
      </c>
      <c r="C48" s="22" t="s">
        <v>123</v>
      </c>
      <c r="D48" s="10" t="s">
        <v>18</v>
      </c>
      <c r="E48" s="20">
        <f>_xlfn.XLOOKUP(B48,Hoja1!A:A,Hoja1!B:B,0)</f>
        <v>30843270</v>
      </c>
      <c r="F48" s="20">
        <f>_xlfn.XLOOKUP(B48,Hoja1!A:A,Hoja1!C:C,0)</f>
        <v>66535403.700000003</v>
      </c>
      <c r="G48" s="67">
        <v>12</v>
      </c>
      <c r="H48" s="67" t="s">
        <v>154</v>
      </c>
      <c r="I48" s="67" t="s">
        <v>152</v>
      </c>
      <c r="J48" s="20" t="s">
        <v>93</v>
      </c>
      <c r="K48" s="20">
        <f t="shared" si="0"/>
        <v>0</v>
      </c>
      <c r="L48" s="21">
        <v>0</v>
      </c>
      <c r="M48" s="21">
        <v>0</v>
      </c>
      <c r="N48" s="21">
        <v>0</v>
      </c>
      <c r="O48" s="21"/>
      <c r="P48" s="21"/>
      <c r="Q48" s="21"/>
      <c r="R48" s="21"/>
      <c r="S48" s="21"/>
      <c r="T48" s="21"/>
      <c r="U48" s="21"/>
      <c r="V48" s="21"/>
      <c r="W48" s="21"/>
      <c r="X48" s="11"/>
      <c r="Y48" s="15"/>
    </row>
    <row r="49" spans="2:25" s="9" customFormat="1" ht="24" x14ac:dyDescent="0.2">
      <c r="B49" s="10">
        <v>16338</v>
      </c>
      <c r="C49" s="22" t="s">
        <v>160</v>
      </c>
      <c r="D49" s="10"/>
      <c r="E49" s="20">
        <f>_xlfn.XLOOKUP(B49,Hoja1!A:A,Hoja1!B:B,0)</f>
        <v>50000000</v>
      </c>
      <c r="F49" s="20">
        <f>_xlfn.XLOOKUP(B49,Hoja1!A:A,Hoja1!C:C,0)</f>
        <v>165682192.05000001</v>
      </c>
      <c r="G49" s="67"/>
      <c r="H49" s="67"/>
      <c r="I49" s="67"/>
      <c r="J49" s="20" t="s">
        <v>95</v>
      </c>
      <c r="K49" s="20">
        <f t="shared" si="0"/>
        <v>0</v>
      </c>
      <c r="L49" s="21">
        <v>0</v>
      </c>
      <c r="M49" s="21">
        <v>0</v>
      </c>
      <c r="N49" s="21">
        <v>0</v>
      </c>
      <c r="O49" s="21"/>
      <c r="P49" s="21"/>
      <c r="Q49" s="21"/>
      <c r="R49" s="21"/>
      <c r="S49" s="21"/>
      <c r="T49" s="21"/>
      <c r="U49" s="21"/>
      <c r="V49" s="21"/>
      <c r="W49" s="21"/>
      <c r="X49" s="11"/>
      <c r="Y49" s="15"/>
    </row>
    <row r="50" spans="2:25" s="9" customFormat="1" ht="24" x14ac:dyDescent="0.2">
      <c r="B50" s="10">
        <v>16339</v>
      </c>
      <c r="C50" s="22" t="s">
        <v>124</v>
      </c>
      <c r="D50" s="10" t="s">
        <v>18</v>
      </c>
      <c r="E50" s="20">
        <f>_xlfn.XLOOKUP(B50,Hoja1!A:A,Hoja1!B:B,0)</f>
        <v>0</v>
      </c>
      <c r="F50" s="20">
        <f>_xlfn.XLOOKUP(B50,Hoja1!A:A,Hoja1!C:C,0)</f>
        <v>27868257.539999999</v>
      </c>
      <c r="G50" s="67">
        <v>12</v>
      </c>
      <c r="H50" s="67" t="s">
        <v>154</v>
      </c>
      <c r="I50" s="67" t="s">
        <v>152</v>
      </c>
      <c r="J50" s="20" t="s">
        <v>93</v>
      </c>
      <c r="K50" s="20">
        <f t="shared" si="0"/>
        <v>0</v>
      </c>
      <c r="L50" s="21">
        <v>0</v>
      </c>
      <c r="M50" s="21">
        <v>0</v>
      </c>
      <c r="N50" s="21">
        <v>0</v>
      </c>
      <c r="O50" s="21"/>
      <c r="P50" s="21"/>
      <c r="Q50" s="21"/>
      <c r="R50" s="21"/>
      <c r="S50" s="21"/>
      <c r="T50" s="21"/>
      <c r="U50" s="21"/>
      <c r="V50" s="21"/>
      <c r="W50" s="21"/>
      <c r="X50" s="11"/>
      <c r="Y50" s="15"/>
    </row>
    <row r="51" spans="2:25" s="9" customFormat="1" ht="24" x14ac:dyDescent="0.2">
      <c r="B51" s="10">
        <v>16368</v>
      </c>
      <c r="C51" s="22" t="s">
        <v>125</v>
      </c>
      <c r="D51" s="10" t="s">
        <v>18</v>
      </c>
      <c r="E51" s="20">
        <f>_xlfn.XLOOKUP(B51,Hoja1!A:A,Hoja1!B:B,0)</f>
        <v>106640692</v>
      </c>
      <c r="F51" s="20">
        <f>_xlfn.XLOOKUP(B51,Hoja1!A:A,Hoja1!C:C,0)</f>
        <v>106640692</v>
      </c>
      <c r="G51" s="67">
        <v>11</v>
      </c>
      <c r="H51" s="67" t="s">
        <v>151</v>
      </c>
      <c r="I51" s="67" t="s">
        <v>152</v>
      </c>
      <c r="J51" s="20" t="s">
        <v>101</v>
      </c>
      <c r="K51" s="20">
        <f t="shared" si="0"/>
        <v>0</v>
      </c>
      <c r="L51" s="21">
        <v>0</v>
      </c>
      <c r="M51" s="21">
        <v>0</v>
      </c>
      <c r="N51" s="21">
        <v>0</v>
      </c>
      <c r="O51" s="21"/>
      <c r="P51" s="21"/>
      <c r="Q51" s="21"/>
      <c r="R51" s="21"/>
      <c r="S51" s="21"/>
      <c r="T51" s="21"/>
      <c r="U51" s="21"/>
      <c r="V51" s="21"/>
      <c r="W51" s="21"/>
      <c r="X51" s="11"/>
      <c r="Y51" s="15"/>
    </row>
    <row r="52" spans="2:25" s="9" customFormat="1" ht="24" x14ac:dyDescent="0.2">
      <c r="B52" s="10">
        <v>16646</v>
      </c>
      <c r="C52" s="22" t="s">
        <v>139</v>
      </c>
      <c r="D52" s="10"/>
      <c r="E52" s="20">
        <f>_xlfn.XLOOKUP(B52,Hoja1!A:A,Hoja1!B:B,0)</f>
        <v>103810991</v>
      </c>
      <c r="F52" s="20">
        <f>_xlfn.XLOOKUP(B52,Hoja1!A:A,Hoja1!C:C,0)</f>
        <v>73810991</v>
      </c>
      <c r="G52" s="67">
        <v>12</v>
      </c>
      <c r="H52" s="67" t="s">
        <v>151</v>
      </c>
      <c r="I52" s="67" t="s">
        <v>152</v>
      </c>
      <c r="J52" s="20" t="s">
        <v>95</v>
      </c>
      <c r="K52" s="20">
        <f t="shared" si="0"/>
        <v>0</v>
      </c>
      <c r="L52" s="21">
        <v>0</v>
      </c>
      <c r="M52" s="21">
        <v>0</v>
      </c>
      <c r="N52" s="21">
        <v>0</v>
      </c>
      <c r="O52" s="21"/>
      <c r="P52" s="21"/>
      <c r="Q52" s="21"/>
      <c r="R52" s="21"/>
      <c r="S52" s="21"/>
      <c r="T52" s="21"/>
      <c r="U52" s="21"/>
      <c r="V52" s="21"/>
      <c r="W52" s="21"/>
      <c r="X52" s="11"/>
      <c r="Y52" s="15"/>
    </row>
    <row r="53" spans="2:25" s="9" customFormat="1" ht="24" x14ac:dyDescent="0.2">
      <c r="B53" s="10">
        <v>16647</v>
      </c>
      <c r="C53" s="22" t="s">
        <v>138</v>
      </c>
      <c r="D53" s="10"/>
      <c r="E53" s="20">
        <f>_xlfn.XLOOKUP(B53,Hoja1!A:A,Hoja1!B:B,0)</f>
        <v>2893680</v>
      </c>
      <c r="F53" s="20">
        <f>_xlfn.XLOOKUP(B53,Hoja1!A:A,Hoja1!C:C,0)</f>
        <v>2893680</v>
      </c>
      <c r="G53" s="67">
        <v>12</v>
      </c>
      <c r="H53" s="67" t="s">
        <v>154</v>
      </c>
      <c r="I53" s="67" t="s">
        <v>152</v>
      </c>
      <c r="J53" s="20" t="s">
        <v>93</v>
      </c>
      <c r="K53" s="20">
        <f t="shared" si="0"/>
        <v>0</v>
      </c>
      <c r="L53" s="21">
        <v>0</v>
      </c>
      <c r="M53" s="21">
        <v>0</v>
      </c>
      <c r="N53" s="21">
        <v>0</v>
      </c>
      <c r="O53" s="21"/>
      <c r="P53" s="21"/>
      <c r="Q53" s="21"/>
      <c r="R53" s="21"/>
      <c r="S53" s="21"/>
      <c r="T53" s="21"/>
      <c r="U53" s="21"/>
      <c r="V53" s="21"/>
      <c r="W53" s="21"/>
      <c r="X53" s="11"/>
      <c r="Y53" s="15"/>
    </row>
    <row r="54" spans="2:25" s="9" customFormat="1" ht="24" x14ac:dyDescent="0.2">
      <c r="B54" s="10">
        <v>16648</v>
      </c>
      <c r="C54" s="22" t="s">
        <v>137</v>
      </c>
      <c r="D54" s="10"/>
      <c r="E54" s="20">
        <f>_xlfn.XLOOKUP(B54,Hoja1!A:A,Hoja1!B:B,0)</f>
        <v>0</v>
      </c>
      <c r="F54" s="20">
        <f>_xlfn.XLOOKUP(B54,Hoja1!A:A,Hoja1!C:C,0)</f>
        <v>2000000</v>
      </c>
      <c r="G54" s="67">
        <v>12</v>
      </c>
      <c r="H54" s="67" t="s">
        <v>151</v>
      </c>
      <c r="I54" s="67" t="s">
        <v>152</v>
      </c>
      <c r="J54" s="20" t="s">
        <v>140</v>
      </c>
      <c r="K54" s="20">
        <f t="shared" si="0"/>
        <v>0</v>
      </c>
      <c r="L54" s="21">
        <v>0</v>
      </c>
      <c r="M54" s="21">
        <v>0</v>
      </c>
      <c r="N54" s="21">
        <v>0</v>
      </c>
      <c r="O54" s="21"/>
      <c r="P54" s="21"/>
      <c r="Q54" s="21"/>
      <c r="R54" s="21"/>
      <c r="S54" s="21"/>
      <c r="T54" s="21"/>
      <c r="U54" s="21"/>
      <c r="V54" s="21"/>
      <c r="W54" s="21"/>
      <c r="X54" s="11"/>
      <c r="Y54" s="15"/>
    </row>
    <row r="55" spans="2:25" s="9" customFormat="1" ht="24" x14ac:dyDescent="0.2">
      <c r="B55" s="10">
        <v>16652</v>
      </c>
      <c r="C55" s="22" t="s">
        <v>133</v>
      </c>
      <c r="D55" s="10"/>
      <c r="E55" s="20">
        <f>_xlfn.XLOOKUP(B55,Hoja1!A:A,Hoja1!B:B,0)</f>
        <v>0</v>
      </c>
      <c r="F55" s="20">
        <f>_xlfn.XLOOKUP(B55,Hoja1!A:A,Hoja1!C:C,0)</f>
        <v>2000000</v>
      </c>
      <c r="G55" s="67">
        <v>11</v>
      </c>
      <c r="H55" s="67" t="s">
        <v>151</v>
      </c>
      <c r="I55" s="67" t="s">
        <v>152</v>
      </c>
      <c r="J55" s="20" t="s">
        <v>96</v>
      </c>
      <c r="K55" s="20">
        <f t="shared" si="0"/>
        <v>0</v>
      </c>
      <c r="L55" s="21">
        <v>0</v>
      </c>
      <c r="M55" s="21">
        <v>0</v>
      </c>
      <c r="N55" s="21">
        <v>0</v>
      </c>
      <c r="O55" s="21"/>
      <c r="P55" s="21"/>
      <c r="Q55" s="21"/>
      <c r="R55" s="21"/>
      <c r="S55" s="21"/>
      <c r="T55" s="21"/>
      <c r="U55" s="21"/>
      <c r="V55" s="21"/>
      <c r="W55" s="21"/>
      <c r="X55" s="11"/>
      <c r="Y55" s="15"/>
    </row>
    <row r="56" spans="2:25" s="9" customFormat="1" ht="24" x14ac:dyDescent="0.2">
      <c r="B56" s="10">
        <v>16654</v>
      </c>
      <c r="C56" s="22" t="s">
        <v>136</v>
      </c>
      <c r="D56" s="10"/>
      <c r="E56" s="20">
        <f>_xlfn.XLOOKUP(B56,Hoja1!A:A,Hoja1!B:B,0)</f>
        <v>0</v>
      </c>
      <c r="F56" s="20">
        <f>_xlfn.XLOOKUP(B56,Hoja1!A:A,Hoja1!C:C,0)</f>
        <v>25516885.989999998</v>
      </c>
      <c r="G56" s="67">
        <v>11</v>
      </c>
      <c r="H56" s="67" t="s">
        <v>151</v>
      </c>
      <c r="I56" s="67" t="s">
        <v>152</v>
      </c>
      <c r="J56" s="20" t="s">
        <v>95</v>
      </c>
      <c r="K56" s="20">
        <f t="shared" si="0"/>
        <v>0</v>
      </c>
      <c r="L56" s="21">
        <v>0</v>
      </c>
      <c r="M56" s="21">
        <v>0</v>
      </c>
      <c r="N56" s="21">
        <v>0</v>
      </c>
      <c r="O56" s="21"/>
      <c r="P56" s="21"/>
      <c r="Q56" s="21"/>
      <c r="R56" s="21"/>
      <c r="S56" s="21"/>
      <c r="T56" s="21"/>
      <c r="U56" s="21"/>
      <c r="V56" s="21"/>
      <c r="W56" s="21"/>
      <c r="X56" s="11"/>
      <c r="Y56" s="15"/>
    </row>
    <row r="57" spans="2:25" s="9" customFormat="1" ht="24" x14ac:dyDescent="0.2">
      <c r="B57" s="10">
        <v>16658</v>
      </c>
      <c r="C57" s="22" t="s">
        <v>134</v>
      </c>
      <c r="D57" s="10"/>
      <c r="E57" s="20">
        <f>_xlfn.XLOOKUP(B57,Hoja1!A:A,Hoja1!B:B,0)</f>
        <v>0</v>
      </c>
      <c r="F57" s="20">
        <f>_xlfn.XLOOKUP(B57,Hoja1!A:A,Hoja1!C:C,0)</f>
        <v>8890817.4199999999</v>
      </c>
      <c r="G57" s="67">
        <v>11</v>
      </c>
      <c r="H57" s="67" t="s">
        <v>151</v>
      </c>
      <c r="I57" s="67" t="s">
        <v>152</v>
      </c>
      <c r="J57" s="20" t="s">
        <v>93</v>
      </c>
      <c r="K57" s="20">
        <f t="shared" si="0"/>
        <v>0</v>
      </c>
      <c r="L57" s="21">
        <v>0</v>
      </c>
      <c r="M57" s="21">
        <v>0</v>
      </c>
      <c r="N57" s="21">
        <v>0</v>
      </c>
      <c r="O57" s="21"/>
      <c r="P57" s="21"/>
      <c r="Q57" s="21"/>
      <c r="R57" s="21"/>
      <c r="S57" s="21"/>
      <c r="T57" s="21"/>
      <c r="U57" s="21"/>
      <c r="V57" s="21"/>
      <c r="W57" s="21"/>
      <c r="X57" s="11"/>
      <c r="Y57" s="15"/>
    </row>
    <row r="58" spans="2:25" s="9" customFormat="1" ht="24" x14ac:dyDescent="0.2">
      <c r="B58" s="10">
        <v>16665</v>
      </c>
      <c r="C58" s="22" t="s">
        <v>135</v>
      </c>
      <c r="D58" s="10"/>
      <c r="E58" s="20">
        <f>_xlfn.XLOOKUP(B58,Hoja1!A:A,Hoja1!B:B,0)</f>
        <v>0</v>
      </c>
      <c r="F58" s="20">
        <f>_xlfn.XLOOKUP(B58,Hoja1!A:A,Hoja1!C:C,0)</f>
        <v>13503715.77</v>
      </c>
      <c r="G58" s="67">
        <v>11</v>
      </c>
      <c r="H58" s="67" t="s">
        <v>151</v>
      </c>
      <c r="I58" s="67" t="s">
        <v>152</v>
      </c>
      <c r="J58" s="20" t="s">
        <v>103</v>
      </c>
      <c r="K58" s="20">
        <f t="shared" si="0"/>
        <v>0</v>
      </c>
      <c r="L58" s="21">
        <v>0</v>
      </c>
      <c r="M58" s="21">
        <v>0</v>
      </c>
      <c r="N58" s="21">
        <v>0</v>
      </c>
      <c r="O58" s="21"/>
      <c r="P58" s="21"/>
      <c r="Q58" s="21"/>
      <c r="R58" s="21"/>
      <c r="S58" s="21"/>
      <c r="T58" s="21"/>
      <c r="U58" s="21"/>
      <c r="V58" s="21"/>
      <c r="W58" s="21"/>
      <c r="X58" s="11"/>
      <c r="Y58" s="15"/>
    </row>
    <row r="59" spans="2:25" s="9" customFormat="1" ht="24" x14ac:dyDescent="0.2">
      <c r="B59" s="10">
        <v>16667</v>
      </c>
      <c r="C59" s="22" t="s">
        <v>132</v>
      </c>
      <c r="D59" s="10"/>
      <c r="E59" s="20">
        <f>_xlfn.XLOOKUP(B59,Hoja1!A:A,Hoja1!B:B,0)</f>
        <v>0</v>
      </c>
      <c r="F59" s="20">
        <f>_xlfn.XLOOKUP(B59,Hoja1!A:A,Hoja1!C:C,0)</f>
        <v>8611438</v>
      </c>
      <c r="G59" s="67">
        <v>11</v>
      </c>
      <c r="H59" s="67" t="s">
        <v>151</v>
      </c>
      <c r="I59" s="67" t="s">
        <v>152</v>
      </c>
      <c r="J59" s="20" t="s">
        <v>91</v>
      </c>
      <c r="K59" s="20">
        <f t="shared" si="0"/>
        <v>0</v>
      </c>
      <c r="L59" s="21">
        <v>0</v>
      </c>
      <c r="M59" s="21">
        <v>0</v>
      </c>
      <c r="N59" s="21">
        <v>0</v>
      </c>
      <c r="O59" s="21"/>
      <c r="P59" s="21"/>
      <c r="Q59" s="21"/>
      <c r="R59" s="21"/>
      <c r="S59" s="21"/>
      <c r="T59" s="21"/>
      <c r="U59" s="21"/>
      <c r="V59" s="21"/>
      <c r="W59" s="21"/>
      <c r="X59" s="11"/>
      <c r="Y59" s="15"/>
    </row>
    <row r="60" spans="2:25" s="9" customFormat="1" ht="24" x14ac:dyDescent="0.2">
      <c r="B60" s="10">
        <v>16670</v>
      </c>
      <c r="C60" s="22" t="s">
        <v>131</v>
      </c>
      <c r="D60" s="10"/>
      <c r="E60" s="20">
        <f>_xlfn.XLOOKUP(B60,Hoja1!A:A,Hoja1!B:B,0)</f>
        <v>0</v>
      </c>
      <c r="F60" s="20">
        <f>_xlfn.XLOOKUP(B60,Hoja1!A:A,Hoja1!C:C,0)</f>
        <v>2000000</v>
      </c>
      <c r="G60" s="67">
        <v>11</v>
      </c>
      <c r="H60" s="67" t="s">
        <v>151</v>
      </c>
      <c r="I60" s="67" t="s">
        <v>152</v>
      </c>
      <c r="J60" s="20" t="s">
        <v>93</v>
      </c>
      <c r="K60" s="20">
        <f t="shared" si="0"/>
        <v>0</v>
      </c>
      <c r="L60" s="21">
        <v>0</v>
      </c>
      <c r="M60" s="21">
        <v>0</v>
      </c>
      <c r="N60" s="21">
        <v>0</v>
      </c>
      <c r="O60" s="21"/>
      <c r="P60" s="21"/>
      <c r="Q60" s="21"/>
      <c r="R60" s="21"/>
      <c r="S60" s="21"/>
      <c r="T60" s="21"/>
      <c r="U60" s="21"/>
      <c r="V60" s="21"/>
      <c r="W60" s="21"/>
      <c r="X60" s="11"/>
      <c r="Y60" s="15"/>
    </row>
    <row r="61" spans="2:25" s="9" customFormat="1" ht="24" x14ac:dyDescent="0.2">
      <c r="B61" s="10">
        <v>16698</v>
      </c>
      <c r="C61" s="22" t="s">
        <v>130</v>
      </c>
      <c r="D61" s="10"/>
      <c r="E61" s="20">
        <f>_xlfn.XLOOKUP(B61,Hoja1!A:A,Hoja1!B:B,0)</f>
        <v>13854124</v>
      </c>
      <c r="F61" s="20">
        <f>_xlfn.XLOOKUP(B61,Hoja1!A:A,Hoja1!C:C,0)</f>
        <v>13854124</v>
      </c>
      <c r="G61" s="67" t="s">
        <v>149</v>
      </c>
      <c r="H61" s="67" t="s">
        <v>150</v>
      </c>
      <c r="I61" s="67" t="s">
        <v>153</v>
      </c>
      <c r="J61" s="20" t="s">
        <v>140</v>
      </c>
      <c r="K61" s="20">
        <f t="shared" si="0"/>
        <v>0</v>
      </c>
      <c r="L61" s="21">
        <v>0</v>
      </c>
      <c r="M61" s="21">
        <v>0</v>
      </c>
      <c r="N61" s="21">
        <v>0</v>
      </c>
      <c r="O61" s="21"/>
      <c r="P61" s="21"/>
      <c r="Q61" s="21"/>
      <c r="R61" s="21"/>
      <c r="S61" s="21"/>
      <c r="T61" s="21"/>
      <c r="U61" s="21"/>
      <c r="V61" s="21"/>
      <c r="W61" s="21"/>
      <c r="X61" s="11"/>
      <c r="Y61" s="15"/>
    </row>
    <row r="62" spans="2:25" s="9" customFormat="1" ht="12" x14ac:dyDescent="0.2">
      <c r="B62" s="10">
        <v>16856</v>
      </c>
      <c r="C62" s="22" t="s">
        <v>159</v>
      </c>
      <c r="D62" s="10"/>
      <c r="E62" s="20">
        <f>_xlfn.XLOOKUP(B62,Hoja1!A:A,Hoja1!B:B,0)</f>
        <v>0</v>
      </c>
      <c r="F62" s="20">
        <f>_xlfn.XLOOKUP(B62,Hoja1!A:A,Hoja1!C:C,0)</f>
        <v>61800000</v>
      </c>
      <c r="G62" s="67"/>
      <c r="H62" s="67"/>
      <c r="I62" s="67"/>
      <c r="J62" s="20" t="s">
        <v>140</v>
      </c>
      <c r="K62" s="20">
        <f t="shared" si="0"/>
        <v>0</v>
      </c>
      <c r="L62" s="21">
        <v>0</v>
      </c>
      <c r="M62" s="21">
        <v>0</v>
      </c>
      <c r="N62" s="21">
        <v>0</v>
      </c>
      <c r="O62" s="21"/>
      <c r="P62" s="21"/>
      <c r="Q62" s="21"/>
      <c r="R62" s="21"/>
      <c r="S62" s="21"/>
      <c r="T62" s="21"/>
      <c r="U62" s="21"/>
      <c r="V62" s="21"/>
      <c r="W62" s="21"/>
      <c r="X62" s="11"/>
      <c r="Y62" s="15"/>
    </row>
    <row r="63" spans="2:25" s="9" customFormat="1" ht="24" x14ac:dyDescent="0.2">
      <c r="B63" s="10">
        <v>16861</v>
      </c>
      <c r="C63" s="22" t="s">
        <v>158</v>
      </c>
      <c r="D63" s="10"/>
      <c r="E63" s="20">
        <f>_xlfn.XLOOKUP(B63,Hoja1!A:A,Hoja1!B:B,0)</f>
        <v>439157163</v>
      </c>
      <c r="F63" s="20">
        <f>_xlfn.XLOOKUP(B63,Hoja1!A:A,Hoja1!C:C,0)</f>
        <v>439157163</v>
      </c>
      <c r="G63" s="67">
        <v>11</v>
      </c>
      <c r="H63" s="67" t="s">
        <v>151</v>
      </c>
      <c r="I63" s="67" t="s">
        <v>153</v>
      </c>
      <c r="J63" s="20" t="s">
        <v>91</v>
      </c>
      <c r="K63" s="20">
        <f t="shared" si="0"/>
        <v>0</v>
      </c>
      <c r="L63" s="21">
        <v>0</v>
      </c>
      <c r="M63" s="21">
        <v>0</v>
      </c>
      <c r="N63" s="21">
        <v>0</v>
      </c>
      <c r="O63" s="21"/>
      <c r="P63" s="21"/>
      <c r="Q63" s="21"/>
      <c r="R63" s="21"/>
      <c r="S63" s="21"/>
      <c r="T63" s="21"/>
      <c r="U63" s="21"/>
      <c r="V63" s="21"/>
      <c r="W63" s="21"/>
      <c r="X63" s="11"/>
      <c r="Y63" s="15"/>
    </row>
    <row r="64" spans="2:25" s="9" customFormat="1" ht="12" x14ac:dyDescent="0.2">
      <c r="B64" s="10">
        <v>16862</v>
      </c>
      <c r="C64" s="22" t="s">
        <v>156</v>
      </c>
      <c r="D64" s="10"/>
      <c r="E64" s="20">
        <f>_xlfn.XLOOKUP(B64,Hoja1!A:A,Hoja1!B:B,0)</f>
        <v>0</v>
      </c>
      <c r="F64" s="20">
        <f>_xlfn.XLOOKUP(B64,Hoja1!A:A,Hoja1!C:C,0)</f>
        <v>34740848.270000003</v>
      </c>
      <c r="G64" s="67">
        <v>11</v>
      </c>
      <c r="H64" s="67" t="s">
        <v>151</v>
      </c>
      <c r="I64" s="67" t="s">
        <v>153</v>
      </c>
      <c r="J64" s="20" t="s">
        <v>95</v>
      </c>
      <c r="K64" s="20">
        <f t="shared" si="0"/>
        <v>0</v>
      </c>
      <c r="L64" s="21">
        <v>0</v>
      </c>
      <c r="M64" s="21">
        <v>0</v>
      </c>
      <c r="N64" s="21">
        <v>0</v>
      </c>
      <c r="O64" s="21"/>
      <c r="P64" s="21"/>
      <c r="Q64" s="21"/>
      <c r="R64" s="21"/>
      <c r="S64" s="21"/>
      <c r="T64" s="21"/>
      <c r="U64" s="21"/>
      <c r="V64" s="21"/>
      <c r="W64" s="21"/>
      <c r="X64" s="11"/>
      <c r="Y64" s="15"/>
    </row>
    <row r="65" spans="2:25" s="9" customFormat="1" ht="24" x14ac:dyDescent="0.2">
      <c r="B65" s="10">
        <v>16864</v>
      </c>
      <c r="C65" s="22" t="s">
        <v>157</v>
      </c>
      <c r="D65" s="10"/>
      <c r="E65" s="20">
        <f>_xlfn.XLOOKUP(B65,Hoja1!A:A,Hoja1!B:B,0)</f>
        <v>556867286</v>
      </c>
      <c r="F65" s="20">
        <f>_xlfn.XLOOKUP(B65,Hoja1!A:A,Hoja1!C:C,0)</f>
        <v>587083388.60000002</v>
      </c>
      <c r="G65" s="67">
        <v>11</v>
      </c>
      <c r="H65" s="67" t="s">
        <v>151</v>
      </c>
      <c r="I65" s="67" t="s">
        <v>153</v>
      </c>
      <c r="J65" s="20" t="s">
        <v>95</v>
      </c>
      <c r="K65" s="20">
        <f t="shared" si="0"/>
        <v>0</v>
      </c>
      <c r="L65" s="21">
        <v>0</v>
      </c>
      <c r="M65" s="21">
        <v>0</v>
      </c>
      <c r="N65" s="21">
        <v>0</v>
      </c>
      <c r="O65" s="21"/>
      <c r="P65" s="21"/>
      <c r="Q65" s="21"/>
      <c r="R65" s="21"/>
      <c r="S65" s="21"/>
      <c r="T65" s="21"/>
      <c r="U65" s="21"/>
      <c r="V65" s="21"/>
      <c r="W65" s="21"/>
      <c r="X65" s="11"/>
      <c r="Y65" s="15"/>
    </row>
    <row r="66" spans="2:25" s="9" customFormat="1" ht="24" x14ac:dyDescent="0.2">
      <c r="B66" s="10">
        <v>16929</v>
      </c>
      <c r="C66" s="22" t="s">
        <v>161</v>
      </c>
      <c r="D66" s="10"/>
      <c r="E66" s="20">
        <f>_xlfn.XLOOKUP(B66,Hoja1!A:A,Hoja1!B:B,0)</f>
        <v>0</v>
      </c>
      <c r="F66" s="20">
        <f>_xlfn.XLOOKUP(B66,Hoja1!A:A,Hoja1!C:C,0)</f>
        <v>237695696.88999999</v>
      </c>
      <c r="G66" s="67"/>
      <c r="H66" s="67"/>
      <c r="I66" s="67"/>
      <c r="J66" s="20" t="s">
        <v>95</v>
      </c>
      <c r="K66" s="20">
        <f t="shared" si="0"/>
        <v>0</v>
      </c>
      <c r="L66" s="21">
        <v>0</v>
      </c>
      <c r="M66" s="21">
        <v>0</v>
      </c>
      <c r="N66" s="21">
        <v>0</v>
      </c>
      <c r="O66" s="21"/>
      <c r="P66" s="21"/>
      <c r="Q66" s="21"/>
      <c r="R66" s="21"/>
      <c r="S66" s="21"/>
      <c r="T66" s="21"/>
      <c r="U66" s="21"/>
      <c r="V66" s="21"/>
      <c r="W66" s="21"/>
      <c r="X66" s="11"/>
      <c r="Y66" s="15"/>
    </row>
    <row r="67" spans="2:25" s="9" customFormat="1" ht="36" x14ac:dyDescent="0.2">
      <c r="B67" s="10">
        <v>16932</v>
      </c>
      <c r="C67" s="22" t="s">
        <v>162</v>
      </c>
      <c r="D67" s="10"/>
      <c r="E67" s="20">
        <f>_xlfn.XLOOKUP(B67,Hoja1!A:A,Hoja1!B:B,0)</f>
        <v>0</v>
      </c>
      <c r="F67" s="20">
        <f>_xlfn.XLOOKUP(B67,Hoja1!A:A,Hoja1!C:C,0)</f>
        <v>98741750.319999993</v>
      </c>
      <c r="G67" s="67"/>
      <c r="H67" s="67"/>
      <c r="I67" s="67"/>
      <c r="J67" s="20" t="s">
        <v>93</v>
      </c>
      <c r="K67" s="20">
        <f t="shared" si="0"/>
        <v>0</v>
      </c>
      <c r="L67" s="21">
        <v>0</v>
      </c>
      <c r="M67" s="21">
        <v>0</v>
      </c>
      <c r="N67" s="21">
        <v>0</v>
      </c>
      <c r="O67" s="21"/>
      <c r="P67" s="21"/>
      <c r="Q67" s="21"/>
      <c r="R67" s="21"/>
      <c r="S67" s="21"/>
      <c r="T67" s="21"/>
      <c r="U67" s="21"/>
      <c r="V67" s="21"/>
      <c r="W67" s="21"/>
      <c r="X67" s="11"/>
      <c r="Y67" s="15"/>
    </row>
    <row r="68" spans="2:25" s="9" customFormat="1" ht="36" x14ac:dyDescent="0.2">
      <c r="B68" s="10">
        <v>16940</v>
      </c>
      <c r="C68" s="22" t="s">
        <v>163</v>
      </c>
      <c r="D68" s="10"/>
      <c r="E68" s="20">
        <f>_xlfn.XLOOKUP(B68,Hoja1!A:A,Hoja1!B:B,0)</f>
        <v>0</v>
      </c>
      <c r="F68" s="20">
        <f>_xlfn.XLOOKUP(B68,Hoja1!A:A,Hoja1!C:C,0)</f>
        <v>232296401.78</v>
      </c>
      <c r="G68" s="67"/>
      <c r="H68" s="67"/>
      <c r="I68" s="67"/>
      <c r="J68" s="20" t="s">
        <v>101</v>
      </c>
      <c r="K68" s="20">
        <f t="shared" si="0"/>
        <v>0</v>
      </c>
      <c r="L68" s="21">
        <v>0</v>
      </c>
      <c r="M68" s="21">
        <v>0</v>
      </c>
      <c r="N68" s="21">
        <v>0</v>
      </c>
      <c r="O68" s="21"/>
      <c r="P68" s="21"/>
      <c r="Q68" s="21"/>
      <c r="R68" s="21"/>
      <c r="S68" s="21"/>
      <c r="T68" s="21"/>
      <c r="U68" s="21"/>
      <c r="V68" s="21"/>
      <c r="W68" s="21"/>
      <c r="X68" s="11"/>
      <c r="Y68" s="15"/>
    </row>
    <row r="69" spans="2:25" s="9" customFormat="1" ht="24" x14ac:dyDescent="0.2">
      <c r="B69" s="10">
        <v>17063</v>
      </c>
      <c r="C69" s="22" t="s">
        <v>168</v>
      </c>
      <c r="D69" s="10"/>
      <c r="E69" s="20">
        <f>_xlfn.XLOOKUP(B69,Hoja1!A:A,Hoja1!B:B,0)</f>
        <v>0</v>
      </c>
      <c r="F69" s="20">
        <f>_xlfn.XLOOKUP(B69,Hoja1!A:A,Hoja1!C:C,0)</f>
        <v>76068686.980000004</v>
      </c>
      <c r="G69" s="67"/>
      <c r="H69" s="67"/>
      <c r="I69" s="67"/>
      <c r="J69" s="20" t="s">
        <v>93</v>
      </c>
      <c r="K69" s="20"/>
      <c r="L69" s="21">
        <v>0</v>
      </c>
      <c r="M69" s="21">
        <v>0</v>
      </c>
      <c r="N69" s="21">
        <v>0</v>
      </c>
      <c r="O69" s="21"/>
      <c r="P69" s="21"/>
      <c r="Q69" s="21"/>
      <c r="R69" s="21"/>
      <c r="S69" s="21"/>
      <c r="T69" s="21"/>
      <c r="U69" s="21"/>
      <c r="V69" s="21"/>
      <c r="W69" s="21"/>
      <c r="X69" s="11"/>
      <c r="Y69" s="15"/>
    </row>
    <row r="70" spans="2:25" s="9" customFormat="1" ht="24" x14ac:dyDescent="0.2">
      <c r="B70" s="10">
        <v>17076</v>
      </c>
      <c r="C70" s="22" t="s">
        <v>164</v>
      </c>
      <c r="D70" s="10"/>
      <c r="E70" s="20">
        <f>_xlfn.XLOOKUP(B70,Hoja1!A:A,Hoja1!B:B,0)</f>
        <v>0</v>
      </c>
      <c r="F70" s="20">
        <f>_xlfn.XLOOKUP(B70,Hoja1!A:A,Hoja1!C:C,0)</f>
        <v>115980137.27</v>
      </c>
      <c r="G70" s="67"/>
      <c r="H70" s="67"/>
      <c r="I70" s="67"/>
      <c r="J70" s="20" t="s">
        <v>93</v>
      </c>
      <c r="K70" s="20">
        <f t="shared" ref="K70:K75" si="1">SUM(L70:W70)</f>
        <v>0</v>
      </c>
      <c r="L70" s="21">
        <v>0</v>
      </c>
      <c r="M70" s="21">
        <v>0</v>
      </c>
      <c r="N70" s="21">
        <v>0</v>
      </c>
      <c r="O70" s="21"/>
      <c r="P70" s="21"/>
      <c r="Q70" s="21"/>
      <c r="R70" s="21"/>
      <c r="S70" s="21"/>
      <c r="T70" s="21"/>
      <c r="U70" s="21"/>
      <c r="V70" s="21"/>
      <c r="W70" s="21"/>
      <c r="X70" s="11"/>
      <c r="Y70" s="15"/>
    </row>
    <row r="71" spans="2:25" s="9" customFormat="1" ht="24" x14ac:dyDescent="0.2">
      <c r="B71" s="10">
        <v>17077</v>
      </c>
      <c r="C71" s="22" t="s">
        <v>169</v>
      </c>
      <c r="D71" s="10"/>
      <c r="E71" s="20">
        <f>_xlfn.XLOOKUP(B71,Hoja1!A:A,Hoja1!B:B,0)</f>
        <v>0</v>
      </c>
      <c r="F71" s="20">
        <f>_xlfn.XLOOKUP(B71,Hoja1!A:A,Hoja1!C:C,0)</f>
        <v>242163043.08000001</v>
      </c>
      <c r="G71" s="67"/>
      <c r="H71" s="67"/>
      <c r="I71" s="67"/>
      <c r="J71" s="20" t="s">
        <v>95</v>
      </c>
      <c r="K71" s="20"/>
      <c r="L71" s="21">
        <v>0</v>
      </c>
      <c r="M71" s="21">
        <v>0</v>
      </c>
      <c r="N71" s="21">
        <v>0</v>
      </c>
      <c r="O71" s="21"/>
      <c r="P71" s="21"/>
      <c r="Q71" s="21"/>
      <c r="R71" s="21"/>
      <c r="S71" s="21"/>
      <c r="T71" s="21"/>
      <c r="U71" s="21"/>
      <c r="V71" s="21"/>
      <c r="W71" s="21"/>
      <c r="X71" s="11"/>
      <c r="Y71" s="15"/>
    </row>
    <row r="72" spans="2:25" s="9" customFormat="1" ht="12" x14ac:dyDescent="0.2">
      <c r="B72" s="10">
        <v>17078</v>
      </c>
      <c r="C72" s="22" t="s">
        <v>165</v>
      </c>
      <c r="D72" s="10"/>
      <c r="E72" s="20">
        <f>_xlfn.XLOOKUP(B72,Hoja1!A:A,Hoja1!B:B,0)</f>
        <v>0</v>
      </c>
      <c r="F72" s="20">
        <f>_xlfn.XLOOKUP(B72,Hoja1!A:A,Hoja1!C:C,0)</f>
        <v>45355311.439999998</v>
      </c>
      <c r="G72" s="67"/>
      <c r="H72" s="67"/>
      <c r="I72" s="67"/>
      <c r="J72" s="20" t="s">
        <v>91</v>
      </c>
      <c r="K72" s="20">
        <f t="shared" si="1"/>
        <v>0</v>
      </c>
      <c r="L72" s="21">
        <v>0</v>
      </c>
      <c r="M72" s="21">
        <v>0</v>
      </c>
      <c r="N72" s="21">
        <v>0</v>
      </c>
      <c r="O72" s="21"/>
      <c r="P72" s="21"/>
      <c r="Q72" s="21"/>
      <c r="R72" s="21"/>
      <c r="S72" s="21"/>
      <c r="T72" s="21"/>
      <c r="U72" s="21"/>
      <c r="V72" s="21"/>
      <c r="W72" s="21"/>
      <c r="X72" s="11"/>
      <c r="Y72" s="15"/>
    </row>
    <row r="73" spans="2:25" s="9" customFormat="1" ht="12" x14ac:dyDescent="0.2">
      <c r="B73" s="10">
        <v>17084</v>
      </c>
      <c r="C73" s="22" t="s">
        <v>166</v>
      </c>
      <c r="D73" s="10"/>
      <c r="E73" s="20">
        <f>_xlfn.XLOOKUP(B73,Hoja1!A:A,Hoja1!B:B,0)</f>
        <v>0</v>
      </c>
      <c r="F73" s="20">
        <f>_xlfn.XLOOKUP(B73,Hoja1!A:A,Hoja1!C:C,0)</f>
        <v>35556924.100000001</v>
      </c>
      <c r="G73" s="67"/>
      <c r="H73" s="67"/>
      <c r="I73" s="67"/>
      <c r="J73" s="20" t="s">
        <v>95</v>
      </c>
      <c r="K73" s="20">
        <f t="shared" si="1"/>
        <v>0</v>
      </c>
      <c r="L73" s="21">
        <v>0</v>
      </c>
      <c r="M73" s="21">
        <v>0</v>
      </c>
      <c r="N73" s="21">
        <v>0</v>
      </c>
      <c r="O73" s="21"/>
      <c r="P73" s="21"/>
      <c r="Q73" s="21"/>
      <c r="R73" s="21"/>
      <c r="S73" s="21"/>
      <c r="T73" s="21"/>
      <c r="U73" s="21"/>
      <c r="V73" s="21"/>
      <c r="W73" s="21"/>
      <c r="X73" s="11"/>
      <c r="Y73" s="15"/>
    </row>
    <row r="74" spans="2:25" s="9" customFormat="1" ht="24" x14ac:dyDescent="0.2">
      <c r="B74" s="10">
        <v>17235</v>
      </c>
      <c r="C74" s="22" t="s">
        <v>170</v>
      </c>
      <c r="D74" s="10"/>
      <c r="E74" s="20">
        <f>_xlfn.XLOOKUP(B74,Hoja1!A:A,Hoja1!B:B,0)</f>
        <v>0</v>
      </c>
      <c r="F74" s="20">
        <f>_xlfn.XLOOKUP(B74,Hoja1!A:A,Hoja1!C:C,0)</f>
        <v>60000000</v>
      </c>
      <c r="G74" s="67"/>
      <c r="H74" s="67"/>
      <c r="I74" s="67"/>
      <c r="J74" s="20" t="s">
        <v>95</v>
      </c>
      <c r="K74" s="20"/>
      <c r="L74" s="21">
        <v>0</v>
      </c>
      <c r="M74" s="21">
        <v>0</v>
      </c>
      <c r="N74" s="21">
        <v>0</v>
      </c>
      <c r="O74" s="21"/>
      <c r="P74" s="21"/>
      <c r="Q74" s="21"/>
      <c r="R74" s="21"/>
      <c r="S74" s="21"/>
      <c r="T74" s="21"/>
      <c r="U74" s="21"/>
      <c r="V74" s="21"/>
      <c r="W74" s="21"/>
      <c r="X74" s="11"/>
      <c r="Y74" s="15"/>
    </row>
    <row r="75" spans="2:25" s="9" customFormat="1" ht="24" x14ac:dyDescent="0.2">
      <c r="B75" s="10">
        <v>6810</v>
      </c>
      <c r="C75" s="22" t="s">
        <v>111</v>
      </c>
      <c r="D75" s="10"/>
      <c r="E75" s="20">
        <f>_xlfn.XLOOKUP(B75,Hoja1!A:A,Hoja1!B:B,0)</f>
        <v>0</v>
      </c>
      <c r="F75" s="20">
        <f>_xlfn.XLOOKUP(B75,Hoja1!A:A,Hoja1!C:C,0)</f>
        <v>3000000</v>
      </c>
      <c r="G75" s="67">
        <v>11</v>
      </c>
      <c r="H75" s="67" t="s">
        <v>151</v>
      </c>
      <c r="I75" s="67" t="s">
        <v>152</v>
      </c>
      <c r="J75" s="20" t="s">
        <v>91</v>
      </c>
      <c r="K75" s="20">
        <f t="shared" si="1"/>
        <v>0</v>
      </c>
      <c r="L75" s="21">
        <v>0</v>
      </c>
      <c r="M75" s="21">
        <v>0</v>
      </c>
      <c r="N75" s="21">
        <v>0</v>
      </c>
      <c r="O75" s="21"/>
      <c r="P75" s="21"/>
      <c r="Q75" s="21"/>
      <c r="R75" s="21"/>
      <c r="S75" s="21"/>
      <c r="T75" s="21"/>
      <c r="U75" s="21"/>
      <c r="V75" s="21"/>
      <c r="W75" s="21"/>
      <c r="X75" s="11"/>
      <c r="Y75" s="15"/>
    </row>
    <row r="76" spans="2:25" s="9" customFormat="1" ht="12" x14ac:dyDescent="0.2">
      <c r="B76" s="88" t="s">
        <v>34</v>
      </c>
      <c r="C76" s="89"/>
      <c r="D76" s="90"/>
      <c r="E76" s="23">
        <f>SUM(E4:E75)</f>
        <v>3504354716</v>
      </c>
      <c r="F76" s="23">
        <f>SUM(F4:F75)</f>
        <v>5853761197.5799999</v>
      </c>
      <c r="G76" s="23"/>
      <c r="H76" s="23"/>
      <c r="I76" s="23"/>
      <c r="J76" s="23"/>
      <c r="K76" s="23">
        <f>SUM(K4:K75)</f>
        <v>20145309.920000002</v>
      </c>
      <c r="L76" s="24">
        <f t="shared" ref="L76:W76" si="2">SUM(L4:L75)</f>
        <v>1063351.49</v>
      </c>
      <c r="M76" s="24">
        <f t="shared" si="2"/>
        <v>1063351.49</v>
      </c>
      <c r="N76" s="24">
        <f t="shared" si="2"/>
        <v>18018606.940000001</v>
      </c>
      <c r="O76" s="24">
        <f t="shared" si="2"/>
        <v>0</v>
      </c>
      <c r="P76" s="24">
        <f t="shared" si="2"/>
        <v>0</v>
      </c>
      <c r="Q76" s="24">
        <f t="shared" si="2"/>
        <v>0</v>
      </c>
      <c r="R76" s="24">
        <f t="shared" si="2"/>
        <v>0</v>
      </c>
      <c r="S76" s="24">
        <f t="shared" si="2"/>
        <v>0</v>
      </c>
      <c r="T76" s="24">
        <f t="shared" si="2"/>
        <v>0</v>
      </c>
      <c r="U76" s="24">
        <f t="shared" si="2"/>
        <v>0</v>
      </c>
      <c r="V76" s="24">
        <f t="shared" si="2"/>
        <v>0</v>
      </c>
      <c r="W76" s="24">
        <f t="shared" si="2"/>
        <v>0</v>
      </c>
      <c r="X76" s="11"/>
      <c r="Y76" s="15"/>
    </row>
    <row r="77" spans="2:25" s="9" customFormat="1" x14ac:dyDescent="0.2">
      <c r="B77" s="76" t="s">
        <v>41</v>
      </c>
      <c r="C77" s="77"/>
      <c r="D77" s="77"/>
      <c r="E77" s="77"/>
      <c r="F77" s="78"/>
      <c r="G77" s="45"/>
      <c r="H77" s="45"/>
      <c r="I77" s="45"/>
      <c r="J77" s="45"/>
      <c r="K77" s="45"/>
      <c r="L77" s="79">
        <f>+L76+M76+N76</f>
        <v>20145309.920000002</v>
      </c>
      <c r="M77" s="80"/>
      <c r="N77" s="81"/>
      <c r="O77" s="79">
        <f>+O76+P76+Q76</f>
        <v>0</v>
      </c>
      <c r="P77" s="80"/>
      <c r="Q77" s="81"/>
      <c r="R77" s="85">
        <f>+R76+S76+T76</f>
        <v>0</v>
      </c>
      <c r="S77" s="86"/>
      <c r="T77" s="87"/>
      <c r="U77" s="85">
        <f>+U76+V76+W76</f>
        <v>0</v>
      </c>
      <c r="V77" s="86"/>
      <c r="W77" s="87"/>
      <c r="X77" s="11"/>
      <c r="Y77" s="15"/>
    </row>
    <row r="78" spans="2:25" ht="15.75" customHeight="1" x14ac:dyDescent="0.25">
      <c r="B78" s="44"/>
      <c r="C78" s="2"/>
      <c r="F78" s="2"/>
      <c r="G78" s="2"/>
      <c r="H78" s="2"/>
      <c r="I78" s="2"/>
      <c r="J78" s="2"/>
      <c r="K78" s="46"/>
      <c r="L78" s="2"/>
      <c r="M78" s="2"/>
      <c r="N78" s="47"/>
      <c r="O78" s="47"/>
      <c r="P78" s="47"/>
      <c r="Q78" s="47"/>
      <c r="R78" s="47"/>
      <c r="S78" s="7"/>
      <c r="T78" s="7"/>
      <c r="X78" s="11"/>
    </row>
    <row r="79" spans="2:25" ht="18.75" customHeight="1" x14ac:dyDescent="0.25">
      <c r="C79" s="17" t="s">
        <v>35</v>
      </c>
      <c r="K79" s="82" t="s">
        <v>36</v>
      </c>
      <c r="L79" s="82"/>
      <c r="M79" s="82"/>
      <c r="N79" s="82"/>
      <c r="O79" s="72"/>
      <c r="P79" s="72"/>
      <c r="Q79" s="72"/>
      <c r="X79" s="1"/>
    </row>
    <row r="80" spans="2:25" ht="18.75" x14ac:dyDescent="0.25">
      <c r="C80" s="17"/>
      <c r="L80" s="4"/>
      <c r="M80" s="4"/>
      <c r="N80" s="4"/>
      <c r="O80" s="4"/>
      <c r="P80" s="4"/>
      <c r="X80" s="1"/>
    </row>
    <row r="81" spans="1:25" ht="18" customHeight="1" x14ac:dyDescent="0.25">
      <c r="C81" s="12"/>
      <c r="K81" s="68"/>
      <c r="L81" s="68"/>
      <c r="M81" s="68"/>
      <c r="N81" s="68"/>
      <c r="O81" s="69"/>
      <c r="P81" s="68"/>
      <c r="Q81" s="70"/>
      <c r="X81" s="1"/>
    </row>
    <row r="82" spans="1:25" ht="20.25" customHeight="1" x14ac:dyDescent="0.25">
      <c r="C82" s="6" t="s">
        <v>37</v>
      </c>
      <c r="K82" s="83" t="s">
        <v>38</v>
      </c>
      <c r="L82" s="83"/>
      <c r="M82" s="83"/>
      <c r="N82" s="83"/>
      <c r="O82" s="73"/>
      <c r="P82" s="73"/>
      <c r="Q82" s="73"/>
    </row>
    <row r="83" spans="1:25" ht="20.25" customHeight="1" x14ac:dyDescent="0.25">
      <c r="C83" s="18" t="s">
        <v>39</v>
      </c>
      <c r="K83" s="84" t="s">
        <v>40</v>
      </c>
      <c r="L83" s="84"/>
      <c r="M83" s="84"/>
      <c r="N83" s="84"/>
      <c r="O83" s="74"/>
      <c r="P83" s="74"/>
      <c r="Q83" s="74"/>
      <c r="X83" s="13"/>
    </row>
    <row r="84" spans="1:25" s="5" customFormat="1" x14ac:dyDescent="0.25">
      <c r="A84"/>
      <c r="B84" s="2"/>
      <c r="C84" s="3"/>
      <c r="D84" s="2"/>
      <c r="E84" s="2"/>
      <c r="F84" s="4"/>
      <c r="G84" s="4"/>
      <c r="H84" s="4"/>
      <c r="I84" s="4"/>
      <c r="J84" s="4"/>
      <c r="K84" s="4"/>
      <c r="M84"/>
      <c r="N84"/>
      <c r="P84"/>
      <c r="Q84"/>
      <c r="X84"/>
      <c r="Y84" s="16"/>
    </row>
    <row r="85" spans="1:25" s="5" customFormat="1" x14ac:dyDescent="0.25">
      <c r="A85"/>
      <c r="B85" s="2"/>
      <c r="C85" s="3"/>
      <c r="D85" s="2"/>
      <c r="E85" s="2"/>
      <c r="F85" s="4"/>
      <c r="G85" s="4"/>
      <c r="H85" s="4"/>
      <c r="I85" s="4"/>
      <c r="J85" s="4"/>
      <c r="K85" s="4"/>
      <c r="M85" s="75"/>
      <c r="N85" s="75"/>
      <c r="O85" s="75"/>
      <c r="X85"/>
      <c r="Y85" s="16"/>
    </row>
    <row r="86" spans="1:25" s="5" customFormat="1" x14ac:dyDescent="0.25">
      <c r="A86"/>
      <c r="B86" s="2"/>
      <c r="C86" s="3"/>
      <c r="D86" s="2"/>
      <c r="E86" s="2"/>
      <c r="F86" s="4"/>
      <c r="G86" s="4"/>
      <c r="H86" s="4"/>
      <c r="I86" s="4"/>
      <c r="J86" s="4"/>
      <c r="K86" s="4"/>
      <c r="M86" s="75"/>
      <c r="N86" s="75"/>
      <c r="O86" s="75"/>
      <c r="R86" s="14"/>
      <c r="X86"/>
      <c r="Y86" s="16"/>
    </row>
    <row r="87" spans="1:25" x14ac:dyDescent="0.25">
      <c r="L87" s="8"/>
      <c r="M87"/>
      <c r="N87"/>
      <c r="O87" s="8"/>
      <c r="P87"/>
      <c r="Q87"/>
    </row>
    <row r="88" spans="1:25" x14ac:dyDescent="0.25">
      <c r="M88" s="1"/>
      <c r="N88"/>
      <c r="P88"/>
      <c r="Q88"/>
    </row>
    <row r="89" spans="1:25" x14ac:dyDescent="0.25">
      <c r="M89" s="1"/>
      <c r="N89"/>
      <c r="P89"/>
      <c r="Q89"/>
    </row>
    <row r="90" spans="1:25" x14ac:dyDescent="0.25">
      <c r="M90" s="8"/>
    </row>
  </sheetData>
  <autoFilter ref="B2:W79" xr:uid="{24C2C2C5-A9A0-425D-B154-E83741A99207}">
    <filterColumn colId="4">
      <filters blank="1">
        <filter val="1,098,142,794.00"/>
        <filter val="100,000,000.00"/>
        <filter val="106,640,692.00"/>
        <filter val="115,980,137.27"/>
        <filter val="13,503,715.77"/>
        <filter val="13,854,124.00"/>
        <filter val="146,280,757.54"/>
        <filter val="165,682,192.05"/>
        <filter val="18,300,000.00"/>
        <filter val="19,817,999.00"/>
        <filter val="199,832,692.00"/>
        <filter val="2,000,000.00"/>
        <filter val="2,893,680.00"/>
        <filter val="21,800,000.00"/>
        <filter val="22,000,000.00"/>
        <filter val="232,296,401.78"/>
        <filter val="237,695,696.89"/>
        <filter val="24,000,000.00"/>
        <filter val="242,163,043.08"/>
        <filter val="25,516,885.99"/>
        <filter val="26,821,339.09"/>
        <filter val="27,868,257.54"/>
        <filter val="3,000,000.00"/>
        <filter val="3,500,000.00"/>
        <filter val="34,740,848.27"/>
        <filter val="35,556,924.10"/>
        <filter val="39,406,992.99"/>
        <filter val="4,100,000.00"/>
        <filter val="40,000,000.00"/>
        <filter val="42,000,000.00"/>
        <filter val="439,157,163.00"/>
        <filter val="45,355,311.44"/>
        <filter val="488,552,180.92"/>
        <filter val="49,026,377.00"/>
        <filter val="5,833,752.16"/>
        <filter val="5,853,761,197.58"/>
        <filter val="50,000,000.00"/>
        <filter val="500,000.00"/>
        <filter val="52,000,000.00"/>
        <filter val="56,352,088.00"/>
        <filter val="57,519,388.60"/>
        <filter val="587,083,388.60"/>
        <filter val="60,000,000.00"/>
        <filter val="61,800,000.00"/>
        <filter val="62,000,000.00"/>
        <filter val="66,535,403.70"/>
        <filter val="69,836,567.00"/>
        <filter val="71,411,726.08"/>
        <filter val="73,810,991.00"/>
        <filter val="76,068,686.98"/>
        <filter val="8,611,438.00"/>
        <filter val="8,890,817.42"/>
        <filter val="97,278,994.00"/>
        <filter val="98,741,750.32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23">
    <mergeCell ref="R77:T77"/>
    <mergeCell ref="U77:W77"/>
    <mergeCell ref="B76:D76"/>
    <mergeCell ref="L2:W2"/>
    <mergeCell ref="B1:W1"/>
    <mergeCell ref="B2:B3"/>
    <mergeCell ref="C2:C3"/>
    <mergeCell ref="D2:D3"/>
    <mergeCell ref="E2:E3"/>
    <mergeCell ref="F2:F3"/>
    <mergeCell ref="K2:K3"/>
    <mergeCell ref="J2:J3"/>
    <mergeCell ref="G2:G3"/>
    <mergeCell ref="H2:H3"/>
    <mergeCell ref="I2:I3"/>
    <mergeCell ref="M86:O86"/>
    <mergeCell ref="B77:F77"/>
    <mergeCell ref="L77:N77"/>
    <mergeCell ref="O77:Q77"/>
    <mergeCell ref="M85:O85"/>
    <mergeCell ref="K79:N79"/>
    <mergeCell ref="K82:N82"/>
    <mergeCell ref="K83:N83"/>
  </mergeCells>
  <pageMargins left="0.43307086614173229" right="0.43307086614173229" top="0.55118110236220474" bottom="0.35433070866141736" header="0.31496062992125984" footer="0.31496062992125984"/>
  <pageSetup scale="74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2534-9DE9-4498-B894-02ED20C8D2C1}">
  <dimension ref="A3:E12"/>
  <sheetViews>
    <sheetView workbookViewId="0">
      <selection activeCell="B7" sqref="B7"/>
    </sheetView>
  </sheetViews>
  <sheetFormatPr baseColWidth="10" defaultRowHeight="15" x14ac:dyDescent="0.25"/>
  <cols>
    <col min="1" max="1" width="17.5703125" bestFit="1" customWidth="1"/>
    <col min="2" max="2" width="33.85546875" bestFit="1" customWidth="1"/>
    <col min="3" max="3" width="29.5703125" bestFit="1" customWidth="1"/>
  </cols>
  <sheetData>
    <row r="3" spans="1:5" x14ac:dyDescent="0.25">
      <c r="A3" s="66" t="s">
        <v>104</v>
      </c>
      <c r="B3" t="s">
        <v>155</v>
      </c>
      <c r="C3" t="s">
        <v>143</v>
      </c>
    </row>
    <row r="4" spans="1:5" x14ac:dyDescent="0.25">
      <c r="A4" s="58">
        <v>11</v>
      </c>
      <c r="B4" s="1">
        <v>0</v>
      </c>
      <c r="C4" s="1">
        <v>20145309.920000002</v>
      </c>
    </row>
    <row r="5" spans="1:5" x14ac:dyDescent="0.25">
      <c r="A5" s="71" t="s">
        <v>151</v>
      </c>
      <c r="B5" s="1">
        <v>0</v>
      </c>
      <c r="C5" s="1">
        <v>20145309.920000002</v>
      </c>
      <c r="E5">
        <f>+GETPIVOTDATA("Suma de Total ejecutado 
(RD$)",$A$3,"PROGRAMA",11)+GETPIVOTDATA("Suma de Total ejecutado 
(RD$)",$A$3,"PROGRAMA","02","PRODUCTO","00")</f>
        <v>20145309.920000002</v>
      </c>
    </row>
    <row r="6" spans="1:5" x14ac:dyDescent="0.25">
      <c r="A6" s="58">
        <v>12</v>
      </c>
      <c r="B6" s="1">
        <v>0</v>
      </c>
      <c r="C6" s="1">
        <v>0</v>
      </c>
    </row>
    <row r="7" spans="1:5" x14ac:dyDescent="0.25">
      <c r="A7" s="71" t="s">
        <v>151</v>
      </c>
      <c r="B7" s="1">
        <v>0</v>
      </c>
      <c r="C7" s="1">
        <v>0</v>
      </c>
    </row>
    <row r="8" spans="1:5" x14ac:dyDescent="0.25">
      <c r="A8" s="71" t="s">
        <v>154</v>
      </c>
      <c r="B8" s="1">
        <v>0</v>
      </c>
      <c r="C8" s="1">
        <v>0</v>
      </c>
    </row>
    <row r="9" spans="1:5" x14ac:dyDescent="0.25">
      <c r="A9" s="58" t="s">
        <v>149</v>
      </c>
      <c r="B9" s="1">
        <v>0</v>
      </c>
      <c r="C9" s="1">
        <v>0</v>
      </c>
    </row>
    <row r="10" spans="1:5" x14ac:dyDescent="0.25">
      <c r="A10" s="71" t="s">
        <v>150</v>
      </c>
      <c r="B10" s="1">
        <v>0</v>
      </c>
      <c r="C10" s="1">
        <v>0</v>
      </c>
    </row>
    <row r="11" spans="1:5" x14ac:dyDescent="0.25">
      <c r="A11" s="58" t="s">
        <v>142</v>
      </c>
      <c r="B11" s="1">
        <v>0</v>
      </c>
      <c r="C11" s="1">
        <v>0</v>
      </c>
    </row>
    <row r="12" spans="1:5" x14ac:dyDescent="0.25">
      <c r="A12" s="58" t="s">
        <v>107</v>
      </c>
      <c r="B12" s="1">
        <v>0</v>
      </c>
      <c r="C12" s="1">
        <v>20145309.920000002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13678-13E9-4605-9E0E-7065605BC3E7}">
  <dimension ref="A3:B13"/>
  <sheetViews>
    <sheetView workbookViewId="0">
      <selection activeCell="C17" sqref="C17"/>
    </sheetView>
  </sheetViews>
  <sheetFormatPr baseColWidth="10" defaultRowHeight="15" x14ac:dyDescent="0.25"/>
  <cols>
    <col min="1" max="1" width="17.5703125" bestFit="1" customWidth="1"/>
    <col min="2" max="3" width="29.5703125" bestFit="1" customWidth="1"/>
  </cols>
  <sheetData>
    <row r="3" spans="1:2" x14ac:dyDescent="0.25">
      <c r="A3" s="66" t="s">
        <v>104</v>
      </c>
      <c r="B3" t="s">
        <v>143</v>
      </c>
    </row>
    <row r="4" spans="1:2" x14ac:dyDescent="0.25">
      <c r="A4" s="58" t="s">
        <v>101</v>
      </c>
      <c r="B4" s="1">
        <v>0</v>
      </c>
    </row>
    <row r="5" spans="1:2" x14ac:dyDescent="0.25">
      <c r="A5" s="58" t="s">
        <v>95</v>
      </c>
      <c r="B5" s="1">
        <v>18018606.940000001</v>
      </c>
    </row>
    <row r="6" spans="1:2" x14ac:dyDescent="0.25">
      <c r="A6" s="58" t="s">
        <v>140</v>
      </c>
      <c r="B6" s="1">
        <v>0</v>
      </c>
    </row>
    <row r="7" spans="1:2" x14ac:dyDescent="0.25">
      <c r="A7" s="58" t="s">
        <v>144</v>
      </c>
      <c r="B7" s="1">
        <v>0</v>
      </c>
    </row>
    <row r="8" spans="1:2" x14ac:dyDescent="0.25">
      <c r="A8" s="58" t="s">
        <v>103</v>
      </c>
      <c r="B8" s="1">
        <v>0</v>
      </c>
    </row>
    <row r="9" spans="1:2" x14ac:dyDescent="0.25">
      <c r="A9" s="58" t="s">
        <v>91</v>
      </c>
      <c r="B9" s="1">
        <v>2126702.98</v>
      </c>
    </row>
    <row r="10" spans="1:2" x14ac:dyDescent="0.25">
      <c r="A10" s="58" t="s">
        <v>93</v>
      </c>
      <c r="B10" s="1">
        <v>0</v>
      </c>
    </row>
    <row r="11" spans="1:2" x14ac:dyDescent="0.25">
      <c r="A11" s="58" t="s">
        <v>96</v>
      </c>
      <c r="B11" s="1">
        <v>0</v>
      </c>
    </row>
    <row r="12" spans="1:2" x14ac:dyDescent="0.25">
      <c r="A12" s="58" t="s">
        <v>142</v>
      </c>
      <c r="B12" s="1">
        <v>0</v>
      </c>
    </row>
    <row r="13" spans="1:2" x14ac:dyDescent="0.25">
      <c r="A13" s="58" t="s">
        <v>107</v>
      </c>
      <c r="B13" s="1">
        <v>20145309.920000002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3C33-3FE8-4D43-8BCF-822946C68010}">
  <dimension ref="A1:C76"/>
  <sheetViews>
    <sheetView topLeftCell="A49" workbookViewId="0">
      <selection activeCell="F70" sqref="F70"/>
    </sheetView>
  </sheetViews>
  <sheetFormatPr baseColWidth="10" defaultRowHeight="15" x14ac:dyDescent="0.25"/>
  <cols>
    <col min="2" max="3" width="17.85546875" style="49" customWidth="1"/>
  </cols>
  <sheetData>
    <row r="1" spans="1:3" x14ac:dyDescent="0.25">
      <c r="A1" t="s">
        <v>0</v>
      </c>
      <c r="B1" s="49" t="s">
        <v>128</v>
      </c>
      <c r="C1" s="49" t="s">
        <v>127</v>
      </c>
    </row>
    <row r="2" spans="1:3" x14ac:dyDescent="0.25">
      <c r="A2">
        <v>14074</v>
      </c>
      <c r="B2" s="49">
        <v>199832692</v>
      </c>
      <c r="C2" s="49">
        <v>199832692</v>
      </c>
    </row>
    <row r="3" spans="1:3" x14ac:dyDescent="0.25">
      <c r="A3">
        <v>14075</v>
      </c>
      <c r="B3" s="49">
        <v>0</v>
      </c>
      <c r="C3" s="49">
        <v>2000000</v>
      </c>
    </row>
    <row r="4" spans="1:3" x14ac:dyDescent="0.25">
      <c r="A4">
        <v>14151</v>
      </c>
      <c r="B4" s="49">
        <v>300000000</v>
      </c>
      <c r="C4" s="49">
        <v>488552180.92000002</v>
      </c>
    </row>
    <row r="5" spans="1:3" x14ac:dyDescent="0.25">
      <c r="A5">
        <v>14177</v>
      </c>
      <c r="B5" s="49">
        <v>0</v>
      </c>
      <c r="C5" s="49">
        <v>57519388.600000001</v>
      </c>
    </row>
    <row r="6" spans="1:3" x14ac:dyDescent="0.25">
      <c r="A6">
        <v>14183</v>
      </c>
      <c r="B6" s="49">
        <v>0</v>
      </c>
      <c r="C6" s="49">
        <v>39406992.990000002</v>
      </c>
    </row>
    <row r="7" spans="1:3" x14ac:dyDescent="0.25">
      <c r="A7">
        <v>14408</v>
      </c>
      <c r="B7" s="49">
        <v>0</v>
      </c>
      <c r="C7" s="49">
        <v>0</v>
      </c>
    </row>
    <row r="8" spans="1:3" x14ac:dyDescent="0.25">
      <c r="A8">
        <v>14409</v>
      </c>
      <c r="B8" s="49">
        <v>0</v>
      </c>
      <c r="C8" s="49">
        <v>0</v>
      </c>
    </row>
    <row r="9" spans="1:3" x14ac:dyDescent="0.25">
      <c r="A9">
        <v>14410</v>
      </c>
      <c r="B9" s="49">
        <v>0</v>
      </c>
      <c r="C9" s="49">
        <v>0</v>
      </c>
    </row>
    <row r="10" spans="1:3" x14ac:dyDescent="0.25">
      <c r="A10">
        <v>14411</v>
      </c>
      <c r="B10" s="49">
        <v>0</v>
      </c>
      <c r="C10" s="49">
        <v>22000000</v>
      </c>
    </row>
    <row r="11" spans="1:3" x14ac:dyDescent="0.25">
      <c r="A11">
        <v>14412</v>
      </c>
      <c r="B11" s="49">
        <v>0</v>
      </c>
      <c r="C11" s="49">
        <v>21800000</v>
      </c>
    </row>
    <row r="12" spans="1:3" x14ac:dyDescent="0.25">
      <c r="A12">
        <v>14414</v>
      </c>
      <c r="B12" s="49">
        <v>40000000</v>
      </c>
      <c r="C12" s="49">
        <v>40000000</v>
      </c>
    </row>
    <row r="13" spans="1:3" x14ac:dyDescent="0.25">
      <c r="A13">
        <v>14447</v>
      </c>
      <c r="B13" s="49">
        <v>0</v>
      </c>
      <c r="C13" s="49">
        <v>5833752.1600000001</v>
      </c>
    </row>
    <row r="14" spans="1:3" x14ac:dyDescent="0.25">
      <c r="A14">
        <v>14448</v>
      </c>
      <c r="B14" s="49">
        <v>0</v>
      </c>
      <c r="C14" s="49">
        <v>0</v>
      </c>
    </row>
    <row r="15" spans="1:3" x14ac:dyDescent="0.25">
      <c r="A15">
        <v>14449</v>
      </c>
      <c r="B15" s="49">
        <v>0</v>
      </c>
      <c r="C15" s="49">
        <v>0</v>
      </c>
    </row>
    <row r="16" spans="1:3" x14ac:dyDescent="0.25">
      <c r="A16">
        <v>14450</v>
      </c>
      <c r="B16" s="49">
        <v>0</v>
      </c>
      <c r="C16" s="49">
        <v>0</v>
      </c>
    </row>
    <row r="17" spans="1:3" x14ac:dyDescent="0.25">
      <c r="A17">
        <v>14451</v>
      </c>
      <c r="B17" s="49">
        <v>0</v>
      </c>
      <c r="C17" s="49">
        <v>0</v>
      </c>
    </row>
    <row r="18" spans="1:3" x14ac:dyDescent="0.25">
      <c r="A18">
        <v>14452</v>
      </c>
      <c r="B18" s="49">
        <v>0</v>
      </c>
      <c r="C18" s="49">
        <v>3500000</v>
      </c>
    </row>
    <row r="19" spans="1:3" x14ac:dyDescent="0.25">
      <c r="A19">
        <v>14534</v>
      </c>
      <c r="B19" s="49">
        <v>1098142794</v>
      </c>
      <c r="C19" s="49">
        <v>1098142794</v>
      </c>
    </row>
    <row r="20" spans="1:3" x14ac:dyDescent="0.25">
      <c r="A20">
        <v>14709</v>
      </c>
      <c r="B20" s="49">
        <v>100000000</v>
      </c>
      <c r="C20" s="49">
        <v>100000000</v>
      </c>
    </row>
    <row r="21" spans="1:3" x14ac:dyDescent="0.25">
      <c r="A21">
        <v>14746</v>
      </c>
      <c r="B21" s="49">
        <v>50000000</v>
      </c>
      <c r="C21" s="49">
        <v>4100000</v>
      </c>
    </row>
    <row r="22" spans="1:3" x14ac:dyDescent="0.25">
      <c r="A22">
        <v>14757</v>
      </c>
      <c r="B22" s="49">
        <v>0</v>
      </c>
      <c r="C22" s="49">
        <v>24000000</v>
      </c>
    </row>
    <row r="23" spans="1:3" x14ac:dyDescent="0.25">
      <c r="A23">
        <v>14758</v>
      </c>
      <c r="B23" s="49">
        <v>0</v>
      </c>
      <c r="C23" s="49">
        <v>0</v>
      </c>
    </row>
    <row r="24" spans="1:3" x14ac:dyDescent="0.25">
      <c r="A24">
        <v>14763</v>
      </c>
      <c r="B24" s="49">
        <v>0</v>
      </c>
      <c r="C24" s="49">
        <v>0</v>
      </c>
    </row>
    <row r="25" spans="1:3" x14ac:dyDescent="0.25">
      <c r="A25">
        <v>14764</v>
      </c>
      <c r="B25" s="49">
        <v>19817999</v>
      </c>
      <c r="C25" s="49">
        <v>19817999</v>
      </c>
    </row>
    <row r="26" spans="1:3" x14ac:dyDescent="0.25">
      <c r="A26">
        <v>14780</v>
      </c>
      <c r="B26" s="49">
        <v>0</v>
      </c>
      <c r="C26" s="49">
        <v>42000000</v>
      </c>
    </row>
    <row r="27" spans="1:3" x14ac:dyDescent="0.25">
      <c r="A27">
        <v>14783</v>
      </c>
      <c r="B27" s="49">
        <v>26352088</v>
      </c>
      <c r="C27" s="49">
        <v>56352088</v>
      </c>
    </row>
    <row r="28" spans="1:3" x14ac:dyDescent="0.25">
      <c r="A28">
        <v>14796</v>
      </c>
      <c r="B28" s="49">
        <v>0</v>
      </c>
      <c r="C28" s="49">
        <v>2000000</v>
      </c>
    </row>
    <row r="29" spans="1:3" x14ac:dyDescent="0.25">
      <c r="A29">
        <v>14799</v>
      </c>
      <c r="B29" s="49">
        <v>0</v>
      </c>
      <c r="C29" s="49">
        <v>52000000</v>
      </c>
    </row>
    <row r="30" spans="1:3" x14ac:dyDescent="0.25">
      <c r="A30">
        <v>14801</v>
      </c>
      <c r="B30" s="49">
        <v>0</v>
      </c>
      <c r="C30" s="49">
        <v>0</v>
      </c>
    </row>
    <row r="31" spans="1:3" x14ac:dyDescent="0.25">
      <c r="A31">
        <v>14915</v>
      </c>
      <c r="B31" s="49">
        <v>0</v>
      </c>
      <c r="C31" s="49">
        <v>50000000</v>
      </c>
    </row>
    <row r="32" spans="1:3" x14ac:dyDescent="0.25">
      <c r="A32">
        <v>14931</v>
      </c>
      <c r="B32" s="49">
        <v>97278994</v>
      </c>
      <c r="C32" s="49">
        <v>97278994</v>
      </c>
    </row>
    <row r="33" spans="1:3" x14ac:dyDescent="0.25">
      <c r="A33">
        <v>14939</v>
      </c>
      <c r="B33" s="49">
        <v>0</v>
      </c>
      <c r="C33" s="49">
        <v>26821339.09</v>
      </c>
    </row>
    <row r="34" spans="1:3" x14ac:dyDescent="0.25">
      <c r="A34">
        <v>14944</v>
      </c>
      <c r="B34" s="49">
        <v>0</v>
      </c>
      <c r="C34" s="49">
        <v>18300000</v>
      </c>
    </row>
    <row r="35" spans="1:3" x14ac:dyDescent="0.25">
      <c r="A35">
        <v>14946</v>
      </c>
      <c r="B35" s="49">
        <v>0</v>
      </c>
      <c r="C35" s="49">
        <v>42000000</v>
      </c>
    </row>
    <row r="36" spans="1:3" x14ac:dyDescent="0.25">
      <c r="A36">
        <v>14971</v>
      </c>
      <c r="B36" s="49">
        <v>0</v>
      </c>
      <c r="C36" s="49">
        <v>0</v>
      </c>
    </row>
    <row r="37" spans="1:3" x14ac:dyDescent="0.25">
      <c r="A37">
        <v>15023</v>
      </c>
      <c r="B37" s="49">
        <v>0</v>
      </c>
      <c r="C37" s="49">
        <v>62000000</v>
      </c>
    </row>
    <row r="38" spans="1:3" x14ac:dyDescent="0.25">
      <c r="A38">
        <v>15026</v>
      </c>
      <c r="B38" s="49">
        <v>0</v>
      </c>
      <c r="C38" s="49">
        <v>62000000</v>
      </c>
    </row>
    <row r="39" spans="1:3" x14ac:dyDescent="0.25">
      <c r="A39">
        <v>15126</v>
      </c>
      <c r="B39" s="49">
        <v>0</v>
      </c>
      <c r="C39" s="49">
        <v>146280757.53999999</v>
      </c>
    </row>
    <row r="40" spans="1:3" x14ac:dyDescent="0.25">
      <c r="A40">
        <v>16144</v>
      </c>
      <c r="B40" s="49">
        <v>49026377</v>
      </c>
      <c r="C40" s="49">
        <v>49026377</v>
      </c>
    </row>
    <row r="41" spans="1:3" x14ac:dyDescent="0.25">
      <c r="A41">
        <v>16167</v>
      </c>
      <c r="B41" s="49">
        <v>50000000</v>
      </c>
      <c r="C41" s="49">
        <v>50000000</v>
      </c>
    </row>
    <row r="42" spans="1:3" x14ac:dyDescent="0.25">
      <c r="A42">
        <v>16302</v>
      </c>
      <c r="B42" s="49">
        <v>40000000</v>
      </c>
      <c r="C42" s="49">
        <v>40000000</v>
      </c>
    </row>
    <row r="43" spans="1:3" x14ac:dyDescent="0.25">
      <c r="A43">
        <v>16314</v>
      </c>
      <c r="B43" s="49">
        <v>69836567</v>
      </c>
      <c r="C43" s="49">
        <v>69836567</v>
      </c>
    </row>
    <row r="44" spans="1:3" x14ac:dyDescent="0.25">
      <c r="A44">
        <v>16315</v>
      </c>
      <c r="B44" s="49">
        <v>30000000</v>
      </c>
      <c r="C44" s="49">
        <v>500000</v>
      </c>
    </row>
    <row r="45" spans="1:3" x14ac:dyDescent="0.25">
      <c r="A45">
        <v>16334</v>
      </c>
      <c r="B45" s="49">
        <v>29999999</v>
      </c>
      <c r="C45" s="49">
        <v>71411726.079999998</v>
      </c>
    </row>
    <row r="46" spans="1:3" x14ac:dyDescent="0.25">
      <c r="A46">
        <v>16336</v>
      </c>
      <c r="B46" s="49">
        <v>30843270</v>
      </c>
      <c r="C46" s="49">
        <v>66535403.700000003</v>
      </c>
    </row>
    <row r="47" spans="1:3" x14ac:dyDescent="0.25">
      <c r="A47">
        <v>16338</v>
      </c>
      <c r="B47" s="49">
        <v>50000000</v>
      </c>
      <c r="C47" s="49">
        <v>165682192.05000001</v>
      </c>
    </row>
    <row r="48" spans="1:3" x14ac:dyDescent="0.25">
      <c r="A48">
        <v>16339</v>
      </c>
      <c r="B48" s="49">
        <v>0</v>
      </c>
      <c r="C48" s="49">
        <v>27868257.539999999</v>
      </c>
    </row>
    <row r="49" spans="1:3" x14ac:dyDescent="0.25">
      <c r="A49">
        <v>16368</v>
      </c>
      <c r="B49" s="49">
        <v>106640692</v>
      </c>
      <c r="C49" s="49">
        <v>106640692</v>
      </c>
    </row>
    <row r="50" spans="1:3" x14ac:dyDescent="0.25">
      <c r="A50">
        <v>16646</v>
      </c>
      <c r="B50" s="49">
        <v>103810991</v>
      </c>
      <c r="C50" s="49">
        <v>73810991</v>
      </c>
    </row>
    <row r="51" spans="1:3" x14ac:dyDescent="0.25">
      <c r="A51">
        <v>16647</v>
      </c>
      <c r="B51" s="49">
        <v>2893680</v>
      </c>
      <c r="C51" s="49">
        <v>2893680</v>
      </c>
    </row>
    <row r="52" spans="1:3" x14ac:dyDescent="0.25">
      <c r="A52">
        <v>16648</v>
      </c>
      <c r="B52" s="49">
        <v>0</v>
      </c>
      <c r="C52" s="49">
        <v>2000000</v>
      </c>
    </row>
    <row r="53" spans="1:3" x14ac:dyDescent="0.25">
      <c r="A53">
        <v>16652</v>
      </c>
      <c r="B53" s="49">
        <v>0</v>
      </c>
      <c r="C53" s="49">
        <v>2000000</v>
      </c>
    </row>
    <row r="54" spans="1:3" x14ac:dyDescent="0.25">
      <c r="A54">
        <v>16654</v>
      </c>
      <c r="B54" s="49">
        <v>0</v>
      </c>
      <c r="C54" s="49">
        <v>25516885.989999998</v>
      </c>
    </row>
    <row r="55" spans="1:3" x14ac:dyDescent="0.25">
      <c r="A55">
        <v>16658</v>
      </c>
      <c r="B55" s="49">
        <v>0</v>
      </c>
      <c r="C55" s="49">
        <v>8890817.4199999999</v>
      </c>
    </row>
    <row r="56" spans="1:3" x14ac:dyDescent="0.25">
      <c r="A56">
        <v>16665</v>
      </c>
      <c r="B56" s="49">
        <v>0</v>
      </c>
      <c r="C56" s="49">
        <v>13503715.77</v>
      </c>
    </row>
    <row r="57" spans="1:3" x14ac:dyDescent="0.25">
      <c r="A57">
        <v>16667</v>
      </c>
      <c r="B57" s="49">
        <v>0</v>
      </c>
      <c r="C57" s="49">
        <v>8611438</v>
      </c>
    </row>
    <row r="58" spans="1:3" x14ac:dyDescent="0.25">
      <c r="A58">
        <v>16670</v>
      </c>
      <c r="B58" s="49">
        <v>0</v>
      </c>
      <c r="C58" s="49">
        <v>2000000</v>
      </c>
    </row>
    <row r="59" spans="1:3" x14ac:dyDescent="0.25">
      <c r="A59">
        <v>16698</v>
      </c>
      <c r="B59" s="49">
        <v>13854124</v>
      </c>
      <c r="C59" s="49">
        <v>13854124</v>
      </c>
    </row>
    <row r="60" spans="1:3" x14ac:dyDescent="0.25">
      <c r="A60">
        <v>16856</v>
      </c>
      <c r="B60" s="49">
        <v>0</v>
      </c>
      <c r="C60" s="49">
        <v>61800000</v>
      </c>
    </row>
    <row r="61" spans="1:3" x14ac:dyDescent="0.25">
      <c r="A61">
        <v>16861</v>
      </c>
      <c r="B61" s="49">
        <v>439157163</v>
      </c>
      <c r="C61" s="49">
        <v>439157163</v>
      </c>
    </row>
    <row r="62" spans="1:3" x14ac:dyDescent="0.25">
      <c r="A62">
        <v>16862</v>
      </c>
      <c r="B62" s="49">
        <v>0</v>
      </c>
      <c r="C62" s="49">
        <v>34740848.270000003</v>
      </c>
    </row>
    <row r="63" spans="1:3" x14ac:dyDescent="0.25">
      <c r="A63">
        <v>16864</v>
      </c>
      <c r="B63" s="49">
        <v>556867286</v>
      </c>
      <c r="C63" s="49">
        <v>587083388.60000002</v>
      </c>
    </row>
    <row r="64" spans="1:3" x14ac:dyDescent="0.25">
      <c r="A64">
        <v>16929</v>
      </c>
      <c r="B64" s="49">
        <v>0</v>
      </c>
      <c r="C64" s="49">
        <v>237695696.88999999</v>
      </c>
    </row>
    <row r="65" spans="1:3" x14ac:dyDescent="0.25">
      <c r="A65">
        <v>16932</v>
      </c>
      <c r="B65" s="49">
        <v>0</v>
      </c>
      <c r="C65" s="49">
        <v>98741750.319999993</v>
      </c>
    </row>
    <row r="66" spans="1:3" x14ac:dyDescent="0.25">
      <c r="A66">
        <v>16940</v>
      </c>
      <c r="B66" s="49">
        <v>0</v>
      </c>
      <c r="C66" s="49">
        <v>232296401.78</v>
      </c>
    </row>
    <row r="67" spans="1:3" x14ac:dyDescent="0.25">
      <c r="A67">
        <v>17063</v>
      </c>
      <c r="B67" s="49">
        <v>0</v>
      </c>
      <c r="C67" s="49">
        <v>76068686.980000004</v>
      </c>
    </row>
    <row r="68" spans="1:3" x14ac:dyDescent="0.25">
      <c r="A68">
        <v>17076</v>
      </c>
      <c r="B68" s="49">
        <v>0</v>
      </c>
      <c r="C68" s="49">
        <v>115980137.27</v>
      </c>
    </row>
    <row r="69" spans="1:3" x14ac:dyDescent="0.25">
      <c r="A69">
        <v>17077</v>
      </c>
      <c r="B69" s="49">
        <v>0</v>
      </c>
      <c r="C69" s="49">
        <v>242163043.08000001</v>
      </c>
    </row>
    <row r="70" spans="1:3" x14ac:dyDescent="0.25">
      <c r="A70">
        <v>17078</v>
      </c>
      <c r="B70" s="49">
        <v>0</v>
      </c>
      <c r="C70" s="49">
        <v>45355311.439999998</v>
      </c>
    </row>
    <row r="71" spans="1:3" x14ac:dyDescent="0.25">
      <c r="A71">
        <v>17084</v>
      </c>
      <c r="B71" s="49">
        <v>0</v>
      </c>
      <c r="C71" s="49">
        <v>35556924.100000001</v>
      </c>
    </row>
    <row r="72" spans="1:3" x14ac:dyDescent="0.25">
      <c r="A72">
        <v>17235</v>
      </c>
      <c r="B72" s="49">
        <v>0</v>
      </c>
      <c r="C72" s="49">
        <v>60000000</v>
      </c>
    </row>
    <row r="73" spans="1:3" x14ac:dyDescent="0.25">
      <c r="A73">
        <v>6810</v>
      </c>
      <c r="B73" s="49">
        <v>0</v>
      </c>
      <c r="C73" s="49">
        <v>3000000</v>
      </c>
    </row>
    <row r="74" spans="1:3" x14ac:dyDescent="0.25">
      <c r="A74" t="s">
        <v>113</v>
      </c>
      <c r="B74" s="1">
        <f>SUBTOTAL(109,Tabla2[PRES INICIAL])</f>
        <v>3504354716</v>
      </c>
      <c r="C74" s="1">
        <f>SUBTOTAL(109,Tabla2[PRES VIGENTE])</f>
        <v>5853761197.5799999</v>
      </c>
    </row>
    <row r="76" spans="1:3" x14ac:dyDescent="0.25">
      <c r="C76" s="49">
        <f>+Tabla2[[#Totals],[PRES VIGENTE]]-Imprimir!F76</f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2C02-41A0-46E3-B251-5CD570E3E849}">
  <dimension ref="D2:R66"/>
  <sheetViews>
    <sheetView topLeftCell="A11" zoomScaleNormal="100" workbookViewId="0">
      <selection activeCell="E24" sqref="E24"/>
    </sheetView>
  </sheetViews>
  <sheetFormatPr baseColWidth="10" defaultRowHeight="15" x14ac:dyDescent="0.25"/>
  <cols>
    <col min="5" max="5" width="17.5703125" bestFit="1" customWidth="1"/>
    <col min="6" max="6" width="34.140625" customWidth="1"/>
    <col min="7" max="7" width="18.85546875" customWidth="1"/>
    <col min="8" max="8" width="17.85546875" customWidth="1"/>
    <col min="9" max="9" width="20.28515625" customWidth="1"/>
    <col min="10" max="10" width="16.28515625" bestFit="1" customWidth="1"/>
    <col min="11" max="11" width="28.5703125" bestFit="1" customWidth="1"/>
    <col min="12" max="12" width="22" bestFit="1" customWidth="1"/>
    <col min="13" max="13" width="17.5703125" bestFit="1" customWidth="1"/>
    <col min="14" max="14" width="16.42578125" style="48" bestFit="1" customWidth="1"/>
    <col min="15" max="15" width="19.140625" customWidth="1"/>
    <col min="17" max="17" width="17.5703125" style="49" bestFit="1" customWidth="1"/>
    <col min="18" max="18" width="16.42578125" style="49" bestFit="1" customWidth="1"/>
  </cols>
  <sheetData>
    <row r="2" spans="4:18" x14ac:dyDescent="0.25">
      <c r="K2" t="s">
        <v>91</v>
      </c>
      <c r="L2" t="s">
        <v>92</v>
      </c>
    </row>
    <row r="3" spans="4:18" x14ac:dyDescent="0.25">
      <c r="K3" t="s">
        <v>93</v>
      </c>
      <c r="L3" t="s">
        <v>94</v>
      </c>
    </row>
    <row r="4" spans="4:18" x14ac:dyDescent="0.25">
      <c r="K4" t="s">
        <v>95</v>
      </c>
    </row>
    <row r="5" spans="4:18" ht="15.75" x14ac:dyDescent="0.25">
      <c r="D5" s="50"/>
      <c r="K5" t="s">
        <v>96</v>
      </c>
    </row>
    <row r="6" spans="4:18" ht="21.75" thickBot="1" x14ac:dyDescent="0.3">
      <c r="E6" s="51" t="s">
        <v>0</v>
      </c>
      <c r="F6" s="52" t="s">
        <v>97</v>
      </c>
      <c r="G6" s="53" t="s">
        <v>98</v>
      </c>
      <c r="H6" s="53" t="s">
        <v>99</v>
      </c>
      <c r="I6" s="53" t="s">
        <v>100</v>
      </c>
      <c r="K6" t="s">
        <v>101</v>
      </c>
    </row>
    <row r="7" spans="4:18" ht="31.5" x14ac:dyDescent="0.25">
      <c r="E7" s="54">
        <v>14183</v>
      </c>
      <c r="F7" s="55" t="s">
        <v>102</v>
      </c>
      <c r="G7" s="56">
        <v>3848818.31</v>
      </c>
      <c r="H7" s="56" t="s">
        <v>95</v>
      </c>
      <c r="I7" s="56" t="s">
        <v>94</v>
      </c>
      <c r="K7" t="s">
        <v>103</v>
      </c>
      <c r="M7" t="s">
        <v>104</v>
      </c>
      <c r="N7" s="57" t="s">
        <v>105</v>
      </c>
      <c r="Q7" t="s">
        <v>104</v>
      </c>
      <c r="R7" t="s">
        <v>105</v>
      </c>
    </row>
    <row r="8" spans="4:18" ht="42" x14ac:dyDescent="0.25">
      <c r="E8" s="54">
        <v>14412</v>
      </c>
      <c r="F8" s="55" t="s">
        <v>26</v>
      </c>
      <c r="G8" s="56">
        <v>16418005.25</v>
      </c>
      <c r="H8" s="56" t="s">
        <v>91</v>
      </c>
      <c r="I8" s="56" t="s">
        <v>92</v>
      </c>
      <c r="M8" s="58" t="s">
        <v>101</v>
      </c>
      <c r="N8" s="57">
        <v>53217429.910000004</v>
      </c>
      <c r="Q8" s="58" t="s">
        <v>92</v>
      </c>
      <c r="R8" s="59">
        <v>1324881652.4199998</v>
      </c>
    </row>
    <row r="9" spans="4:18" ht="31.5" x14ac:dyDescent="0.25">
      <c r="E9" s="54">
        <v>14414</v>
      </c>
      <c r="F9" s="55" t="s">
        <v>29</v>
      </c>
      <c r="G9" s="56">
        <v>20373758.560000002</v>
      </c>
      <c r="H9" s="56" t="s">
        <v>95</v>
      </c>
      <c r="I9" s="56" t="s">
        <v>92</v>
      </c>
      <c r="M9" s="58" t="s">
        <v>95</v>
      </c>
      <c r="N9" s="57">
        <v>193987442.75999999</v>
      </c>
      <c r="Q9" s="58" t="s">
        <v>94</v>
      </c>
      <c r="R9" s="59">
        <v>122764069.47</v>
      </c>
    </row>
    <row r="10" spans="4:18" ht="42" x14ac:dyDescent="0.25">
      <c r="E10" s="54">
        <v>14447</v>
      </c>
      <c r="F10" s="55" t="s">
        <v>106</v>
      </c>
      <c r="G10" s="56">
        <v>40696924.040000007</v>
      </c>
      <c r="H10" s="56" t="s">
        <v>101</v>
      </c>
      <c r="I10" s="56" t="s">
        <v>92</v>
      </c>
      <c r="M10" s="58" t="s">
        <v>103</v>
      </c>
      <c r="N10" s="57">
        <v>16950648.050000001</v>
      </c>
      <c r="Q10" s="58" t="s">
        <v>107</v>
      </c>
      <c r="R10">
        <v>1447645721.8899999</v>
      </c>
    </row>
    <row r="11" spans="4:18" ht="52.5" x14ac:dyDescent="0.25">
      <c r="E11" s="54">
        <v>14449</v>
      </c>
      <c r="F11" s="55" t="s">
        <v>108</v>
      </c>
      <c r="G11" s="56">
        <v>4716409.07</v>
      </c>
      <c r="H11" s="56" t="s">
        <v>91</v>
      </c>
      <c r="I11" s="56" t="s">
        <v>92</v>
      </c>
      <c r="M11" s="58" t="s">
        <v>91</v>
      </c>
      <c r="N11" s="57">
        <v>87631803.00999999</v>
      </c>
      <c r="Q11"/>
      <c r="R11"/>
    </row>
    <row r="12" spans="4:18" ht="52.5" x14ac:dyDescent="0.25">
      <c r="E12" s="54">
        <v>14452</v>
      </c>
      <c r="F12" s="55" t="s">
        <v>109</v>
      </c>
      <c r="G12" s="56">
        <v>13200987.939999999</v>
      </c>
      <c r="H12" s="56" t="s">
        <v>91</v>
      </c>
      <c r="I12" s="56" t="s">
        <v>92</v>
      </c>
      <c r="M12" s="58" t="s">
        <v>93</v>
      </c>
      <c r="N12" s="57">
        <v>1095858398.1599998</v>
      </c>
    </row>
    <row r="13" spans="4:18" ht="31.5" x14ac:dyDescent="0.25">
      <c r="E13" s="54">
        <v>14534</v>
      </c>
      <c r="F13" s="55" t="s">
        <v>57</v>
      </c>
      <c r="G13" s="56">
        <v>1042998532.5799999</v>
      </c>
      <c r="H13" s="56" t="s">
        <v>93</v>
      </c>
      <c r="I13" s="56" t="s">
        <v>92</v>
      </c>
      <c r="M13" s="58" t="s">
        <v>107</v>
      </c>
      <c r="N13" s="57">
        <v>1447645721.8899999</v>
      </c>
    </row>
    <row r="14" spans="4:18" ht="31.5" x14ac:dyDescent="0.25">
      <c r="E14" s="54">
        <v>14758</v>
      </c>
      <c r="F14" s="55" t="s">
        <v>80</v>
      </c>
      <c r="G14" s="56">
        <v>16950648.050000001</v>
      </c>
      <c r="H14" s="56" t="s">
        <v>103</v>
      </c>
      <c r="I14" s="56" t="s">
        <v>92</v>
      </c>
      <c r="N14" s="57"/>
    </row>
    <row r="15" spans="4:18" ht="31.5" x14ac:dyDescent="0.25">
      <c r="E15" s="54">
        <v>14780</v>
      </c>
      <c r="F15" s="55" t="s">
        <v>83</v>
      </c>
      <c r="G15" s="56">
        <v>36770011.049999997</v>
      </c>
      <c r="H15" s="56" t="s">
        <v>93</v>
      </c>
      <c r="I15" s="56" t="s">
        <v>94</v>
      </c>
      <c r="N15"/>
    </row>
    <row r="16" spans="4:18" ht="42" x14ac:dyDescent="0.25">
      <c r="E16" s="54">
        <v>14796</v>
      </c>
      <c r="F16" s="55" t="s">
        <v>81</v>
      </c>
      <c r="G16" s="56">
        <v>39033438.740000002</v>
      </c>
      <c r="H16" s="56" t="s">
        <v>95</v>
      </c>
      <c r="I16" s="56" t="s">
        <v>92</v>
      </c>
      <c r="N16"/>
    </row>
    <row r="17" spans="5:14" ht="31.5" x14ac:dyDescent="0.25">
      <c r="E17" s="54">
        <v>14799</v>
      </c>
      <c r="F17" s="55" t="s">
        <v>82</v>
      </c>
      <c r="G17" s="56">
        <v>30251018.360000003</v>
      </c>
      <c r="H17" s="56" t="s">
        <v>95</v>
      </c>
      <c r="I17" s="56" t="s">
        <v>94</v>
      </c>
      <c r="N17"/>
    </row>
    <row r="18" spans="5:14" ht="52.5" x14ac:dyDescent="0.25">
      <c r="E18" s="54">
        <v>14801</v>
      </c>
      <c r="F18" s="55" t="s">
        <v>84</v>
      </c>
      <c r="G18" s="56">
        <v>12520505.869999999</v>
      </c>
      <c r="H18" s="56" t="s">
        <v>101</v>
      </c>
      <c r="I18" s="56" t="s">
        <v>94</v>
      </c>
      <c r="N18"/>
    </row>
    <row r="19" spans="5:14" ht="31.5" x14ac:dyDescent="0.25">
      <c r="E19" s="54">
        <v>14946</v>
      </c>
      <c r="F19" s="55" t="s">
        <v>110</v>
      </c>
      <c r="G19" s="56">
        <v>53296400.75</v>
      </c>
      <c r="H19" s="56" t="s">
        <v>91</v>
      </c>
      <c r="I19" s="56" t="s">
        <v>92</v>
      </c>
      <c r="N19"/>
    </row>
    <row r="20" spans="5:14" ht="31.5" x14ac:dyDescent="0.25">
      <c r="E20" s="54">
        <v>15026</v>
      </c>
      <c r="F20" s="55" t="s">
        <v>85</v>
      </c>
      <c r="G20" s="56">
        <v>39766708.039999999</v>
      </c>
      <c r="H20" s="56" t="s">
        <v>95</v>
      </c>
      <c r="I20" s="56" t="s">
        <v>92</v>
      </c>
      <c r="M20" s="58"/>
      <c r="N20" s="57"/>
    </row>
    <row r="21" spans="5:14" ht="42" x14ac:dyDescent="0.25">
      <c r="E21" s="54">
        <v>15126</v>
      </c>
      <c r="F21" s="55" t="s">
        <v>87</v>
      </c>
      <c r="G21" s="56">
        <v>39373715.880000003</v>
      </c>
      <c r="H21" s="56" t="s">
        <v>95</v>
      </c>
      <c r="I21" s="56" t="s">
        <v>94</v>
      </c>
      <c r="N21"/>
    </row>
    <row r="22" spans="5:14" ht="42" x14ac:dyDescent="0.25">
      <c r="E22" s="54">
        <v>6810</v>
      </c>
      <c r="F22" s="55" t="s">
        <v>111</v>
      </c>
      <c r="G22" s="56">
        <v>16089854.530000001</v>
      </c>
      <c r="H22" s="56" t="s">
        <v>93</v>
      </c>
      <c r="I22" s="56" t="s">
        <v>92</v>
      </c>
      <c r="N22"/>
    </row>
    <row r="23" spans="5:14" ht="31.5" x14ac:dyDescent="0.25">
      <c r="E23" s="54">
        <v>14709</v>
      </c>
      <c r="F23" s="55" t="s">
        <v>112</v>
      </c>
      <c r="G23" s="56">
        <v>21339984.870000001</v>
      </c>
      <c r="H23" s="56" t="s">
        <v>95</v>
      </c>
      <c r="I23" s="56" t="s">
        <v>92</v>
      </c>
      <c r="N23"/>
    </row>
    <row r="24" spans="5:14" x14ac:dyDescent="0.25">
      <c r="E24" s="60" t="s">
        <v>113</v>
      </c>
      <c r="F24" s="61"/>
      <c r="G24" s="62">
        <f>SUBTOTAL(109,Tabla1[MONTO])</f>
        <v>1447645721.8899996</v>
      </c>
      <c r="H24" s="63"/>
      <c r="I24" s="63">
        <f>SUBTOTAL(103,Tabla1[[CATERGORIA ]])</f>
        <v>17</v>
      </c>
    </row>
    <row r="25" spans="5:14" x14ac:dyDescent="0.25">
      <c r="I25" s="1"/>
    </row>
    <row r="28" spans="5:14" x14ac:dyDescent="0.25">
      <c r="I28" s="49"/>
    </row>
    <row r="29" spans="5:14" x14ac:dyDescent="0.25">
      <c r="G29">
        <v>90</v>
      </c>
      <c r="I29" s="13"/>
    </row>
    <row r="47" spans="11:15" x14ac:dyDescent="0.25">
      <c r="K47" s="16"/>
      <c r="L47" s="16"/>
      <c r="M47" s="16"/>
      <c r="O47" s="16"/>
    </row>
    <row r="56" spans="9:12" x14ac:dyDescent="0.25">
      <c r="I56" s="49"/>
    </row>
    <row r="60" spans="9:12" x14ac:dyDescent="0.25">
      <c r="K60" s="13"/>
    </row>
    <row r="61" spans="9:12" x14ac:dyDescent="0.25">
      <c r="K61" s="13"/>
      <c r="L61" s="64"/>
    </row>
    <row r="64" spans="9:12" x14ac:dyDescent="0.25">
      <c r="J64" s="64"/>
    </row>
    <row r="66" spans="11:12" x14ac:dyDescent="0.25">
      <c r="K66" s="16"/>
      <c r="L66" s="16"/>
    </row>
  </sheetData>
  <dataValidations count="2">
    <dataValidation type="list" allowBlank="1" showInputMessage="1" showErrorMessage="1" sqref="I7:I23" xr:uid="{F2D8F98B-7A1B-4105-9585-0BD6D86CF507}">
      <formula1>$L$2:$L$3</formula1>
    </dataValidation>
    <dataValidation type="list" allowBlank="1" showInputMessage="1" showErrorMessage="1" sqref="H7:H23" xr:uid="{CF03A99B-229C-4CAC-BB6F-95EF3391A90C}">
      <formula1>$K$2:$K$7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Q G A A B Q S w M E F A A C A A g A 5 3 m P W F V V Z j i k A A A A 9 g A A A B I A H A B D b 2 5 m a W c v U G F j a 2 F n Z S 5 4 b W w g o h g A K K A U A A A A A A A A A A A A A A A A A A A A A A A A A A A A h Y 8 x D o I w G I W v Q r r T l j p g y E 8 Z d J R o Y m J c m 1 K h A Y q h x X I 3 B 4 / k F c Q o 6 u b 4 v v c N 7 9 2 v N 8 j G t g k u q r e 6 M y m K M E W B M r I r t C l T N L h T u E Q Z h 5 2 Q t S h V M M n G J q M t U l Q 5 d 0 4 I 8 d 5 j v 8 B d X x J G a U S O + W Y v K 9 U K 9 J H 1 f z n U x j p h p E I c D q 8 x n O G I x Z j F M a Z A Z g i 5 N l + B T X u f 7 Q + E 1 d C 4 o V d c 2 X C 9 B T J H I O 8 P / A F Q S w M E F A A C A A g A 5 3 m P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5 j 1 i / Z G m n T g M A A L A 7 A A A T A B w A R m 9 y b X V s Y X M v U 2 V j d G l v b j E u b S C i G A A o o B Q A A A A A A A A A A A A A A A A A A A A A A A A A A A D t m 9 9 r 2 l A U x 9 8 F / 4 d L 9 q J g Q 8 5 J z I 8 N H 4 p l 4 N M K b Z + q j F R v X U Z M Q p K O j d L / f d G a r q 3 n N g x P Y X d c H x T P u c a b + P F r + H h T y W W d 5 J m 4 e H y E T / 1 e v 1 d 9 i 0 u 5 E h + s y / g m l Y 4 D Y n A e r 6 W A o S U m I p V 1 v y e a 2 5 c y W c u s q Z y v b u 3 d 0 G r w O U m l P c 2 z W m Z 1 N b C m H + d X l S y r e X O 3 T n K 7 y N M 4 W + b z s 3 x 5 t 9 k O m U 9 P T y / O B D r o z p d 5 V u V p s o p X + V f 5 X S 4 F o O 1 4 N r p 2 s b q 1 h i N x P d s U q d y + L t 5 O d m K B 7 V q L 4 e h x O k + T n e x n d n 8 9 W 0 2 e 9 s F a P F y f x X W 8 2 A 9 v 9 i 4 p c r G M N z d J 8 4 7 b P d s N t S / L O K t u 8 3 I z z d O 7 T X b 5 q 2 j 2 q 9 3 K 6 P 7 e e q y D N R J 1 0 x O 1 / F k / j E R b R 0 X d V d Q 9 R X 2 s q P u K e q C o h 4 p 6 p K i D 8 6 L x M O z 3 k o w + Z C Q s q B M s S M O C L L D g c b D M s t r 3 7 O 0 W K V q y u 8 2 N L C l e D j q + s h M o O 6 G y E y k 7 f 8 g 5 b M G r 1 l 9 j 5 e 6 x Q h 2 w c m m s X B a s X J N B X b B 4 O s H i 0 b B 4 L L B 4 J o P 4 M m i 8 x 8 r V A a s x j d W Y B a u x y a A u W H y d Y P F p W H w W W P z 3 g Y X M J r 0 S 6 F k L j w 2 n Y M + b p w N v A c 1 b w M J b Y M K p C 5 Z Q J 1 h C G p a Q B Z b Q n C D x n S B F e 6 z G O m A V 0 V h F L F h F J o M 6 Y A F H I 1 i a y V K w N I e A A R Z w T A a x Z R C 0 s t r X A S t a V g O L r A Y j q z t h Q Z 1 g o W U 1 s M h q M L K a M Y N a W R 3 o g B U t q 4 F F V o O R 1 Z 2 w e D r B Q s t q Y J H V Y G Q 1 Y w a 1 s j r U A S t a V g O L r A Y j q z t h 8 X W C h Z b V w C K r 4 Z 1 k t Q o W M r P + x f x 5 Q 1 U / a 7 n H p l Z r s S M d Q K Q t N r B Y b D A W u x O W V j e C o w M t t G 8 E F t 8 I x j d 2 0 Y K O T r Q g L R y R R T j i k c J R R Y v 5 R / Y F c E / L Z n V Y C o m 0 i k Q W F Y l G R X b S g l r R Q r t I Z H G R a F w k n w f A 1 k W C D o s h k Z a R y C I j 0 c j I T l o 8 r W i h b S S y 2 E g 0 N p I x h V o b C T o s h 0 R a R y K L j k S j I z t p 8 b W i h f a R y O I j 8 U g f a V K I v p B R D N 7 1 B 8 6 b z 7 I f z d D t p Z W 7 p 6 U s 8 r K W o r k X V Z Y U Q h T x u p l n c 7 p / 4 p 2 g 9 3 9 d 4 n j w 0 f E T R 4 I d q h q R q r H D j e 6 A s o P K j v I r B 0 o / A q + P w J t U / w Z Q S w E C L Q A U A A I A C A D n e Y 9 Y V V V m O K Q A A A D 2 A A A A E g A A A A A A A A A A A A A A A A A A A A A A Q 2 9 u Z m l n L 1 B h Y 2 t h Z 2 U u e G 1 s U E s B A i 0 A F A A C A A g A 5 3 m P W A / K 6 a u k A A A A 6 Q A A A B M A A A A A A A A A A A A A A A A A 8 A A A A F t D b 2 5 0 Z W 5 0 X 1 R 5 c G V z X S 5 4 b W x Q S w E C L Q A U A A I A C A D n e Y 9 Y v 2 R p p 0 4 D A A C w O w A A E w A A A A A A A A A A A A A A A A D h A Q A A R m 9 y b X V s Y X M v U 2 V j d G l v b j E u b V B L B Q Y A A A A A A w A D A M I A A A B 8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2 W A E A A A A A A N R Y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U a X B v I G N h b W J p Y W R v L n t D b 2 x 1 b W 4 x L D B 9 J n F 1 b 3 Q 7 L C Z x d W 9 0 O 1 N l Y 3 R p b 2 4 x L 1 R h Y m x l M D A x I C h Q Y W d l I D E p L 1 R p c G 8 g Y 2 F t Y m l h Z G 8 u e 0 N v b H V t b j I s M X 0 m c X V v d D s s J n F 1 b 3 Q 7 U 2 V j d G l v b j E v V G F i b G U w M D E g K F B h Z 2 U g M S k v V G l w b y B j Y W 1 i a W F k b y 5 7 Q 2 9 s d W 1 u M y w y f S Z x d W 9 0 O y w m c X V v d D t T Z W N 0 a W 9 u M S 9 U Y W J s Z T A w M S A o U G F n Z S A x K S 9 U a X B v I G N h b W J p Y W R v L n t D b 2 x 1 b W 4 0 L D N 9 J n F 1 b 3 Q 7 L C Z x d W 9 0 O 1 N l Y 3 R p b 2 4 x L 1 R h Y m x l M D A x I C h Q Y W d l I D E p L 1 R p c G 8 g Y 2 F t Y m l h Z G 8 u e 0 N v b H V t b j U s N H 0 m c X V v d D s s J n F 1 b 3 Q 7 U 2 V j d G l v b j E v V G F i b G U w M D E g K F B h Z 2 U g M S k v V G l w b y B j Y W 1 i a W F k b y 5 7 Q 2 9 s d W 1 u N i w 1 f S Z x d W 9 0 O y w m c X V v d D t T Z W N 0 a W 9 u M S 9 U Y W J s Z T A w M S A o U G F n Z S A x K S 9 U a X B v I G N h b W J p Y W R v L n t D b 2 x 1 b W 4 3 L D Z 9 J n F 1 b 3 Q 7 L C Z x d W 9 0 O 1 N l Y 3 R p b 2 4 x L 1 R h Y m x l M D A x I C h Q Y W d l I D E p L 1 R p c G 8 g Y 2 F t Y m l h Z G 8 u e 0 N v b H V t b j g s N 3 0 m c X V v d D s s J n F 1 b 3 Q 7 U 2 V j d G l v b j E v V G F i b G U w M D E g K F B h Z 2 U g M S k v V G l w b y B j Y W 1 i a W F k b y 5 7 Q 2 9 s d W 1 u O S w 4 f S Z x d W 9 0 O y w m c X V v d D t T Z W N 0 a W 9 u M S 9 U Y W J s Z T A w M S A o U G F n Z S A x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E g K F B h Z 2 U g M S k v V G l w b y B j Y W 1 i a W F k b y 5 7 Q 2 9 s d W 1 u M S w w f S Z x d W 9 0 O y w m c X V v d D t T Z W N 0 a W 9 u M S 9 U Y W J s Z T A w M S A o U G F n Z S A x K S 9 U a X B v I G N h b W J p Y W R v L n t D b 2 x 1 b W 4 y L D F 9 J n F 1 b 3 Q 7 L C Z x d W 9 0 O 1 N l Y 3 R p b 2 4 x L 1 R h Y m x l M D A x I C h Q Y W d l I D E p L 1 R p c G 8 g Y 2 F t Y m l h Z G 8 u e 0 N v b H V t b j M s M n 0 m c X V v d D s s J n F 1 b 3 Q 7 U 2 V j d G l v b j E v V G F i b G U w M D E g K F B h Z 2 U g M S k v V G l w b y B j Y W 1 i a W F k b y 5 7 Q 2 9 s d W 1 u N C w z f S Z x d W 9 0 O y w m c X V v d D t T Z W N 0 a W 9 u M S 9 U Y W J s Z T A w M S A o U G F n Z S A x K S 9 U a X B v I G N h b W J p Y W R v L n t D b 2 x 1 b W 4 1 L D R 9 J n F 1 b 3 Q 7 L C Z x d W 9 0 O 1 N l Y 3 R p b 2 4 x L 1 R h Y m x l M D A x I C h Q Y W d l I D E p L 1 R p c G 8 g Y 2 F t Y m l h Z G 8 u e 0 N v b H V t b j Y s N X 0 m c X V v d D s s J n F 1 b 3 Q 7 U 2 V j d G l v b j E v V G F i b G U w M D E g K F B h Z 2 U g M S k v V G l w b y B j Y W 1 i a W F k b y 5 7 Q 2 9 s d W 1 u N y w 2 f S Z x d W 9 0 O y w m c X V v d D t T Z W N 0 a W 9 u M S 9 U Y W J s Z T A w M S A o U G F n Z S A x K S 9 U a X B v I G N h b W J p Y W R v L n t D b 2 x 1 b W 4 4 L D d 9 J n F 1 b 3 Q 7 L C Z x d W 9 0 O 1 N l Y 3 R p b 2 4 x L 1 R h Y m x l M D A x I C h Q Y W d l I D E p L 1 R p c G 8 g Y 2 F t Y m l h Z G 8 u e 0 N v b H V t b j k s O H 0 m c X V v d D s s J n F 1 b 3 Q 7 U 2 V j d G l v b j E v V G F i b G U w M D E g K F B h Z 2 U g M S k v V G l w b y B j Y W 1 i a W F k b y 5 7 Q 2 9 s d W 1 u M T A s O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E N v b H V t b l R 5 c G V z I i B W Y W x 1 Z T 0 i c 0 J n W U d C Z 1 l H Q m d Z R 0 J n P T 0 i I C 8 + P E V u d H J 5 I F R 5 c G U 9 I k Z p b G x M Y X N 0 V X B k Y X R l Z C I g V m F s d W U 9 I m Q y M D I z L T A 0 L T E y V D E 0 O j M w O j Q 4 L j k y N T g 3 N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E i I C 8 + P E V u d H J 5 I F R 5 c G U 9 I l J l Y 2 9 2 Z X J 5 V G F y Z 2 V 0 U 2 h l Z X Q i I F Z h b H V l P S J z U 0 l H R U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c x N j c 5 N W M t Y T l h M i 0 0 Z D g 5 L T h i M z c t N T k w N W M z N j k 3 N D M 2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D E w N D A 1 M 1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E p L 1 R p c G 8 g Y 2 F t Y m l h Z G 8 u e 0 N v b H V t b j E s M H 0 m c X V v d D s s J n F 1 b 3 Q 7 U 2 V j d G l v b j E v V G F i b G U w M D I g K F B h Z 2 U g M S k v V G l w b y B j Y W 1 i a W F k b y 5 7 Q 2 9 s d W 1 u M i w x f S Z x d W 9 0 O y w m c X V v d D t T Z W N 0 a W 9 u M S 9 U Y W J s Z T A w M i A o U G F n Z S A x K S 9 U a X B v I G N h b W J p Y W R v L n t D b 2 x 1 b W 4 z L D J 9 J n F 1 b 3 Q 7 L C Z x d W 9 0 O 1 N l Y 3 R p b 2 4 x L 1 R h Y m x l M D A y I C h Q Y W d l I D E p L 1 R p c G 8 g Y 2 F t Y m l h Z G 8 u e 0 N v b H V t b j Q s M 3 0 m c X V v d D s s J n F 1 b 3 Q 7 U 2 V j d G l v b j E v V G F i b G U w M D I g K F B h Z 2 U g M S k v V G l w b y B j Y W 1 i a W F k b y 5 7 Q 2 9 s d W 1 u N S w 0 f S Z x d W 9 0 O y w m c X V v d D t T Z W N 0 a W 9 u M S 9 U Y W J s Z T A w M i A o U G F n Z S A x K S 9 U a X B v I G N h b W J p Y W R v L n t D b 2 x 1 b W 4 2 L D V 9 J n F 1 b 3 Q 7 L C Z x d W 9 0 O 1 N l Y 3 R p b 2 4 x L 1 R h Y m x l M D A y I C h Q Y W d l I D E p L 1 R p c G 8 g Y 2 F t Y m l h Z G 8 u e 0 N v b H V t b j c s N n 0 m c X V v d D s s J n F 1 b 3 Q 7 U 2 V j d G l v b j E v V G F i b G U w M D I g K F B h Z 2 U g M S k v V G l w b y B j Y W 1 i a W F k b y 5 7 Q 2 9 s d W 1 u O C w 3 f S Z x d W 9 0 O y w m c X V v d D t T Z W N 0 a W 9 u M S 9 U Y W J s Z T A w M i A o U G F n Z S A x K S 9 U a X B v I G N h b W J p Y W R v L n t D b 2 x 1 b W 4 5 L D h 9 J n F 1 b 3 Q 7 L C Z x d W 9 0 O 1 N l Y 3 R p b 2 4 x L 1 R h Y m x l M D A y I C h Q Y W d l I D E p L 1 R p c G 8 g Y 2 F t Y m l h Z G 8 u e 0 N v b H V t b j E w L D l 9 J n F 1 b 3 Q 7 L C Z x d W 9 0 O 1 N l Y 3 R p b 2 4 x L 1 R h Y m x l M D A y I C h Q Y W d l I D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D I g K F B h Z 2 U g M S k v V G l w b y B j Y W 1 i a W F k b y 5 7 Q 2 9 s d W 1 u M S w w f S Z x d W 9 0 O y w m c X V v d D t T Z W N 0 a W 9 u M S 9 U Y W J s Z T A w M i A o U G F n Z S A x K S 9 U a X B v I G N h b W J p Y W R v L n t D b 2 x 1 b W 4 y L D F 9 J n F 1 b 3 Q 7 L C Z x d W 9 0 O 1 N l Y 3 R p b 2 4 x L 1 R h Y m x l M D A y I C h Q Y W d l I D E p L 1 R p c G 8 g Y 2 F t Y m l h Z G 8 u e 0 N v b H V t b j M s M n 0 m c X V v d D s s J n F 1 b 3 Q 7 U 2 V j d G l v b j E v V G F i b G U w M D I g K F B h Z 2 U g M S k v V G l w b y B j Y W 1 i a W F k b y 5 7 Q 2 9 s d W 1 u N C w z f S Z x d W 9 0 O y w m c X V v d D t T Z W N 0 a W 9 u M S 9 U Y W J s Z T A w M i A o U G F n Z S A x K S 9 U a X B v I G N h b W J p Y W R v L n t D b 2 x 1 b W 4 1 L D R 9 J n F 1 b 3 Q 7 L C Z x d W 9 0 O 1 N l Y 3 R p b 2 4 x L 1 R h Y m x l M D A y I C h Q Y W d l I D E p L 1 R p c G 8 g Y 2 F t Y m l h Z G 8 u e 0 N v b H V t b j Y s N X 0 m c X V v d D s s J n F 1 b 3 Q 7 U 2 V j d G l v b j E v V G F i b G U w M D I g K F B h Z 2 U g M S k v V G l w b y B j Y W 1 i a W F k b y 5 7 Q 2 9 s d W 1 u N y w 2 f S Z x d W 9 0 O y w m c X V v d D t T Z W N 0 a W 9 u M S 9 U Y W J s Z T A w M i A o U G F n Z S A x K S 9 U a X B v I G N h b W J p Y W R v L n t D b 2 x 1 b W 4 4 L D d 9 J n F 1 b 3 Q 7 L C Z x d W 9 0 O 1 N l Y 3 R p b 2 4 x L 1 R h Y m x l M D A y I C h Q Y W d l I D E p L 1 R p c G 8 g Y 2 F t Y m l h Z G 8 u e 0 N v b H V t b j k s O H 0 m c X V v d D s s J n F 1 b 3 Q 7 U 2 V j d G l v b j E v V G F i b G U w M D I g K F B h Z 2 U g M S k v V G l w b y B j Y W 1 i a W F k b y 5 7 Q 2 9 s d W 1 u M T A s O X 0 m c X V v d D s s J n F 1 b 3 Q 7 U 2 V j d G l v b j E v V G F i b G U w M D I g K F B h Z 2 U g M S k v V G l w b y B j Y W 1 i a W F k b y 5 7 Q 2 9 s d W 1 u M T E s M T B 9 J n F 1 b 3 Q 7 X S w m c X V v d D t S Z W x h d G l v b n N o a X B J b m Z v J n F 1 b 3 Q 7 O l t d f S I g L z 4 8 R W 5 0 c n k g V H l w Z T 0 i U X V l c n l J R C I g V m F s d W U 9 I n M 2 Z D g z Y z F i N C 0 w M m Y 0 L T R i M D I t Y j M w O S 0 y M z U 0 N j g 3 O D h i Z D M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E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g x N z Q x O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y K S 9 U a X B v I G N h b W J p Y W R v L n t D b 2 x 1 b W 4 x L D B 9 J n F 1 b 3 Q 7 L C Z x d W 9 0 O 1 N l Y 3 R p b 2 4 x L 1 R h Y m x l M D A z I C h Q Y W d l I D I p L 1 R p c G 8 g Y 2 F t Y m l h Z G 8 u e 0 N v b H V t b j I s M X 0 m c X V v d D s s J n F 1 b 3 Q 7 U 2 V j d G l v b j E v V G F i b G U w M D M g K F B h Z 2 U g M i k v V G l w b y B j Y W 1 i a W F k b y 5 7 Q 2 9 s d W 1 u M y w y f S Z x d W 9 0 O y w m c X V v d D t T Z W N 0 a W 9 u M S 9 U Y W J s Z T A w M y A o U G F n Z S A y K S 9 U a X B v I G N h b W J p Y W R v L n t D b 2 x 1 b W 4 0 L D N 9 J n F 1 b 3 Q 7 L C Z x d W 9 0 O 1 N l Y 3 R p b 2 4 x L 1 R h Y m x l M D A z I C h Q Y W d l I D I p L 1 R p c G 8 g Y 2 F t Y m l h Z G 8 u e 0 N v b H V t b j U s N H 0 m c X V v d D s s J n F 1 b 3 Q 7 U 2 V j d G l v b j E v V G F i b G U w M D M g K F B h Z 2 U g M i k v V G l w b y B j Y W 1 i a W F k b y 5 7 Q 2 9 s d W 1 u N i w 1 f S Z x d W 9 0 O y w m c X V v d D t T Z W N 0 a W 9 u M S 9 U Y W J s Z T A w M y A o U G F n Z S A y K S 9 U a X B v I G N h b W J p Y W R v L n t D b 2 x 1 b W 4 3 L D Z 9 J n F 1 b 3 Q 7 L C Z x d W 9 0 O 1 N l Y 3 R p b 2 4 x L 1 R h Y m x l M D A z I C h Q Y W d l I D I p L 1 R p c G 8 g Y 2 F t Y m l h Z G 8 u e 0 N v b H V t b j g s N 3 0 m c X V v d D s s J n F 1 b 3 Q 7 U 2 V j d G l v b j E v V G F i b G U w M D M g K F B h Z 2 U g M i k v V G l w b y B j Y W 1 i a W F k b y 5 7 Q 2 9 s d W 1 u O S w 4 f S Z x d W 9 0 O y w m c X V v d D t T Z W N 0 a W 9 u M S 9 U Y W J s Z T A w M y A o U G F n Z S A y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M g K F B h Z 2 U g M i k v V G l w b y B j Y W 1 i a W F k b y 5 7 Q 2 9 s d W 1 u M S w w f S Z x d W 9 0 O y w m c X V v d D t T Z W N 0 a W 9 u M S 9 U Y W J s Z T A w M y A o U G F n Z S A y K S 9 U a X B v I G N h b W J p Y W R v L n t D b 2 x 1 b W 4 y L D F 9 J n F 1 b 3 Q 7 L C Z x d W 9 0 O 1 N l Y 3 R p b 2 4 x L 1 R h Y m x l M D A z I C h Q Y W d l I D I p L 1 R p c G 8 g Y 2 F t Y m l h Z G 8 u e 0 N v b H V t b j M s M n 0 m c X V v d D s s J n F 1 b 3 Q 7 U 2 V j d G l v b j E v V G F i b G U w M D M g K F B h Z 2 U g M i k v V G l w b y B j Y W 1 i a W F k b y 5 7 Q 2 9 s d W 1 u N C w z f S Z x d W 9 0 O y w m c X V v d D t T Z W N 0 a W 9 u M S 9 U Y W J s Z T A w M y A o U G F n Z S A y K S 9 U a X B v I G N h b W J p Y W R v L n t D b 2 x 1 b W 4 1 L D R 9 J n F 1 b 3 Q 7 L C Z x d W 9 0 O 1 N l Y 3 R p b 2 4 x L 1 R h Y m x l M D A z I C h Q Y W d l I D I p L 1 R p c G 8 g Y 2 F t Y m l h Z G 8 u e 0 N v b H V t b j Y s N X 0 m c X V v d D s s J n F 1 b 3 Q 7 U 2 V j d G l v b j E v V G F i b G U w M D M g K F B h Z 2 U g M i k v V G l w b y B j Y W 1 i a W F k b y 5 7 Q 2 9 s d W 1 u N y w 2 f S Z x d W 9 0 O y w m c X V v d D t T Z W N 0 a W 9 u M S 9 U Y W J s Z T A w M y A o U G F n Z S A y K S 9 U a X B v I G N h b W J p Y W R v L n t D b 2 x 1 b W 4 4 L D d 9 J n F 1 b 3 Q 7 L C Z x d W 9 0 O 1 N l Y 3 R p b 2 4 x L 1 R h Y m x l M D A z I C h Q Y W d l I D I p L 1 R p c G 8 g Y 2 F t Y m l h Z G 8 u e 0 N v b H V t b j k s O H 0 m c X V v d D s s J n F 1 b 3 Q 7 U 2 V j d G l v b j E v V G F i b G U w M D M g K F B h Z 2 U g M i k v V G l w b y B j Y W 1 i a W F k b y 5 7 Q 2 9 s d W 1 u M T A s O X 0 m c X V v d D t d L C Z x d W 9 0 O 1 J l b G F 0 a W 9 u c 2 h p c E l u Z m 8 m c X V v d D s 6 W 1 1 9 I i A v P j x F b n R y e S B U e X B l P S J R d W V y e U l E I i B W Y W x 1 Z T 0 i c z A 1 M z A 2 M G J h L T k 0 N D k t N D F k M y 0 5 Y W U 3 L W Q w M T Y 3 N D I 0 Z D l k Y i I g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I p L 1 R h Y m x l M D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g 1 N z Y 3 O T h a I i A v P j x F b n R y e S B U e X B l P S J G a W x s Q 2 9 s d W 1 u V H l w Z X M i I F Z h b H V l P S J z Q m d Z R E J R V U Z C U V V G Q l F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y K S 9 U a X B v I G N h b W J p Y W R v L n t D b 2 x 1 b W 4 x L D B 9 J n F 1 b 3 Q 7 L C Z x d W 9 0 O 1 N l Y 3 R p b 2 4 x L 1 R h Y m x l M D A 0 I C h Q Y W d l I D I p L 1 R p c G 8 g Y 2 F t Y m l h Z G 8 u e 0 N v b H V t b j I s M X 0 m c X V v d D s s J n F 1 b 3 Q 7 U 2 V j d G l v b j E v V G F i b G U w M D Q g K F B h Z 2 U g M i k v V G l w b y B j Y W 1 i a W F k b y 5 7 Q 2 9 s d W 1 u M y w y f S Z x d W 9 0 O y w m c X V v d D t T Z W N 0 a W 9 u M S 9 U Y W J s Z T A w N C A o U G F n Z S A y K S 9 U a X B v I G N h b W J p Y W R v L n t D b 2 x 1 b W 4 0 L D N 9 J n F 1 b 3 Q 7 L C Z x d W 9 0 O 1 N l Y 3 R p b 2 4 x L 1 R h Y m x l M D A 0 I C h Q Y W d l I D I p L 1 R p c G 8 g Y 2 F t Y m l h Z G 8 u e 0 N v b H V t b j U s N H 0 m c X V v d D s s J n F 1 b 3 Q 7 U 2 V j d G l v b j E v V G F i b G U w M D Q g K F B h Z 2 U g M i k v V G l w b y B j Y W 1 i a W F k b y 5 7 Q 2 9 s d W 1 u N i w 1 f S Z x d W 9 0 O y w m c X V v d D t T Z W N 0 a W 9 u M S 9 U Y W J s Z T A w N C A o U G F n Z S A y K S 9 U a X B v I G N h b W J p Y W R v L n t D b 2 x 1 b W 4 3 L D Z 9 J n F 1 b 3 Q 7 L C Z x d W 9 0 O 1 N l Y 3 R p b 2 4 x L 1 R h Y m x l M D A 0 I C h Q Y W d l I D I p L 1 R p c G 8 g Y 2 F t Y m l h Z G 8 u e 0 N v b H V t b j g s N 3 0 m c X V v d D s s J n F 1 b 3 Q 7 U 2 V j d G l v b j E v V G F i b G U w M D Q g K F B h Z 2 U g M i k v V G l w b y B j Y W 1 i a W F k b y 5 7 Q 2 9 s d W 1 u O S w 4 f S Z x d W 9 0 O y w m c X V v d D t T Z W N 0 a W 9 u M S 9 U Y W J s Z T A w N C A o U G F n Z S A y K S 9 U a X B v I G N h b W J p Y W R v L n t D b 2 x 1 b W 4 x M C w 5 f S Z x d W 9 0 O y w m c X V v d D t T Z W N 0 a W 9 u M S 9 U Y W J s Z T A w N C A o U G F n Z S A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0 I C h Q Y W d l I D I p L 1 R p c G 8 g Y 2 F t Y m l h Z G 8 u e 0 N v b H V t b j E s M H 0 m c X V v d D s s J n F 1 b 3 Q 7 U 2 V j d G l v b j E v V G F i b G U w M D Q g K F B h Z 2 U g M i k v V G l w b y B j Y W 1 i a W F k b y 5 7 Q 2 9 s d W 1 u M i w x f S Z x d W 9 0 O y w m c X V v d D t T Z W N 0 a W 9 u M S 9 U Y W J s Z T A w N C A o U G F n Z S A y K S 9 U a X B v I G N h b W J p Y W R v L n t D b 2 x 1 b W 4 z L D J 9 J n F 1 b 3 Q 7 L C Z x d W 9 0 O 1 N l Y 3 R p b 2 4 x L 1 R h Y m x l M D A 0 I C h Q Y W d l I D I p L 1 R p c G 8 g Y 2 F t Y m l h Z G 8 u e 0 N v b H V t b j Q s M 3 0 m c X V v d D s s J n F 1 b 3 Q 7 U 2 V j d G l v b j E v V G F i b G U w M D Q g K F B h Z 2 U g M i k v V G l w b y B j Y W 1 i a W F k b y 5 7 Q 2 9 s d W 1 u N S w 0 f S Z x d W 9 0 O y w m c X V v d D t T Z W N 0 a W 9 u M S 9 U Y W J s Z T A w N C A o U G F n Z S A y K S 9 U a X B v I G N h b W J p Y W R v L n t D b 2 x 1 b W 4 2 L D V 9 J n F 1 b 3 Q 7 L C Z x d W 9 0 O 1 N l Y 3 R p b 2 4 x L 1 R h Y m x l M D A 0 I C h Q Y W d l I D I p L 1 R p c G 8 g Y 2 F t Y m l h Z G 8 u e 0 N v b H V t b j c s N n 0 m c X V v d D s s J n F 1 b 3 Q 7 U 2 V j d G l v b j E v V G F i b G U w M D Q g K F B h Z 2 U g M i k v V G l w b y B j Y W 1 i a W F k b y 5 7 Q 2 9 s d W 1 u O C w 3 f S Z x d W 9 0 O y w m c X V v d D t T Z W N 0 a W 9 u M S 9 U Y W J s Z T A w N C A o U G F n Z S A y K S 9 U a X B v I G N h b W J p Y W R v L n t D b 2 x 1 b W 4 5 L D h 9 J n F 1 b 3 Q 7 L C Z x d W 9 0 O 1 N l Y 3 R p b 2 4 x L 1 R h Y m x l M D A 0 I C h Q Y W d l I D I p L 1 R p c G 8 g Y 2 F t Y m l h Z G 8 u e 0 N v b H V t b j E w L D l 9 J n F 1 b 3 Q 7 L C Z x d W 9 0 O 1 N l Y 3 R p b 2 4 x L 1 R h Y m x l M D A 0 I C h Q Y W d l I D I p L 1 R p c G 8 g Y 2 F t Y m l h Z G 8 u e 0 N v b H V t b j E x L D E w f S Z x d W 9 0 O 1 0 s J n F 1 b 3 Q 7 U m V s Y X R p b 2 5 z a G l w S W 5 m b y Z x d W 9 0 O z p b X X 0 i I C 8 + P E V u d H J 5 I F R 5 c G U 9 I l F 1 Z X J 5 S U Q i I F Z h b H V l P S J z Y z A 0 O T M x O D g t Z T Y 0 N S 0 0 Y m M 1 L T k y N D Q t Z m R m Y W N i Z T l i Y 2 F m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N z M 0 N D M 0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M y k v V G l w b y B j Y W 1 i a W F k b y 5 7 Q 2 9 s d W 1 u M S w w f S Z x d W 9 0 O y w m c X V v d D t T Z W N 0 a W 9 u M S 9 U Y W J s Z T A w N S A o U G F n Z S A z K S 9 U a X B v I G N h b W J p Y W R v L n t D b 2 x 1 b W 4 y L D F 9 J n F 1 b 3 Q 7 L C Z x d W 9 0 O 1 N l Y 3 R p b 2 4 x L 1 R h Y m x l M D A 1 I C h Q Y W d l I D M p L 1 R p c G 8 g Y 2 F t Y m l h Z G 8 u e 0 N v b H V t b j M s M n 0 m c X V v d D s s J n F 1 b 3 Q 7 U 2 V j d G l v b j E v V G F i b G U w M D U g K F B h Z 2 U g M y k v V G l w b y B j Y W 1 i a W F k b y 5 7 Q 2 9 s d W 1 u N C w z f S Z x d W 9 0 O y w m c X V v d D t T Z W N 0 a W 9 u M S 9 U Y W J s Z T A w N S A o U G F n Z S A z K S 9 U a X B v I G N h b W J p Y W R v L n t D b 2 x 1 b W 4 1 L D R 9 J n F 1 b 3 Q 7 L C Z x d W 9 0 O 1 N l Y 3 R p b 2 4 x L 1 R h Y m x l M D A 1 I C h Q Y W d l I D M p L 1 R p c G 8 g Y 2 F t Y m l h Z G 8 u e 0 N v b H V t b j Y s N X 0 m c X V v d D s s J n F 1 b 3 Q 7 U 2 V j d G l v b j E v V G F i b G U w M D U g K F B h Z 2 U g M y k v V G l w b y B j Y W 1 i a W F k b y 5 7 Q 2 9 s d W 1 u N y w 2 f S Z x d W 9 0 O y w m c X V v d D t T Z W N 0 a W 9 u M S 9 U Y W J s Z T A w N S A o U G F n Z S A z K S 9 U a X B v I G N h b W J p Y W R v L n t D b 2 x 1 b W 4 4 L D d 9 J n F 1 b 3 Q 7 L C Z x d W 9 0 O 1 N l Y 3 R p b 2 4 x L 1 R h Y m x l M D A 1 I C h Q Y W d l I D M p L 1 R p c G 8 g Y 2 F t Y m l h Z G 8 u e 0 N v b H V t b j k s O H 0 m c X V v d D s s J n F 1 b 3 Q 7 U 2 V j d G l v b j E v V G F i b G U w M D U g K F B h Z 2 U g M y k v V G l w b y B j Y W 1 i a W F k b y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1 I C h Q Y W d l I D M p L 1 R p c G 8 g Y 2 F t Y m l h Z G 8 u e 0 N v b H V t b j E s M H 0 m c X V v d D s s J n F 1 b 3 Q 7 U 2 V j d G l v b j E v V G F i b G U w M D U g K F B h Z 2 U g M y k v V G l w b y B j Y W 1 i a W F k b y 5 7 Q 2 9 s d W 1 u M i w x f S Z x d W 9 0 O y w m c X V v d D t T Z W N 0 a W 9 u M S 9 U Y W J s Z T A w N S A o U G F n Z S A z K S 9 U a X B v I G N h b W J p Y W R v L n t D b 2 x 1 b W 4 z L D J 9 J n F 1 b 3 Q 7 L C Z x d W 9 0 O 1 N l Y 3 R p b 2 4 x L 1 R h Y m x l M D A 1 I C h Q Y W d l I D M p L 1 R p c G 8 g Y 2 F t Y m l h Z G 8 u e 0 N v b H V t b j Q s M 3 0 m c X V v d D s s J n F 1 b 3 Q 7 U 2 V j d G l v b j E v V G F i b G U w M D U g K F B h Z 2 U g M y k v V G l w b y B j Y W 1 i a W F k b y 5 7 Q 2 9 s d W 1 u N S w 0 f S Z x d W 9 0 O y w m c X V v d D t T Z W N 0 a W 9 u M S 9 U Y W J s Z T A w N S A o U G F n Z S A z K S 9 U a X B v I G N h b W J p Y W R v L n t D b 2 x 1 b W 4 2 L D V 9 J n F 1 b 3 Q 7 L C Z x d W 9 0 O 1 N l Y 3 R p b 2 4 x L 1 R h Y m x l M D A 1 I C h Q Y W d l I D M p L 1 R p c G 8 g Y 2 F t Y m l h Z G 8 u e 0 N v b H V t b j c s N n 0 m c X V v d D s s J n F 1 b 3 Q 7 U 2 V j d G l v b j E v V G F i b G U w M D U g K F B h Z 2 U g M y k v V G l w b y B j Y W 1 i a W F k b y 5 7 Q 2 9 s d W 1 u O C w 3 f S Z x d W 9 0 O y w m c X V v d D t T Z W N 0 a W 9 u M S 9 U Y W J s Z T A w N S A o U G F n Z S A z K S 9 U a X B v I G N h b W J p Y W R v L n t D b 2 x 1 b W 4 5 L D h 9 J n F 1 b 3 Q 7 L C Z x d W 9 0 O 1 N l Y 3 R p b 2 4 x L 1 R h Y m x l M D A 1 I C h Q Y W d l I D M p L 1 R p c G 8 g Y 2 F t Y m l h Z G 8 u e 0 N v b H V t b j E w L D l 9 J n F 1 b 3 Q 7 X S w m c X V v d D t S Z W x h d G l v b n N o a X B J b m Z v J n F 1 b 3 Q 7 O l t d f S I g L z 4 8 R W 5 0 c n k g V H l w Z T 0 i U X V l c n l J R C I g V m F s d W U 9 I n N l Y j l i N D Q x O S 0 w M m Z i L T Q 3 M 2 M t O D l m Y i 0 y M z A 0 M z B i Z D g 3 M m E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z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N z M 0 N D M 0 W i I g L z 4 8 R W 5 0 c n k g V H l w Z T 0 i R m l s b E N v b H V t b l R 5 c G V z I i B W Y W x 1 Z T 0 i c 0 J n W U d B d 1 V G Q l F V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M y k v V G l w b y B j Y W 1 i a W F k b y 5 7 Q 2 9 s d W 1 u M S w w f S Z x d W 9 0 O y w m c X V v d D t T Z W N 0 a W 9 u M S 9 U Y W J s Z T A w N i A o U G F n Z S A z K S 9 U a X B v I G N h b W J p Y W R v L n t D b 2 x 1 b W 4 y L D F 9 J n F 1 b 3 Q 7 L C Z x d W 9 0 O 1 N l Y 3 R p b 2 4 x L 1 R h Y m x l M D A 2 I C h Q Y W d l I D M p L 1 R p c G 8 g Y 2 F t Y m l h Z G 8 u e 0 N v b H V t b j M s M n 0 m c X V v d D s s J n F 1 b 3 Q 7 U 2 V j d G l v b j E v V G F i b G U w M D Y g K F B h Z 2 U g M y k v V G l w b y B j Y W 1 i a W F k b y 5 7 Q 2 9 s d W 1 u N C w z f S Z x d W 9 0 O y w m c X V v d D t T Z W N 0 a W 9 u M S 9 U Y W J s Z T A w N i A o U G F n Z S A z K S 9 U a X B v I G N h b W J p Y W R v L n t D b 2 x 1 b W 4 1 L D R 9 J n F 1 b 3 Q 7 L C Z x d W 9 0 O 1 N l Y 3 R p b 2 4 x L 1 R h Y m x l M D A 2 I C h Q Y W d l I D M p L 1 R p c G 8 g Y 2 F t Y m l h Z G 8 u e 0 N v b H V t b j Y s N X 0 m c X V v d D s s J n F 1 b 3 Q 7 U 2 V j d G l v b j E v V G F i b G U w M D Y g K F B h Z 2 U g M y k v V G l w b y B j Y W 1 i a W F k b y 5 7 Q 2 9 s d W 1 u N y w 2 f S Z x d W 9 0 O y w m c X V v d D t T Z W N 0 a W 9 u M S 9 U Y W J s Z T A w N i A o U G F n Z S A z K S 9 U a X B v I G N h b W J p Y W R v L n t D b 2 x 1 b W 4 4 L D d 9 J n F 1 b 3 Q 7 L C Z x d W 9 0 O 1 N l Y 3 R p b 2 4 x L 1 R h Y m x l M D A 2 I C h Q Y W d l I D M p L 1 R p c G 8 g Y 2 F t Y m l h Z G 8 u e 0 N v b H V t b j k s O H 0 m c X V v d D s s J n F 1 b 3 Q 7 U 2 V j d G l v b j E v V G F i b G U w M D Y g K F B h Z 2 U g M y k v V G l w b y B j Y W 1 i a W F k b y 5 7 Q 2 9 s d W 1 u M T A s O X 0 m c X V v d D s s J n F 1 b 3 Q 7 U 2 V j d G l v b j E v V G F i b G U w M D Y g K F B h Z 2 U g M y k v V G l w b y B j Y W 1 i a W F k b y 5 7 Q 2 9 s d W 1 u M T E s M T B 9 J n F 1 b 3 Q 7 L C Z x d W 9 0 O 1 N l Y 3 R p b 2 4 x L 1 R h Y m x l M D A 2 I C h Q Y W d l I D M p L 1 R p c G 8 g Y 2 F t Y m l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D Y g K F B h Z 2 U g M y k v V G l w b y B j Y W 1 i a W F k b y 5 7 Q 2 9 s d W 1 u M S w w f S Z x d W 9 0 O y w m c X V v d D t T Z W N 0 a W 9 u M S 9 U Y W J s Z T A w N i A o U G F n Z S A z K S 9 U a X B v I G N h b W J p Y W R v L n t D b 2 x 1 b W 4 y L D F 9 J n F 1 b 3 Q 7 L C Z x d W 9 0 O 1 N l Y 3 R p b 2 4 x L 1 R h Y m x l M D A 2 I C h Q Y W d l I D M p L 1 R p c G 8 g Y 2 F t Y m l h Z G 8 u e 0 N v b H V t b j M s M n 0 m c X V v d D s s J n F 1 b 3 Q 7 U 2 V j d G l v b j E v V G F i b G U w M D Y g K F B h Z 2 U g M y k v V G l w b y B j Y W 1 i a W F k b y 5 7 Q 2 9 s d W 1 u N C w z f S Z x d W 9 0 O y w m c X V v d D t T Z W N 0 a W 9 u M S 9 U Y W J s Z T A w N i A o U G F n Z S A z K S 9 U a X B v I G N h b W J p Y W R v L n t D b 2 x 1 b W 4 1 L D R 9 J n F 1 b 3 Q 7 L C Z x d W 9 0 O 1 N l Y 3 R p b 2 4 x L 1 R h Y m x l M D A 2 I C h Q Y W d l I D M p L 1 R p c G 8 g Y 2 F t Y m l h Z G 8 u e 0 N v b H V t b j Y s N X 0 m c X V v d D s s J n F 1 b 3 Q 7 U 2 V j d G l v b j E v V G F i b G U w M D Y g K F B h Z 2 U g M y k v V G l w b y B j Y W 1 i a W F k b y 5 7 Q 2 9 s d W 1 u N y w 2 f S Z x d W 9 0 O y w m c X V v d D t T Z W N 0 a W 9 u M S 9 U Y W J s Z T A w N i A o U G F n Z S A z K S 9 U a X B v I G N h b W J p Y W R v L n t D b 2 x 1 b W 4 4 L D d 9 J n F 1 b 3 Q 7 L C Z x d W 9 0 O 1 N l Y 3 R p b 2 4 x L 1 R h Y m x l M D A 2 I C h Q Y W d l I D M p L 1 R p c G 8 g Y 2 F t Y m l h Z G 8 u e 0 N v b H V t b j k s O H 0 m c X V v d D s s J n F 1 b 3 Q 7 U 2 V j d G l v b j E v V G F i b G U w M D Y g K F B h Z 2 U g M y k v V G l w b y B j Y W 1 i a W F k b y 5 7 Q 2 9 s d W 1 u M T A s O X 0 m c X V v d D s s J n F 1 b 3 Q 7 U 2 V j d G l v b j E v V G F i b G U w M D Y g K F B h Z 2 U g M y k v V G l w b y B j Y W 1 i a W F k b y 5 7 Q 2 9 s d W 1 u M T E s M T B 9 J n F 1 b 3 Q 7 L C Z x d W 9 0 O 1 N l Y 3 R p b 2 4 x L 1 R h Y m x l M D A 2 I C h Q Y W d l I D M p L 1 R p c G 8 g Y 2 F t Y m l h Z G 8 u e 0 N v b H V t b j E y L D E x f S Z x d W 9 0 O 1 0 s J n F 1 b 3 Q 7 U m V s Y X R p b 2 5 z a G l w S W 5 m b y Z x d W 9 0 O z p b X X 0 i I C 8 + P E V u d H J 5 I F R 5 c G U 9 I l F 1 Z X J 5 S U Q i I F Z h b H V l P S J z N j V k Z W F k O D k t Y j k 3 Z C 0 0 M z I y L W E y Z W Y t N G Q y Z D g z Y z k w Z T A 4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O D g 5 M j c y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C k v V G l w b y B j Y W 1 i a W F k b y 5 7 Q 2 9 s d W 1 u M S w w f S Z x d W 9 0 O y w m c X V v d D t T Z W N 0 a W 9 u M S 9 U Y W J s Z T A w N y A o U G F n Z S A 0 K S 9 U a X B v I G N h b W J p Y W R v L n t D b 2 x 1 b W 4 y L D F 9 J n F 1 b 3 Q 7 L C Z x d W 9 0 O 1 N l Y 3 R p b 2 4 x L 1 R h Y m x l M D A 3 I C h Q Y W d l I D Q p L 1 R p c G 8 g Y 2 F t Y m l h Z G 8 u e 0 N v b H V t b j M s M n 0 m c X V v d D s s J n F 1 b 3 Q 7 U 2 V j d G l v b j E v V G F i b G U w M D c g K F B h Z 2 U g N C k v V G l w b y B j Y W 1 i a W F k b y 5 7 Q 2 9 s d W 1 u N C w z f S Z x d W 9 0 O y w m c X V v d D t T Z W N 0 a W 9 u M S 9 U Y W J s Z T A w N y A o U G F n Z S A 0 K S 9 U a X B v I G N h b W J p Y W R v L n t D b 2 x 1 b W 4 1 L D R 9 J n F 1 b 3 Q 7 L C Z x d W 9 0 O 1 N l Y 3 R p b 2 4 x L 1 R h Y m x l M D A 3 I C h Q Y W d l I D Q p L 1 R p c G 8 g Y 2 F t Y m l h Z G 8 u e 0 N v b H V t b j Y s N X 0 m c X V v d D s s J n F 1 b 3 Q 7 U 2 V j d G l v b j E v V G F i b G U w M D c g K F B h Z 2 U g N C k v V G l w b y B j Y W 1 i a W F k b y 5 7 Q 2 9 s d W 1 u N y w 2 f S Z x d W 9 0 O y w m c X V v d D t T Z W N 0 a W 9 u M S 9 U Y W J s Z T A w N y A o U G F n Z S A 0 K S 9 U a X B v I G N h b W J p Y W R v L n t D b 2 x 1 b W 4 4 L D d 9 J n F 1 b 3 Q 7 L C Z x d W 9 0 O 1 N l Y 3 R p b 2 4 x L 1 R h Y m x l M D A 3 I C h Q Y W d l I D Q p L 1 R p c G 8 g Y 2 F t Y m l h Z G 8 u e 0 N v b H V t b j k s O H 0 m c X V v d D s s J n F 1 b 3 Q 7 U 2 V j d G l v b j E v V G F i b G U w M D c g K F B h Z 2 U g N C k v V G l w b y B j Y W 1 i a W F k b y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3 I C h Q Y W d l I D Q p L 1 R p c G 8 g Y 2 F t Y m l h Z G 8 u e 0 N v b H V t b j E s M H 0 m c X V v d D s s J n F 1 b 3 Q 7 U 2 V j d G l v b j E v V G F i b G U w M D c g K F B h Z 2 U g N C k v V G l w b y B j Y W 1 i a W F k b y 5 7 Q 2 9 s d W 1 u M i w x f S Z x d W 9 0 O y w m c X V v d D t T Z W N 0 a W 9 u M S 9 U Y W J s Z T A w N y A o U G F n Z S A 0 K S 9 U a X B v I G N h b W J p Y W R v L n t D b 2 x 1 b W 4 z L D J 9 J n F 1 b 3 Q 7 L C Z x d W 9 0 O 1 N l Y 3 R p b 2 4 x L 1 R h Y m x l M D A 3 I C h Q Y W d l I D Q p L 1 R p c G 8 g Y 2 F t Y m l h Z G 8 u e 0 N v b H V t b j Q s M 3 0 m c X V v d D s s J n F 1 b 3 Q 7 U 2 V j d G l v b j E v V G F i b G U w M D c g K F B h Z 2 U g N C k v V G l w b y B j Y W 1 i a W F k b y 5 7 Q 2 9 s d W 1 u N S w 0 f S Z x d W 9 0 O y w m c X V v d D t T Z W N 0 a W 9 u M S 9 U Y W J s Z T A w N y A o U G F n Z S A 0 K S 9 U a X B v I G N h b W J p Y W R v L n t D b 2 x 1 b W 4 2 L D V 9 J n F 1 b 3 Q 7 L C Z x d W 9 0 O 1 N l Y 3 R p b 2 4 x L 1 R h Y m x l M D A 3 I C h Q Y W d l I D Q p L 1 R p c G 8 g Y 2 F t Y m l h Z G 8 u e 0 N v b H V t b j c s N n 0 m c X V v d D s s J n F 1 b 3 Q 7 U 2 V j d G l v b j E v V G F i b G U w M D c g K F B h Z 2 U g N C k v V G l w b y B j Y W 1 i a W F k b y 5 7 Q 2 9 s d W 1 u O C w 3 f S Z x d W 9 0 O y w m c X V v d D t T Z W N 0 a W 9 u M S 9 U Y W J s Z T A w N y A o U G F n Z S A 0 K S 9 U a X B v I G N h b W J p Y W R v L n t D b 2 x 1 b W 4 5 L D h 9 J n F 1 b 3 Q 7 L C Z x d W 9 0 O 1 N l Y 3 R p b 2 4 x L 1 R h Y m x l M D A 3 I C h Q Y W d l I D Q p L 1 R p c G 8 g Y 2 F t Y m l h Z G 8 u e 0 N v b H V t b j E w L D l 9 J n F 1 b 3 Q 7 X S w m c X V v d D t S Z W x h d G l v b n N o a X B J b m Z v J n F 1 b 3 Q 7 O l t d f S I g L z 4 8 R W 5 0 c n k g V H l w Z T 0 i U X V l c n l J R C I g V m F s d W U 9 I n N h Z m U 0 O T k x Z S 1 m Z T M y L T Q 2 Z D E t Y T M x M C 0 4 Y j R j N z M 0 O W R l Y W I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4 O D g 5 M j c y W i I g L z 4 8 R W 5 0 c n k g V H l w Z T 0 i R m l s b E N v b H V t b l R 5 c G V z I i B W Y W x 1 Z T 0 i c 0 J n W U R C U V V G Q l F V R k J R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v V G l w b y B j Y W 1 i a W F k b y 5 7 Q 2 9 s d W 1 u M S w w f S Z x d W 9 0 O y w m c X V v d D t T Z W N 0 a W 9 u M S 9 U Y W J s Z T A w O C A o U G F n Z S A 0 K S 9 U a X B v I G N h b W J p Y W R v L n t D b 2 x 1 b W 4 y L D F 9 J n F 1 b 3 Q 7 L C Z x d W 9 0 O 1 N l Y 3 R p b 2 4 x L 1 R h Y m x l M D A 4 I C h Q Y W d l I D Q p L 1 R p c G 8 g Y 2 F t Y m l h Z G 8 u e 0 N v b H V t b j M s M n 0 m c X V v d D s s J n F 1 b 3 Q 7 U 2 V j d G l v b j E v V G F i b G U w M D g g K F B h Z 2 U g N C k v V G l w b y B j Y W 1 i a W F k b y 5 7 Q 2 9 s d W 1 u N C w z f S Z x d W 9 0 O y w m c X V v d D t T Z W N 0 a W 9 u M S 9 U Y W J s Z T A w O C A o U G F n Z S A 0 K S 9 U a X B v I G N h b W J p Y W R v L n t D b 2 x 1 b W 4 1 L D R 9 J n F 1 b 3 Q 7 L C Z x d W 9 0 O 1 N l Y 3 R p b 2 4 x L 1 R h Y m x l M D A 4 I C h Q Y W d l I D Q p L 1 R p c G 8 g Y 2 F t Y m l h Z G 8 u e 0 N v b H V t b j Y s N X 0 m c X V v d D s s J n F 1 b 3 Q 7 U 2 V j d G l v b j E v V G F i b G U w M D g g K F B h Z 2 U g N C k v V G l w b y B j Y W 1 i a W F k b y 5 7 Q 2 9 s d W 1 u N y w 2 f S Z x d W 9 0 O y w m c X V v d D t T Z W N 0 a W 9 u M S 9 U Y W J s Z T A w O C A o U G F n Z S A 0 K S 9 U a X B v I G N h b W J p Y W R v L n t D b 2 x 1 b W 4 4 L D d 9 J n F 1 b 3 Q 7 L C Z x d W 9 0 O 1 N l Y 3 R p b 2 4 x L 1 R h Y m x l M D A 4 I C h Q Y W d l I D Q p L 1 R p c G 8 g Y 2 F t Y m l h Z G 8 u e 0 N v b H V t b j k s O H 0 m c X V v d D s s J n F 1 b 3 Q 7 U 2 V j d G l v b j E v V G F i b G U w M D g g K F B h Z 2 U g N C k v V G l w b y B j Y W 1 i a W F k b y 5 7 Q 2 9 s d W 1 u M T A s O X 0 m c X V v d D s s J n F 1 b 3 Q 7 U 2 V j d G l v b j E v V G F i b G U w M D g g K F B h Z 2 U g N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O C A o U G F n Z S A 0 K S 9 U a X B v I G N h b W J p Y W R v L n t D b 2 x 1 b W 4 x L D B 9 J n F 1 b 3 Q 7 L C Z x d W 9 0 O 1 N l Y 3 R p b 2 4 x L 1 R h Y m x l M D A 4 I C h Q Y W d l I D Q p L 1 R p c G 8 g Y 2 F t Y m l h Z G 8 u e 0 N v b H V t b j I s M X 0 m c X V v d D s s J n F 1 b 3 Q 7 U 2 V j d G l v b j E v V G F i b G U w M D g g K F B h Z 2 U g N C k v V G l w b y B j Y W 1 i a W F k b y 5 7 Q 2 9 s d W 1 u M y w y f S Z x d W 9 0 O y w m c X V v d D t T Z W N 0 a W 9 u M S 9 U Y W J s Z T A w O C A o U G F n Z S A 0 K S 9 U a X B v I G N h b W J p Y W R v L n t D b 2 x 1 b W 4 0 L D N 9 J n F 1 b 3 Q 7 L C Z x d W 9 0 O 1 N l Y 3 R p b 2 4 x L 1 R h Y m x l M D A 4 I C h Q Y W d l I D Q p L 1 R p c G 8 g Y 2 F t Y m l h Z G 8 u e 0 N v b H V t b j U s N H 0 m c X V v d D s s J n F 1 b 3 Q 7 U 2 V j d G l v b j E v V G F i b G U w M D g g K F B h Z 2 U g N C k v V G l w b y B j Y W 1 i a W F k b y 5 7 Q 2 9 s d W 1 u N i w 1 f S Z x d W 9 0 O y w m c X V v d D t T Z W N 0 a W 9 u M S 9 U Y W J s Z T A w O C A o U G F n Z S A 0 K S 9 U a X B v I G N h b W J p Y W R v L n t D b 2 x 1 b W 4 3 L D Z 9 J n F 1 b 3 Q 7 L C Z x d W 9 0 O 1 N l Y 3 R p b 2 4 x L 1 R h Y m x l M D A 4 I C h Q Y W d l I D Q p L 1 R p c G 8 g Y 2 F t Y m l h Z G 8 u e 0 N v b H V t b j g s N 3 0 m c X V v d D s s J n F 1 b 3 Q 7 U 2 V j d G l v b j E v V G F i b G U w M D g g K F B h Z 2 U g N C k v V G l w b y B j Y W 1 i a W F k b y 5 7 Q 2 9 s d W 1 u O S w 4 f S Z x d W 9 0 O y w m c X V v d D t T Z W N 0 a W 9 u M S 9 U Y W J s Z T A w O C A o U G F n Z S A 0 K S 9 U a X B v I G N h b W J p Y W R v L n t D b 2 x 1 b W 4 x M C w 5 f S Z x d W 9 0 O y w m c X V v d D t T Z W N 0 a W 9 u M S 9 U Y W J s Z T A w O C A o U G F n Z S A 0 K S 9 U a X B v I G N h b W J p Y W R v L n t D b 2 x 1 b W 4 x M S w x M H 0 m c X V v d D t d L C Z x d W 9 0 O 1 J l b G F 0 a W 9 u c 2 h p c E l u Z m 8 m c X V v d D s 6 W 1 1 9 I i A v P j x F b n R y e S B U e X B l P S J R d W V y e U l E I i B W Y W x 1 Z T 0 i c 2 J l N m Q 0 N D R h L W Z m O T k t N D A 4 M C 1 i M G I 5 L W E x Z m Y 4 Z W E 2 Z W J l M y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A 0 N T Q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1 R p c G 8 g Y 2 F t Y m l h Z G 8 u e 0 N v b H V t b j E s M H 0 m c X V v d D s s J n F 1 b 3 Q 7 U 2 V j d G l v b j E v V G F i b G U w M D k g K F B h Z 2 U g N S k v V G l w b y B j Y W 1 i a W F k b y 5 7 Q 2 9 s d W 1 u M i w x f S Z x d W 9 0 O y w m c X V v d D t T Z W N 0 a W 9 u M S 9 U Y W J s Z T A w O S A o U G F n Z S A 1 K S 9 U a X B v I G N h b W J p Y W R v L n t D b 2 x 1 b W 4 z L D J 9 J n F 1 b 3 Q 7 L C Z x d W 9 0 O 1 N l Y 3 R p b 2 4 x L 1 R h Y m x l M D A 5 I C h Q Y W d l I D U p L 1 R p c G 8 g Y 2 F t Y m l h Z G 8 u e 0 N v b H V t b j Q s M 3 0 m c X V v d D s s J n F 1 b 3 Q 7 U 2 V j d G l v b j E v V G F i b G U w M D k g K F B h Z 2 U g N S k v V G l w b y B j Y W 1 i a W F k b y 5 7 Q 2 9 s d W 1 u N S w 0 f S Z x d W 9 0 O y w m c X V v d D t T Z W N 0 a W 9 u M S 9 U Y W J s Z T A w O S A o U G F n Z S A 1 K S 9 U a X B v I G N h b W J p Y W R v L n t D b 2 x 1 b W 4 2 L D V 9 J n F 1 b 3 Q 7 L C Z x d W 9 0 O 1 N l Y 3 R p b 2 4 x L 1 R h Y m x l M D A 5 I C h Q Y W d l I D U p L 1 R p c G 8 g Y 2 F t Y m l h Z G 8 u e 0 N v b H V t b j c s N n 0 m c X V v d D s s J n F 1 b 3 Q 7 U 2 V j d G l v b j E v V G F i b G U w M D k g K F B h Z 2 U g N S k v V G l w b y B j Y W 1 i a W F k b y 5 7 Q 2 9 s d W 1 u O C w 3 f S Z x d W 9 0 O y w m c X V v d D t T Z W N 0 a W 9 u M S 9 U Y W J s Z T A w O S A o U G F n Z S A 1 K S 9 U a X B v I G N h b W J p Y W R v L n t D b 2 x 1 b W 4 5 L D h 9 J n F 1 b 3 Q 7 L C Z x d W 9 0 O 1 N l Y 3 R p b 2 4 x L 1 R h Y m x l M D A 5 I C h Q Y W d l I D U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U a X B v I G N h b W J p Y W R v L n t D b 2 x 1 b W 4 x L D B 9 J n F 1 b 3 Q 7 L C Z x d W 9 0 O 1 N l Y 3 R p b 2 4 x L 1 R h Y m x l M D A 5 I C h Q Y W d l I D U p L 1 R p c G 8 g Y 2 F t Y m l h Z G 8 u e 0 N v b H V t b j I s M X 0 m c X V v d D s s J n F 1 b 3 Q 7 U 2 V j d G l v b j E v V G F i b G U w M D k g K F B h Z 2 U g N S k v V G l w b y B j Y W 1 i a W F k b y 5 7 Q 2 9 s d W 1 u M y w y f S Z x d W 9 0 O y w m c X V v d D t T Z W N 0 a W 9 u M S 9 U Y W J s Z T A w O S A o U G F n Z S A 1 K S 9 U a X B v I G N h b W J p Y W R v L n t D b 2 x 1 b W 4 0 L D N 9 J n F 1 b 3 Q 7 L C Z x d W 9 0 O 1 N l Y 3 R p b 2 4 x L 1 R h Y m x l M D A 5 I C h Q Y W d l I D U p L 1 R p c G 8 g Y 2 F t Y m l h Z G 8 u e 0 N v b H V t b j U s N H 0 m c X V v d D s s J n F 1 b 3 Q 7 U 2 V j d G l v b j E v V G F i b G U w M D k g K F B h Z 2 U g N S k v V G l w b y B j Y W 1 i a W F k b y 5 7 Q 2 9 s d W 1 u N i w 1 f S Z x d W 9 0 O y w m c X V v d D t T Z W N 0 a W 9 u M S 9 U Y W J s Z T A w O S A o U G F n Z S A 1 K S 9 U a X B v I G N h b W J p Y W R v L n t D b 2 x 1 b W 4 3 L D Z 9 J n F 1 b 3 Q 7 L C Z x d W 9 0 O 1 N l Y 3 R p b 2 4 x L 1 R h Y m x l M D A 5 I C h Q Y W d l I D U p L 1 R p c G 8 g Y 2 F t Y m l h Z G 8 u e 0 N v b H V t b j g s N 3 0 m c X V v d D s s J n F 1 b 3 Q 7 U 2 V j d G l v b j E v V G F i b G U w M D k g K F B h Z 2 U g N S k v V G l w b y B j Y W 1 i a W F k b y 5 7 Q 2 9 s d W 1 u O S w 4 f S Z x d W 9 0 O y w m c X V v d D t T Z W N 0 a W 9 u M S 9 U Y W J s Z T A w O S A o U G F n Z S A 1 K S 9 U a X B v I G N h b W J p Y W R v L n t D b 2 x 1 b W 4 x M C w 5 f S Z x d W 9 0 O 1 0 s J n F 1 b 3 Q 7 U m V s Y X R p b 2 5 z a G l w S W 5 m b y Z x d W 9 0 O z p b X X 0 i I C 8 + P E V u d H J 5 I F R 5 c G U 9 I l F 1 Z X J 5 S U Q i I F Z h b H V l P S J z N z A 5 N W I w Z j U t Z m Z l Z S 0 0 M 2 N j L W E w N m I t Z D Q 2 O D d j Z W Q 4 Z j N i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I w N T Y z M F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U p L 1 R p c G 8 g Y 2 F t Y m l h Z G 8 u e 0 N v b H V t b j E s M H 0 m c X V v d D s s J n F 1 b 3 Q 7 U 2 V j d G l v b j E v V G F i b G U w M T A g K F B h Z 2 U g N S k v V G l w b y B j Y W 1 i a W F k b y 5 7 Q 2 9 s d W 1 u M i w x f S Z x d W 9 0 O y w m c X V v d D t T Z W N 0 a W 9 u M S 9 U Y W J s Z T A x M C A o U G F n Z S A 1 K S 9 U a X B v I G N h b W J p Y W R v L n t D b 2 x 1 b W 4 z L D J 9 J n F 1 b 3 Q 7 L C Z x d W 9 0 O 1 N l Y 3 R p b 2 4 x L 1 R h Y m x l M D E w I C h Q Y W d l I D U p L 1 R p c G 8 g Y 2 F t Y m l h Z G 8 u e 0 N v b H V t b j Q s M 3 0 m c X V v d D s s J n F 1 b 3 Q 7 U 2 V j d G l v b j E v V G F i b G U w M T A g K F B h Z 2 U g N S k v V G l w b y B j Y W 1 i a W F k b y 5 7 Q 2 9 s d W 1 u N S w 0 f S Z x d W 9 0 O y w m c X V v d D t T Z W N 0 a W 9 u M S 9 U Y W J s Z T A x M C A o U G F n Z S A 1 K S 9 U a X B v I G N h b W J p Y W R v L n t D b 2 x 1 b W 4 2 L D V 9 J n F 1 b 3 Q 7 L C Z x d W 9 0 O 1 N l Y 3 R p b 2 4 x L 1 R h Y m x l M D E w I C h Q Y W d l I D U p L 1 R p c G 8 g Y 2 F t Y m l h Z G 8 u e 0 N v b H V t b j c s N n 0 m c X V v d D s s J n F 1 b 3 Q 7 U 2 V j d G l v b j E v V G F i b G U w M T A g K F B h Z 2 U g N S k v V G l w b y B j Y W 1 i a W F k b y 5 7 Q 2 9 s d W 1 u O C w 3 f S Z x d W 9 0 O y w m c X V v d D t T Z W N 0 a W 9 u M S 9 U Y W J s Z T A x M C A o U G F n Z S A 1 K S 9 U a X B v I G N h b W J p Y W R v L n t D b 2 x 1 b W 4 5 L D h 9 J n F 1 b 3 Q 7 L C Z x d W 9 0 O 1 N l Y 3 R p b 2 4 x L 1 R h Y m x l M D E w I C h Q Y W d l I D U p L 1 R p c G 8 g Y 2 F t Y m l h Z G 8 u e 0 N v b H V t b j E w L D l 9 J n F 1 b 3 Q 7 L C Z x d W 9 0 O 1 N l Y 3 R p b 2 4 x L 1 R h Y m x l M D E w I C h Q Y W d l I D U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A g K F B h Z 2 U g N S k v V G l w b y B j Y W 1 i a W F k b y 5 7 Q 2 9 s d W 1 u M S w w f S Z x d W 9 0 O y w m c X V v d D t T Z W N 0 a W 9 u M S 9 U Y W J s Z T A x M C A o U G F n Z S A 1 K S 9 U a X B v I G N h b W J p Y W R v L n t D b 2 x 1 b W 4 y L D F 9 J n F 1 b 3 Q 7 L C Z x d W 9 0 O 1 N l Y 3 R p b 2 4 x L 1 R h Y m x l M D E w I C h Q Y W d l I D U p L 1 R p c G 8 g Y 2 F t Y m l h Z G 8 u e 0 N v b H V t b j M s M n 0 m c X V v d D s s J n F 1 b 3 Q 7 U 2 V j d G l v b j E v V G F i b G U w M T A g K F B h Z 2 U g N S k v V G l w b y B j Y W 1 i a W F k b y 5 7 Q 2 9 s d W 1 u N C w z f S Z x d W 9 0 O y w m c X V v d D t T Z W N 0 a W 9 u M S 9 U Y W J s Z T A x M C A o U G F n Z S A 1 K S 9 U a X B v I G N h b W J p Y W R v L n t D b 2 x 1 b W 4 1 L D R 9 J n F 1 b 3 Q 7 L C Z x d W 9 0 O 1 N l Y 3 R p b 2 4 x L 1 R h Y m x l M D E w I C h Q Y W d l I D U p L 1 R p c G 8 g Y 2 F t Y m l h Z G 8 u e 0 N v b H V t b j Y s N X 0 m c X V v d D s s J n F 1 b 3 Q 7 U 2 V j d G l v b j E v V G F i b G U w M T A g K F B h Z 2 U g N S k v V G l w b y B j Y W 1 i a W F k b y 5 7 Q 2 9 s d W 1 u N y w 2 f S Z x d W 9 0 O y w m c X V v d D t T Z W N 0 a W 9 u M S 9 U Y W J s Z T A x M C A o U G F n Z S A 1 K S 9 U a X B v I G N h b W J p Y W R v L n t D b 2 x 1 b W 4 4 L D d 9 J n F 1 b 3 Q 7 L C Z x d W 9 0 O 1 N l Y 3 R p b 2 4 x L 1 R h Y m x l M D E w I C h Q Y W d l I D U p L 1 R p c G 8 g Y 2 F t Y m l h Z G 8 u e 0 N v b H V t b j k s O H 0 m c X V v d D s s J n F 1 b 3 Q 7 U 2 V j d G l v b j E v V G F i b G U w M T A g K F B h Z 2 U g N S k v V G l w b y B j Y W 1 i a W F k b y 5 7 Q 2 9 s d W 1 u M T A s O X 0 m c X V v d D s s J n F 1 b 3 Q 7 U 2 V j d G l v b j E v V G F i b G U w M T A g K F B h Z 2 U g N S k v V G l w b y B j Y W 1 i a W F k b y 5 7 Q 2 9 s d W 1 u M T E s M T B 9 J n F 1 b 3 Q 7 X S w m c X V v d D t S Z W x h d G l v b n N o a X B J b m Z v J n F 1 b 3 Q 7 O l t d f S I g L z 4 8 R W 5 0 c n k g V H l w Z T 0 i U X V l c n l J R C I g V m F s d W U 9 I n N m Y T Q 1 O D M 0 Z S 0 z O T R k L T Q 3 N D U t O T Q z M S 1 k O G R h N z Q w M D E w N z Q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1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k z N z M 4 N D F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2 K S 9 U a X B v I G N h b W J p Y W R v L n t D b 2 x 1 b W 4 x L D B 9 J n F 1 b 3 Q 7 L C Z x d W 9 0 O 1 N l Y 3 R p b 2 4 x L 1 R h Y m x l M D E x I C h Q Y W d l I D Y p L 1 R p c G 8 g Y 2 F t Y m l h Z G 8 u e 0 N v b H V t b j I s M X 0 m c X V v d D s s J n F 1 b 3 Q 7 U 2 V j d G l v b j E v V G F i b G U w M T E g K F B h Z 2 U g N i k v V G l w b y B j Y W 1 i a W F k b y 5 7 Q 2 9 s d W 1 u M y w y f S Z x d W 9 0 O y w m c X V v d D t T Z W N 0 a W 9 u M S 9 U Y W J s Z T A x M S A o U G F n Z S A 2 K S 9 U a X B v I G N h b W J p Y W R v L n t D b 2 x 1 b W 4 0 L D N 9 J n F 1 b 3 Q 7 L C Z x d W 9 0 O 1 N l Y 3 R p b 2 4 x L 1 R h Y m x l M D E x I C h Q Y W d l I D Y p L 1 R p c G 8 g Y 2 F t Y m l h Z G 8 u e 0 N v b H V t b j U s N H 0 m c X V v d D s s J n F 1 b 3 Q 7 U 2 V j d G l v b j E v V G F i b G U w M T E g K F B h Z 2 U g N i k v V G l w b y B j Y W 1 i a W F k b y 5 7 Q 2 9 s d W 1 u N i w 1 f S Z x d W 9 0 O y w m c X V v d D t T Z W N 0 a W 9 u M S 9 U Y W J s Z T A x M S A o U G F n Z S A 2 K S 9 U a X B v I G N h b W J p Y W R v L n t D b 2 x 1 b W 4 3 L D Z 9 J n F 1 b 3 Q 7 L C Z x d W 9 0 O 1 N l Y 3 R p b 2 4 x L 1 R h Y m x l M D E x I C h Q Y W d l I D Y p L 1 R p c G 8 g Y 2 F t Y m l h Z G 8 u e 0 N v b H V t b j g s N 3 0 m c X V v d D s s J n F 1 b 3 Q 7 U 2 V j d G l v b j E v V G F i b G U w M T E g K F B h Z 2 U g N i k v V G l w b y B j Y W 1 i a W F k b y 5 7 Q 2 9 s d W 1 u O S w 4 f S Z x d W 9 0 O y w m c X V v d D t T Z W N 0 a W 9 u M S 9 U Y W J s Z T A x M S A o U G F n Z S A 2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i k v V G l w b y B j Y W 1 i a W F k b y 5 7 Q 2 9 s d W 1 u M S w w f S Z x d W 9 0 O y w m c X V v d D t T Z W N 0 a W 9 u M S 9 U Y W J s Z T A x M S A o U G F n Z S A 2 K S 9 U a X B v I G N h b W J p Y W R v L n t D b 2 x 1 b W 4 y L D F 9 J n F 1 b 3 Q 7 L C Z x d W 9 0 O 1 N l Y 3 R p b 2 4 x L 1 R h Y m x l M D E x I C h Q Y W d l I D Y p L 1 R p c G 8 g Y 2 F t Y m l h Z G 8 u e 0 N v b H V t b j M s M n 0 m c X V v d D s s J n F 1 b 3 Q 7 U 2 V j d G l v b j E v V G F i b G U w M T E g K F B h Z 2 U g N i k v V G l w b y B j Y W 1 i a W F k b y 5 7 Q 2 9 s d W 1 u N C w z f S Z x d W 9 0 O y w m c X V v d D t T Z W N 0 a W 9 u M S 9 U Y W J s Z T A x M S A o U G F n Z S A 2 K S 9 U a X B v I G N h b W J p Y W R v L n t D b 2 x 1 b W 4 1 L D R 9 J n F 1 b 3 Q 7 L C Z x d W 9 0 O 1 N l Y 3 R p b 2 4 x L 1 R h Y m x l M D E x I C h Q Y W d l I D Y p L 1 R p c G 8 g Y 2 F t Y m l h Z G 8 u e 0 N v b H V t b j Y s N X 0 m c X V v d D s s J n F 1 b 3 Q 7 U 2 V j d G l v b j E v V G F i b G U w M T E g K F B h Z 2 U g N i k v V G l w b y B j Y W 1 i a W F k b y 5 7 Q 2 9 s d W 1 u N y w 2 f S Z x d W 9 0 O y w m c X V v d D t T Z W N 0 a W 9 u M S 9 U Y W J s Z T A x M S A o U G F n Z S A 2 K S 9 U a X B v I G N h b W J p Y W R v L n t D b 2 x 1 b W 4 4 L D d 9 J n F 1 b 3 Q 7 L C Z x d W 9 0 O 1 N l Y 3 R p b 2 4 x L 1 R h Y m x l M D E x I C h Q Y W d l I D Y p L 1 R p c G 8 g Y 2 F t Y m l h Z G 8 u e 0 N v b H V t b j k s O H 0 m c X V v d D s s J n F 1 b 3 Q 7 U 2 V j d G l v b j E v V G F i b G U w M T E g K F B h Z 2 U g N i k v V G l w b y B j Y W 1 i a W F k b y 5 7 Q 2 9 s d W 1 u M T A s O X 0 m c X V v d D t d L C Z x d W 9 0 O 1 J l b G F 0 a W 9 u c 2 h p c E l u Z m 8 m c X V v d D s 6 W 1 1 9 I i A v P j x F b n R y e S B U e X B l P S J R d W V y e U l E I i B W Y W x 1 Z T 0 i c 2 E w N G I 5 Y 2 R k L T l j Y W Y t N D U w Z S 0 5 Y z Z k L W U w N 2 U 2 Y W J l O T g 2 O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Y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y V D E 0 O j I 4 O j E 4 L j k z N z M 4 N D F a I i A v P j x F b n R y e S B U e X B l P S J G a W x s Q 2 9 s d W 1 u V H l w Z X M i I F Z h b H V l P S J z Q m d Z R E J R V U Z C U V V G Q l F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2 K S 9 U a X B v I G N h b W J p Y W R v L n t D b 2 x 1 b W 4 x L D B 9 J n F 1 b 3 Q 7 L C Z x d W 9 0 O 1 N l Y 3 R p b 2 4 x L 1 R h Y m x l M D E y I C h Q Y W d l I D Y p L 1 R p c G 8 g Y 2 F t Y m l h Z G 8 u e 0 N v b H V t b j I s M X 0 m c X V v d D s s J n F 1 b 3 Q 7 U 2 V j d G l v b j E v V G F i b G U w M T I g K F B h Z 2 U g N i k v V G l w b y B j Y W 1 i a W F k b y 5 7 Q 2 9 s d W 1 u M y w y f S Z x d W 9 0 O y w m c X V v d D t T Z W N 0 a W 9 u M S 9 U Y W J s Z T A x M i A o U G F n Z S A 2 K S 9 U a X B v I G N h b W J p Y W R v L n t D b 2 x 1 b W 4 0 L D N 9 J n F 1 b 3 Q 7 L C Z x d W 9 0 O 1 N l Y 3 R p b 2 4 x L 1 R h Y m x l M D E y I C h Q Y W d l I D Y p L 1 R p c G 8 g Y 2 F t Y m l h Z G 8 u e 0 N v b H V t b j U s N H 0 m c X V v d D s s J n F 1 b 3 Q 7 U 2 V j d G l v b j E v V G F i b G U w M T I g K F B h Z 2 U g N i k v V G l w b y B j Y W 1 i a W F k b y 5 7 Q 2 9 s d W 1 u N i w 1 f S Z x d W 9 0 O y w m c X V v d D t T Z W N 0 a W 9 u M S 9 U Y W J s Z T A x M i A o U G F n Z S A 2 K S 9 U a X B v I G N h b W J p Y W R v L n t D b 2 x 1 b W 4 3 L D Z 9 J n F 1 b 3 Q 7 L C Z x d W 9 0 O 1 N l Y 3 R p b 2 4 x L 1 R h Y m x l M D E y I C h Q Y W d l I D Y p L 1 R p c G 8 g Y 2 F t Y m l h Z G 8 u e 0 N v b H V t b j g s N 3 0 m c X V v d D s s J n F 1 b 3 Q 7 U 2 V j d G l v b j E v V G F i b G U w M T I g K F B h Z 2 U g N i k v V G l w b y B j Y W 1 i a W F k b y 5 7 Q 2 9 s d W 1 u O S w 4 f S Z x d W 9 0 O y w m c X V v d D t T Z W N 0 a W 9 u M S 9 U Y W J s Z T A x M i A o U G F n Z S A 2 K S 9 U a X B v I G N h b W J p Y W R v L n t D b 2 x 1 b W 4 x M C w 5 f S Z x d W 9 0 O y w m c X V v d D t T Z W N 0 a W 9 u M S 9 U Y W J s Z T A x M i A o U G F n Z S A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Y p L 1 R p c G 8 g Y 2 F t Y m l h Z G 8 u e 0 N v b H V t b j E s M H 0 m c X V v d D s s J n F 1 b 3 Q 7 U 2 V j d G l v b j E v V G F i b G U w M T I g K F B h Z 2 U g N i k v V G l w b y B j Y W 1 i a W F k b y 5 7 Q 2 9 s d W 1 u M i w x f S Z x d W 9 0 O y w m c X V v d D t T Z W N 0 a W 9 u M S 9 U Y W J s Z T A x M i A o U G F n Z S A 2 K S 9 U a X B v I G N h b W J p Y W R v L n t D b 2 x 1 b W 4 z L D J 9 J n F 1 b 3 Q 7 L C Z x d W 9 0 O 1 N l Y 3 R p b 2 4 x L 1 R h Y m x l M D E y I C h Q Y W d l I D Y p L 1 R p c G 8 g Y 2 F t Y m l h Z G 8 u e 0 N v b H V t b j Q s M 3 0 m c X V v d D s s J n F 1 b 3 Q 7 U 2 V j d G l v b j E v V G F i b G U w M T I g K F B h Z 2 U g N i k v V G l w b y B j Y W 1 i a W F k b y 5 7 Q 2 9 s d W 1 u N S w 0 f S Z x d W 9 0 O y w m c X V v d D t T Z W N 0 a W 9 u M S 9 U Y W J s Z T A x M i A o U G F n Z S A 2 K S 9 U a X B v I G N h b W J p Y W R v L n t D b 2 x 1 b W 4 2 L D V 9 J n F 1 b 3 Q 7 L C Z x d W 9 0 O 1 N l Y 3 R p b 2 4 x L 1 R h Y m x l M D E y I C h Q Y W d l I D Y p L 1 R p c G 8 g Y 2 F t Y m l h Z G 8 u e 0 N v b H V t b j c s N n 0 m c X V v d D s s J n F 1 b 3 Q 7 U 2 V j d G l v b j E v V G F i b G U w M T I g K F B h Z 2 U g N i k v V G l w b y B j Y W 1 i a W F k b y 5 7 Q 2 9 s d W 1 u O C w 3 f S Z x d W 9 0 O y w m c X V v d D t T Z W N 0 a W 9 u M S 9 U Y W J s Z T A x M i A o U G F n Z S A 2 K S 9 U a X B v I G N h b W J p Y W R v L n t D b 2 x 1 b W 4 5 L D h 9 J n F 1 b 3 Q 7 L C Z x d W 9 0 O 1 N l Y 3 R p b 2 4 x L 1 R h Y m x l M D E y I C h Q Y W d l I D Y p L 1 R p c G 8 g Y 2 F t Y m l h Z G 8 u e 0 N v b H V t b j E w L D l 9 J n F 1 b 3 Q 7 L C Z x d W 9 0 O 1 N l Y 3 R p b 2 4 x L 1 R h Y m x l M D E y I C h Q Y W d l I D Y p L 1 R p c G 8 g Y 2 F t Y m l h Z G 8 u e 0 N v b H V t b j E x L D E w f S Z x d W 9 0 O 1 0 s J n F 1 b 3 Q 7 U m V s Y X R p b 2 5 z a G l w S W 5 m b y Z x d W 9 0 O z p b X X 0 i I C 8 + P E V u d H J 5 I F R 5 c G U 9 I l F 1 Z X J 5 S U Q i I F Z h b H V l P S J z N T N k Z m R m Z m Y t O D c 4 N C 0 0 Z G F h L T g y Z G U t M T k w O W R l M T k 0 O T I 0 I i A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5 N D U 1 M D E 3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N y k v V G l w b y B j Y W 1 i a W F k b y 5 7 Q 2 9 s d W 1 u M S w w f S Z x d W 9 0 O y w m c X V v d D t T Z W N 0 a W 9 u M S 9 U Y W J s Z T A x M y A o U G F n Z S A 3 K S 9 U a X B v I G N h b W J p Y W R v L n t D b 2 x 1 b W 4 y L D F 9 J n F 1 b 3 Q 7 L C Z x d W 9 0 O 1 N l Y 3 R p b 2 4 x L 1 R h Y m x l M D E z I C h Q Y W d l I D c p L 1 R p c G 8 g Y 2 F t Y m l h Z G 8 u e 0 N v b H V t b j M s M n 0 m c X V v d D s s J n F 1 b 3 Q 7 U 2 V j d G l v b j E v V G F i b G U w M T M g K F B h Z 2 U g N y k v V G l w b y B j Y W 1 i a W F k b y 5 7 Q 2 9 s d W 1 u N C w z f S Z x d W 9 0 O y w m c X V v d D t T Z W N 0 a W 9 u M S 9 U Y W J s Z T A x M y A o U G F n Z S A 3 K S 9 U a X B v I G N h b W J p Y W R v L n t D b 2 x 1 b W 4 1 L D R 9 J n F 1 b 3 Q 7 L C Z x d W 9 0 O 1 N l Y 3 R p b 2 4 x L 1 R h Y m x l M D E z I C h Q Y W d l I D c p L 1 R p c G 8 g Y 2 F t Y m l h Z G 8 u e 0 N v b H V t b j Y s N X 0 m c X V v d D s s J n F 1 b 3 Q 7 U 2 V j d G l v b j E v V G F i b G U w M T M g K F B h Z 2 U g N y k v V G l w b y B j Y W 1 i a W F k b y 5 7 Q 2 9 s d W 1 u N y w 2 f S Z x d W 9 0 O y w m c X V v d D t T Z W N 0 a W 9 u M S 9 U Y W J s Z T A x M y A o U G F n Z S A 3 K S 9 U a X B v I G N h b W J p Y W R v L n t D b 2 x 1 b W 4 4 L D d 9 J n F 1 b 3 Q 7 L C Z x d W 9 0 O 1 N l Y 3 R p b 2 4 x L 1 R h Y m x l M D E z I C h Q Y W d l I D c p L 1 R p c G 8 g Y 2 F t Y m l h Z G 8 u e 0 N v b H V t b j k s O H 0 m c X V v d D s s J n F 1 b 3 Q 7 U 2 V j d G l v b j E v V G F i b G U w M T M g K F B h Z 2 U g N y k v V G l w b y B j Y W 1 i a W F k b y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c p L 1 R p c G 8 g Y 2 F t Y m l h Z G 8 u e 0 N v b H V t b j E s M H 0 m c X V v d D s s J n F 1 b 3 Q 7 U 2 V j d G l v b j E v V G F i b G U w M T M g K F B h Z 2 U g N y k v V G l w b y B j Y W 1 i a W F k b y 5 7 Q 2 9 s d W 1 u M i w x f S Z x d W 9 0 O y w m c X V v d D t T Z W N 0 a W 9 u M S 9 U Y W J s Z T A x M y A o U G F n Z S A 3 K S 9 U a X B v I G N h b W J p Y W R v L n t D b 2 x 1 b W 4 z L D J 9 J n F 1 b 3 Q 7 L C Z x d W 9 0 O 1 N l Y 3 R p b 2 4 x L 1 R h Y m x l M D E z I C h Q Y W d l I D c p L 1 R p c G 8 g Y 2 F t Y m l h Z G 8 u e 0 N v b H V t b j Q s M 3 0 m c X V v d D s s J n F 1 b 3 Q 7 U 2 V j d G l v b j E v V G F i b G U w M T M g K F B h Z 2 U g N y k v V G l w b y B j Y W 1 i a W F k b y 5 7 Q 2 9 s d W 1 u N S w 0 f S Z x d W 9 0 O y w m c X V v d D t T Z W N 0 a W 9 u M S 9 U Y W J s Z T A x M y A o U G F n Z S A 3 K S 9 U a X B v I G N h b W J p Y W R v L n t D b 2 x 1 b W 4 2 L D V 9 J n F 1 b 3 Q 7 L C Z x d W 9 0 O 1 N l Y 3 R p b 2 4 x L 1 R h Y m x l M D E z I C h Q Y W d l I D c p L 1 R p c G 8 g Y 2 F t Y m l h Z G 8 u e 0 N v b H V t b j c s N n 0 m c X V v d D s s J n F 1 b 3 Q 7 U 2 V j d G l v b j E v V G F i b G U w M T M g K F B h Z 2 U g N y k v V G l w b y B j Y W 1 i a W F k b y 5 7 Q 2 9 s d W 1 u O C w 3 f S Z x d W 9 0 O y w m c X V v d D t T Z W N 0 a W 9 u M S 9 U Y W J s Z T A x M y A o U G F n Z S A 3 K S 9 U a X B v I G N h b W J p Y W R v L n t D b 2 x 1 b W 4 5 L D h 9 J n F 1 b 3 Q 7 L C Z x d W 9 0 O 1 N l Y 3 R p b 2 4 x L 1 R h Y m x l M D E z I C h Q Y W d l I D c p L 1 R p c G 8 g Y 2 F t Y m l h Z G 8 u e 0 N v b H V t b j E w L D l 9 J n F 1 b 3 Q 7 X S w m c X V v d D t S Z W x h d G l v b n N o a X B J b m Z v J n F 1 b 3 Q 7 O l t d f S I g L z 4 8 R W 5 0 c n k g V H l w Z T 0 i U X V l c n l J R C I g V m F s d W U 9 I n M 1 M T l i N W E 1 N S 0 z Y W U 1 L T Q 1 M 2 I t O D E 1 O C 0 1 Y z E 0 Y j k 3 O G N h M D Q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5 N T I 1 N z I 3 W i I g L z 4 8 R W 5 0 c n k g V H l w Z T 0 i R m l s b E N v b H V t b l R 5 c G V z I i B W Y W x 1 Z T 0 i c 0 J n W U R C U V V G Q l F V R k J R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N y k v V G l w b y B j Y W 1 i a W F k b y 5 7 Q 2 9 s d W 1 u M S w w f S Z x d W 9 0 O y w m c X V v d D t T Z W N 0 a W 9 u M S 9 U Y W J s Z T A x N C A o U G F n Z S A 3 K S 9 U a X B v I G N h b W J p Y W R v L n t D b 2 x 1 b W 4 y L D F 9 J n F 1 b 3 Q 7 L C Z x d W 9 0 O 1 N l Y 3 R p b 2 4 x L 1 R h Y m x l M D E 0 I C h Q Y W d l I D c p L 1 R p c G 8 g Y 2 F t Y m l h Z G 8 u e 0 N v b H V t b j M s M n 0 m c X V v d D s s J n F 1 b 3 Q 7 U 2 V j d G l v b j E v V G F i b G U w M T Q g K F B h Z 2 U g N y k v V G l w b y B j Y W 1 i a W F k b y 5 7 Q 2 9 s d W 1 u N C w z f S Z x d W 9 0 O y w m c X V v d D t T Z W N 0 a W 9 u M S 9 U Y W J s Z T A x N C A o U G F n Z S A 3 K S 9 U a X B v I G N h b W J p Y W R v L n t D b 2 x 1 b W 4 1 L D R 9 J n F 1 b 3 Q 7 L C Z x d W 9 0 O 1 N l Y 3 R p b 2 4 x L 1 R h Y m x l M D E 0 I C h Q Y W d l I D c p L 1 R p c G 8 g Y 2 F t Y m l h Z G 8 u e 0 N v b H V t b j Y s N X 0 m c X V v d D s s J n F 1 b 3 Q 7 U 2 V j d G l v b j E v V G F i b G U w M T Q g K F B h Z 2 U g N y k v V G l w b y B j Y W 1 i a W F k b y 5 7 Q 2 9 s d W 1 u N y w 2 f S Z x d W 9 0 O y w m c X V v d D t T Z W N 0 a W 9 u M S 9 U Y W J s Z T A x N C A o U G F n Z S A 3 K S 9 U a X B v I G N h b W J p Y W R v L n t D b 2 x 1 b W 4 4 L D d 9 J n F 1 b 3 Q 7 L C Z x d W 9 0 O 1 N l Y 3 R p b 2 4 x L 1 R h Y m x l M D E 0 I C h Q Y W d l I D c p L 1 R p c G 8 g Y 2 F t Y m l h Z G 8 u e 0 N v b H V t b j k s O H 0 m c X V v d D s s J n F 1 b 3 Q 7 U 2 V j d G l v b j E v V G F i b G U w M T Q g K F B h Z 2 U g N y k v V G l w b y B j Y W 1 i a W F k b y 5 7 Q 2 9 s d W 1 u M T A s O X 0 m c X V v d D s s J n F 1 b 3 Q 7 U 2 V j d G l v b j E v V G F i b G U w M T Q g K F B h Z 2 U g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x N C A o U G F n Z S A 3 K S 9 U a X B v I G N h b W J p Y W R v L n t D b 2 x 1 b W 4 x L D B 9 J n F 1 b 3 Q 7 L C Z x d W 9 0 O 1 N l Y 3 R p b 2 4 x L 1 R h Y m x l M D E 0 I C h Q Y W d l I D c p L 1 R p c G 8 g Y 2 F t Y m l h Z G 8 u e 0 N v b H V t b j I s M X 0 m c X V v d D s s J n F 1 b 3 Q 7 U 2 V j d G l v b j E v V G F i b G U w M T Q g K F B h Z 2 U g N y k v V G l w b y B j Y W 1 i a W F k b y 5 7 Q 2 9 s d W 1 u M y w y f S Z x d W 9 0 O y w m c X V v d D t T Z W N 0 a W 9 u M S 9 U Y W J s Z T A x N C A o U G F n Z S A 3 K S 9 U a X B v I G N h b W J p Y W R v L n t D b 2 x 1 b W 4 0 L D N 9 J n F 1 b 3 Q 7 L C Z x d W 9 0 O 1 N l Y 3 R p b 2 4 x L 1 R h Y m x l M D E 0 I C h Q Y W d l I D c p L 1 R p c G 8 g Y 2 F t Y m l h Z G 8 u e 0 N v b H V t b j U s N H 0 m c X V v d D s s J n F 1 b 3 Q 7 U 2 V j d G l v b j E v V G F i b G U w M T Q g K F B h Z 2 U g N y k v V G l w b y B j Y W 1 i a W F k b y 5 7 Q 2 9 s d W 1 u N i w 1 f S Z x d W 9 0 O y w m c X V v d D t T Z W N 0 a W 9 u M S 9 U Y W J s Z T A x N C A o U G F n Z S A 3 K S 9 U a X B v I G N h b W J p Y W R v L n t D b 2 x 1 b W 4 3 L D Z 9 J n F 1 b 3 Q 7 L C Z x d W 9 0 O 1 N l Y 3 R p b 2 4 x L 1 R h Y m x l M D E 0 I C h Q Y W d l I D c p L 1 R p c G 8 g Y 2 F t Y m l h Z G 8 u e 0 N v b H V t b j g s N 3 0 m c X V v d D s s J n F 1 b 3 Q 7 U 2 V j d G l v b j E v V G F i b G U w M T Q g K F B h Z 2 U g N y k v V G l w b y B j Y W 1 i a W F k b y 5 7 Q 2 9 s d W 1 u O S w 4 f S Z x d W 9 0 O y w m c X V v d D t T Z W N 0 a W 9 u M S 9 U Y W J s Z T A x N C A o U G F n Z S A 3 K S 9 U a X B v I G N h b W J p Y W R v L n t D b 2 x 1 b W 4 x M C w 5 f S Z x d W 9 0 O y w m c X V v d D t T Z W N 0 a W 9 u M S 9 U Y W J s Z T A x N C A o U G F n Z S A 3 K S 9 U a X B v I G N h b W J p Y W R v L n t D b 2 x 1 b W 4 x M S w x M H 0 m c X V v d D t d L C Z x d W 9 0 O 1 J l b G F 0 a W 9 u c 2 h p c E l u Z m 8 m c X V v d D s 6 W 1 1 9 I i A v P j x F b n R y e S B U e X B l P S J R d W V y e U l E I i B W Y W x 1 Z T 0 i c 2 I 1 Y z U 0 Y W M w L W Y 0 N D U t N G Y z N y 1 i M G V j L T B h O W R i Y W F h N m F k Z S I g L z 4 8 L 1 N 0 Y W J s Z U V u d H J p Z X M + P C 9 J d G V t P j x J d G V t P j x J d G V t T G 9 j Y X R p b 2 4 + P E l 0 Z W 1 U e X B l P k Z v c m 1 1 b G E 8 L 0 l 0 Z W 1 U e X B l P j x J d G V t U G F 0 a D 5 T Z W N 0 a W 9 u M S 9 U Y W J s Z T A x N C U y M C h Q Y W d l J T I w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c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c y N j c x M 1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g p L 1 R p c G 8 g Y 2 F t Y m l h Z G 8 u e 0 N v b H V t b j E s M H 0 m c X V v d D s s J n F 1 b 3 Q 7 U 2 V j d G l v b j E v V G F i b G U w M T U g K F B h Z 2 U g O C k v V G l w b y B j Y W 1 i a W F k b y 5 7 Q 2 9 s d W 1 u M i w x f S Z x d W 9 0 O y w m c X V v d D t T Z W N 0 a W 9 u M S 9 U Y W J s Z T A x N S A o U G F n Z S A 4 K S 9 U a X B v I G N h b W J p Y W R v L n t D b 2 x 1 b W 4 z L D J 9 J n F 1 b 3 Q 7 L C Z x d W 9 0 O 1 N l Y 3 R p b 2 4 x L 1 R h Y m x l M D E 1 I C h Q Y W d l I D g p L 1 R p c G 8 g Y 2 F t Y m l h Z G 8 u e 0 N v b H V t b j Q s M 3 0 m c X V v d D s s J n F 1 b 3 Q 7 U 2 V j d G l v b j E v V G F i b G U w M T U g K F B h Z 2 U g O C k v V G l w b y B j Y W 1 i a W F k b y 5 7 Q 2 9 s d W 1 u N S w 0 f S Z x d W 9 0 O y w m c X V v d D t T Z W N 0 a W 9 u M S 9 U Y W J s Z T A x N S A o U G F n Z S A 4 K S 9 U a X B v I G N h b W J p Y W R v L n t D b 2 x 1 b W 4 2 L D V 9 J n F 1 b 3 Q 7 L C Z x d W 9 0 O 1 N l Y 3 R p b 2 4 x L 1 R h Y m x l M D E 1 I C h Q Y W d l I D g p L 1 R p c G 8 g Y 2 F t Y m l h Z G 8 u e 0 N v b H V t b j c s N n 0 m c X V v d D s s J n F 1 b 3 Q 7 U 2 V j d G l v b j E v V G F i b G U w M T U g K F B h Z 2 U g O C k v V G l w b y B j Y W 1 i a W F k b y 5 7 Q 2 9 s d W 1 u O C w 3 f S Z x d W 9 0 O y w m c X V v d D t T Z W N 0 a W 9 u M S 9 U Y W J s Z T A x N S A o U G F n Z S A 4 K S 9 U a X B v I G N h b W J p Y W R v L n t D b 2 x 1 b W 4 5 L D h 9 J n F 1 b 3 Q 7 L C Z x d W 9 0 O 1 N l Y 3 R p b 2 4 x L 1 R h Y m x l M D E 1 I C h Q Y W d l I D g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4 K S 9 U a X B v I G N h b W J p Y W R v L n t D b 2 x 1 b W 4 x L D B 9 J n F 1 b 3 Q 7 L C Z x d W 9 0 O 1 N l Y 3 R p b 2 4 x L 1 R h Y m x l M D E 1 I C h Q Y W d l I D g p L 1 R p c G 8 g Y 2 F t Y m l h Z G 8 u e 0 N v b H V t b j I s M X 0 m c X V v d D s s J n F 1 b 3 Q 7 U 2 V j d G l v b j E v V G F i b G U w M T U g K F B h Z 2 U g O C k v V G l w b y B j Y W 1 i a W F k b y 5 7 Q 2 9 s d W 1 u M y w y f S Z x d W 9 0 O y w m c X V v d D t T Z W N 0 a W 9 u M S 9 U Y W J s Z T A x N S A o U G F n Z S A 4 K S 9 U a X B v I G N h b W J p Y W R v L n t D b 2 x 1 b W 4 0 L D N 9 J n F 1 b 3 Q 7 L C Z x d W 9 0 O 1 N l Y 3 R p b 2 4 x L 1 R h Y m x l M D E 1 I C h Q Y W d l I D g p L 1 R p c G 8 g Y 2 F t Y m l h Z G 8 u e 0 N v b H V t b j U s N H 0 m c X V v d D s s J n F 1 b 3 Q 7 U 2 V j d G l v b j E v V G F i b G U w M T U g K F B h Z 2 U g O C k v V G l w b y B j Y W 1 i a W F k b y 5 7 Q 2 9 s d W 1 u N i w 1 f S Z x d W 9 0 O y w m c X V v d D t T Z W N 0 a W 9 u M S 9 U Y W J s Z T A x N S A o U G F n Z S A 4 K S 9 U a X B v I G N h b W J p Y W R v L n t D b 2 x 1 b W 4 3 L D Z 9 J n F 1 b 3 Q 7 L C Z x d W 9 0 O 1 N l Y 3 R p b 2 4 x L 1 R h Y m x l M D E 1 I C h Q Y W d l I D g p L 1 R p c G 8 g Y 2 F t Y m l h Z G 8 u e 0 N v b H V t b j g s N 3 0 m c X V v d D s s J n F 1 b 3 Q 7 U 2 V j d G l v b j E v V G F i b G U w M T U g K F B h Z 2 U g O C k v V G l w b y B j Y W 1 i a W F k b y 5 7 Q 2 9 s d W 1 u O S w 4 f S Z x d W 9 0 O y w m c X V v d D t T Z W N 0 a W 9 u M S 9 U Y W J s Z T A x N S A o U G F n Z S A 4 K S 9 U a X B v I G N h b W J p Y W R v L n t D b 2 x 1 b W 4 x M C w 5 f S Z x d W 9 0 O 1 0 s J n F 1 b 3 Q 7 U m V s Y X R p b 2 5 z a G l w S W 5 m b y Z x d W 9 0 O z p b X X 0 i I C 8 + P E V u d H J 5 I F R 5 c G U 9 I l F 1 Z X J 5 S U Q i I F Z h b H V l P S J z Z m Q 1 M T N h N 2 M t N D Z m Y S 0 0 Y 2 Y y L W F j M j k t Z m E x Z T Q 5 Y z l l Z D Z i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C k v V G F i b G U w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g 1 M T Q 5 M 1 o i I C 8 + P E V u d H J 5 I F R 5 c G U 9 I k Z p b G x D b 2 x 1 b W 5 U e X B l c y I g V m F s d W U 9 I n N C Z 1 l H Q m d N R k J R V U Z C U V V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i A o U G F n Z S A 4 K S 9 U a X B v I G N h b W J p Y W R v L n t D b 2 x 1 b W 4 x L D B 9 J n F 1 b 3 Q 7 L C Z x d W 9 0 O 1 N l Y 3 R p b 2 4 x L 1 R h Y m x l M D E 2 I C h Q Y W d l I D g p L 1 R p c G 8 g Y 2 F t Y m l h Z G 8 u e 0 N v b H V t b j I s M X 0 m c X V v d D s s J n F 1 b 3 Q 7 U 2 V j d G l v b j E v V G F i b G U w M T Y g K F B h Z 2 U g O C k v V G l w b y B j Y W 1 i a W F k b y 5 7 Q 2 9 s d W 1 u M y w y f S Z x d W 9 0 O y w m c X V v d D t T Z W N 0 a W 9 u M S 9 U Y W J s Z T A x N i A o U G F n Z S A 4 K S 9 U a X B v I G N h b W J p Y W R v L n t D b 2 x 1 b W 4 0 L D N 9 J n F 1 b 3 Q 7 L C Z x d W 9 0 O 1 N l Y 3 R p b 2 4 x L 1 R h Y m x l M D E 2 I C h Q Y W d l I D g p L 1 R p c G 8 g Y 2 F t Y m l h Z G 8 u e 0 N v b H V t b j U s N H 0 m c X V v d D s s J n F 1 b 3 Q 7 U 2 V j d G l v b j E v V G F i b G U w M T Y g K F B h Z 2 U g O C k v V G l w b y B j Y W 1 i a W F k b y 5 7 Q 2 9 s d W 1 u N i w 1 f S Z x d W 9 0 O y w m c X V v d D t T Z W N 0 a W 9 u M S 9 U Y W J s Z T A x N i A o U G F n Z S A 4 K S 9 U a X B v I G N h b W J p Y W R v L n t D b 2 x 1 b W 4 3 L D Z 9 J n F 1 b 3 Q 7 L C Z x d W 9 0 O 1 N l Y 3 R p b 2 4 x L 1 R h Y m x l M D E 2 I C h Q Y W d l I D g p L 1 R p c G 8 g Y 2 F t Y m l h Z G 8 u e 0 N v b H V t b j g s N 3 0 m c X V v d D s s J n F 1 b 3 Q 7 U 2 V j d G l v b j E v V G F i b G U w M T Y g K F B h Z 2 U g O C k v V G l w b y B j Y W 1 i a W F k b y 5 7 Q 2 9 s d W 1 u O S w 4 f S Z x d W 9 0 O y w m c X V v d D t T Z W N 0 a W 9 u M S 9 U Y W J s Z T A x N i A o U G F n Z S A 4 K S 9 U a X B v I G N h b W J p Y W R v L n t D b 2 x 1 b W 4 x M C w 5 f S Z x d W 9 0 O y w m c X V v d D t T Z W N 0 a W 9 u M S 9 U Y W J s Z T A x N i A o U G F n Z S A 4 K S 9 U a X B v I G N h b W J p Y W R v L n t D b 2 x 1 b W 4 x M S w x M H 0 m c X V v d D s s J n F 1 b 3 Q 7 U 2 V j d G l v b j E v V G F i b G U w M T Y g K F B h Z 2 U g O C k v V G l w b y B j Y W 1 i a W F k b y 5 7 Q 2 9 s d W 1 u M T I s M T F 9 J n F 1 b 3 Q 7 L C Z x d W 9 0 O 1 N l Y 3 R p b 2 4 x L 1 R h Y m x l M D E 2 I C h Q Y W d l I D g p L 1 R p c G 8 g Y 2 F t Y m l h Z G 8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Y g K F B h Z 2 U g O C k v V G l w b y B j Y W 1 i a W F k b y 5 7 Q 2 9 s d W 1 u M S w w f S Z x d W 9 0 O y w m c X V v d D t T Z W N 0 a W 9 u M S 9 U Y W J s Z T A x N i A o U G F n Z S A 4 K S 9 U a X B v I G N h b W J p Y W R v L n t D b 2 x 1 b W 4 y L D F 9 J n F 1 b 3 Q 7 L C Z x d W 9 0 O 1 N l Y 3 R p b 2 4 x L 1 R h Y m x l M D E 2 I C h Q Y W d l I D g p L 1 R p c G 8 g Y 2 F t Y m l h Z G 8 u e 0 N v b H V t b j M s M n 0 m c X V v d D s s J n F 1 b 3 Q 7 U 2 V j d G l v b j E v V G F i b G U w M T Y g K F B h Z 2 U g O C k v V G l w b y B j Y W 1 i a W F k b y 5 7 Q 2 9 s d W 1 u N C w z f S Z x d W 9 0 O y w m c X V v d D t T Z W N 0 a W 9 u M S 9 U Y W J s Z T A x N i A o U G F n Z S A 4 K S 9 U a X B v I G N h b W J p Y W R v L n t D b 2 x 1 b W 4 1 L D R 9 J n F 1 b 3 Q 7 L C Z x d W 9 0 O 1 N l Y 3 R p b 2 4 x L 1 R h Y m x l M D E 2 I C h Q Y W d l I D g p L 1 R p c G 8 g Y 2 F t Y m l h Z G 8 u e 0 N v b H V t b j Y s N X 0 m c X V v d D s s J n F 1 b 3 Q 7 U 2 V j d G l v b j E v V G F i b G U w M T Y g K F B h Z 2 U g O C k v V G l w b y B j Y W 1 i a W F k b y 5 7 Q 2 9 s d W 1 u N y w 2 f S Z x d W 9 0 O y w m c X V v d D t T Z W N 0 a W 9 u M S 9 U Y W J s Z T A x N i A o U G F n Z S A 4 K S 9 U a X B v I G N h b W J p Y W R v L n t D b 2 x 1 b W 4 4 L D d 9 J n F 1 b 3 Q 7 L C Z x d W 9 0 O 1 N l Y 3 R p b 2 4 x L 1 R h Y m x l M D E 2 I C h Q Y W d l I D g p L 1 R p c G 8 g Y 2 F t Y m l h Z G 8 u e 0 N v b H V t b j k s O H 0 m c X V v d D s s J n F 1 b 3 Q 7 U 2 V j d G l v b j E v V G F i b G U w M T Y g K F B h Z 2 U g O C k v V G l w b y B j Y W 1 i a W F k b y 5 7 Q 2 9 s d W 1 u M T A s O X 0 m c X V v d D s s J n F 1 b 3 Q 7 U 2 V j d G l v b j E v V G F i b G U w M T Y g K F B h Z 2 U g O C k v V G l w b y B j Y W 1 i a W F k b y 5 7 Q 2 9 s d W 1 u M T E s M T B 9 J n F 1 b 3 Q 7 L C Z x d W 9 0 O 1 N l Y 3 R p b 2 4 x L 1 R h Y m x l M D E 2 I C h Q Y W d l I D g p L 1 R p c G 8 g Y 2 F t Y m l h Z G 8 u e 0 N v b H V t b j E y L D E x f S Z x d W 9 0 O y w m c X V v d D t T Z W N 0 a W 9 u M S 9 U Y W J s Z T A x N i A o U G F n Z S A 4 K S 9 U a X B v I G N h b W J p Y W R v L n t D b 2 x 1 b W 4 x M y w x M n 0 m c X V v d D t d L C Z x d W 9 0 O 1 J l b G F 0 a W 9 u c 2 h p c E l u Z m 8 m c X V v d D s 6 W 1 1 9 I i A v P j x F b n R y e S B U e X B l P S J R d W V y e U l E I i B W Y W x 1 Z T 0 i c 2 J i N G Q z Z m U y L T E z O T M t N D Q x Z i 1 h Y z I 0 L W J j Y T Q 3 Z D l i O G I 1 Z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g p L 1 R h Y m x l M D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g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g u O T k w O T c x O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k p L 1 R p c G 8 g Y 2 F t Y m l h Z G 8 u e 0 N v b H V t b j E s M H 0 m c X V v d D s s J n F 1 b 3 Q 7 U 2 V j d G l v b j E v V G F i b G U w M T c g K F B h Z 2 U g O S k v V G l w b y B j Y W 1 i a W F k b y 5 7 Q 2 9 s d W 1 u M i w x f S Z x d W 9 0 O y w m c X V v d D t T Z W N 0 a W 9 u M S 9 U Y W J s Z T A x N y A o U G F n Z S A 5 K S 9 U a X B v I G N h b W J p Y W R v L n t D b 2 x 1 b W 4 z L D J 9 J n F 1 b 3 Q 7 L C Z x d W 9 0 O 1 N l Y 3 R p b 2 4 x L 1 R h Y m x l M D E 3 I C h Q Y W d l I D k p L 1 R p c G 8 g Y 2 F t Y m l h Z G 8 u e 0 N v b H V t b j Q s M 3 0 m c X V v d D s s J n F 1 b 3 Q 7 U 2 V j d G l v b j E v V G F i b G U w M T c g K F B h Z 2 U g O S k v V G l w b y B j Y W 1 i a W F k b y 5 7 Q 2 9 s d W 1 u N S w 0 f S Z x d W 9 0 O y w m c X V v d D t T Z W N 0 a W 9 u M S 9 U Y W J s Z T A x N y A o U G F n Z S A 5 K S 9 U a X B v I G N h b W J p Y W R v L n t D b 2 x 1 b W 4 2 L D V 9 J n F 1 b 3 Q 7 L C Z x d W 9 0 O 1 N l Y 3 R p b 2 4 x L 1 R h Y m x l M D E 3 I C h Q Y W d l I D k p L 1 R p c G 8 g Y 2 F t Y m l h Z G 8 u e 0 N v b H V t b j c s N n 0 m c X V v d D s s J n F 1 b 3 Q 7 U 2 V j d G l v b j E v V G F i b G U w M T c g K F B h Z 2 U g O S k v V G l w b y B j Y W 1 i a W F k b y 5 7 Q 2 9 s d W 1 u O C w 3 f S Z x d W 9 0 O y w m c X V v d D t T Z W N 0 a W 9 u M S 9 U Y W J s Z T A x N y A o U G F n Z S A 5 K S 9 U a X B v I G N h b W J p Y W R v L n t D b 2 x 1 b W 4 5 L D h 9 J n F 1 b 3 Q 7 L C Z x d W 9 0 O 1 N l Y 3 R p b 2 4 x L 1 R h Y m x l M D E 3 I C h Q Y W d l I D k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5 K S 9 U a X B v I G N h b W J p Y W R v L n t D b 2 x 1 b W 4 x L D B 9 J n F 1 b 3 Q 7 L C Z x d W 9 0 O 1 N l Y 3 R p b 2 4 x L 1 R h Y m x l M D E 3 I C h Q Y W d l I D k p L 1 R p c G 8 g Y 2 F t Y m l h Z G 8 u e 0 N v b H V t b j I s M X 0 m c X V v d D s s J n F 1 b 3 Q 7 U 2 V j d G l v b j E v V G F i b G U w M T c g K F B h Z 2 U g O S k v V G l w b y B j Y W 1 i a W F k b y 5 7 Q 2 9 s d W 1 u M y w y f S Z x d W 9 0 O y w m c X V v d D t T Z W N 0 a W 9 u M S 9 U Y W J s Z T A x N y A o U G F n Z S A 5 K S 9 U a X B v I G N h b W J p Y W R v L n t D b 2 x 1 b W 4 0 L D N 9 J n F 1 b 3 Q 7 L C Z x d W 9 0 O 1 N l Y 3 R p b 2 4 x L 1 R h Y m x l M D E 3 I C h Q Y W d l I D k p L 1 R p c G 8 g Y 2 F t Y m l h Z G 8 u e 0 N v b H V t b j U s N H 0 m c X V v d D s s J n F 1 b 3 Q 7 U 2 V j d G l v b j E v V G F i b G U w M T c g K F B h Z 2 U g O S k v V G l w b y B j Y W 1 i a W F k b y 5 7 Q 2 9 s d W 1 u N i w 1 f S Z x d W 9 0 O y w m c X V v d D t T Z W N 0 a W 9 u M S 9 U Y W J s Z T A x N y A o U G F n Z S A 5 K S 9 U a X B v I G N h b W J p Y W R v L n t D b 2 x 1 b W 4 3 L D Z 9 J n F 1 b 3 Q 7 L C Z x d W 9 0 O 1 N l Y 3 R p b 2 4 x L 1 R h Y m x l M D E 3 I C h Q Y W d l I D k p L 1 R p c G 8 g Y 2 F t Y m l h Z G 8 u e 0 N v b H V t b j g s N 3 0 m c X V v d D s s J n F 1 b 3 Q 7 U 2 V j d G l v b j E v V G F i b G U w M T c g K F B h Z 2 U g O S k v V G l w b y B j Y W 1 i a W F k b y 5 7 Q 2 9 s d W 1 u O S w 4 f S Z x d W 9 0 O y w m c X V v d D t T Z W N 0 a W 9 u M S 9 U Y W J s Z T A x N y A o U G F n Z S A 5 K S 9 U a X B v I G N h b W J p Y W R v L n t D b 2 x 1 b W 4 x M C w 5 f S Z x d W 9 0 O 1 0 s J n F 1 b 3 Q 7 U m V s Y X R p b 2 5 z a G l w S W 5 m b y Z x d W 9 0 O z p b X X 0 i I C 8 + P E V u d H J 5 I F R 5 c G U 9 I l F 1 Z X J 5 S U Q i I F Z h b H V l P S J z M T h h M m Q 5 O T U t M 2 I x Z i 0 0 M j c x L T k z O G U t M j B j N W R j N m I x Y j V m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O S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C 4 5 O T k 4 O D E 0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A p L 1 R p c G 8 g Y 2 F t Y m l h Z G 8 u e 0 N v b H V t b j E s M H 0 m c X V v d D s s J n F 1 b 3 Q 7 U 2 V j d G l v b j E v V G F i b G U w M T k g K F B h Z 2 U g M T A p L 1 R p c G 8 g Y 2 F t Y m l h Z G 8 u e 0 N v b H V t b j I s M X 0 m c X V v d D s s J n F 1 b 3 Q 7 U 2 V j d G l v b j E v V G F i b G U w M T k g K F B h Z 2 U g M T A p L 1 R p c G 8 g Y 2 F t Y m l h Z G 8 u e 0 N v b H V t b j M s M n 0 m c X V v d D s s J n F 1 b 3 Q 7 U 2 V j d G l v b j E v V G F i b G U w M T k g K F B h Z 2 U g M T A p L 1 R p c G 8 g Y 2 F t Y m l h Z G 8 u e 0 N v b H V t b j Q s M 3 0 m c X V v d D s s J n F 1 b 3 Q 7 U 2 V j d G l v b j E v V G F i b G U w M T k g K F B h Z 2 U g M T A p L 1 R p c G 8 g Y 2 F t Y m l h Z G 8 u e 0 N v b H V t b j U s N H 0 m c X V v d D s s J n F 1 b 3 Q 7 U 2 V j d G l v b j E v V G F i b G U w M T k g K F B h Z 2 U g M T A p L 1 R p c G 8 g Y 2 F t Y m l h Z G 8 u e 0 N v b H V t b j Y s N X 0 m c X V v d D s s J n F 1 b 3 Q 7 U 2 V j d G l v b j E v V G F i b G U w M T k g K F B h Z 2 U g M T A p L 1 R p c G 8 g Y 2 F t Y m l h Z G 8 u e 0 N v b H V t b j c s N n 0 m c X V v d D s s J n F 1 b 3 Q 7 U 2 V j d G l v b j E v V G F i b G U w M T k g K F B h Z 2 U g M T A p L 1 R p c G 8 g Y 2 F t Y m l h Z G 8 u e 0 N v b H V t b j g s N 3 0 m c X V v d D s s J n F 1 b 3 Q 7 U 2 V j d G l v b j E v V G F i b G U w M T k g K F B h Z 2 U g M T A p L 1 R p c G 8 g Y 2 F t Y m l h Z G 8 u e 0 N v b H V t b j k s O H 0 m c X V v d D s s J n F 1 b 3 Q 7 U 2 V j d G l v b j E v V G F i b G U w M T k g K F B h Z 2 U g M T A p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M C k v V G l w b y B j Y W 1 i a W F k b y 5 7 Q 2 9 s d W 1 u M S w w f S Z x d W 9 0 O y w m c X V v d D t T Z W N 0 a W 9 u M S 9 U Y W J s Z T A x O S A o U G F n Z S A x M C k v V G l w b y B j Y W 1 i a W F k b y 5 7 Q 2 9 s d W 1 u M i w x f S Z x d W 9 0 O y w m c X V v d D t T Z W N 0 a W 9 u M S 9 U Y W J s Z T A x O S A o U G F n Z S A x M C k v V G l w b y B j Y W 1 i a W F k b y 5 7 Q 2 9 s d W 1 u M y w y f S Z x d W 9 0 O y w m c X V v d D t T Z W N 0 a W 9 u M S 9 U Y W J s Z T A x O S A o U G F n Z S A x M C k v V G l w b y B j Y W 1 i a W F k b y 5 7 Q 2 9 s d W 1 u N C w z f S Z x d W 9 0 O y w m c X V v d D t T Z W N 0 a W 9 u M S 9 U Y W J s Z T A x O S A o U G F n Z S A x M C k v V G l w b y B j Y W 1 i a W F k b y 5 7 Q 2 9 s d W 1 u N S w 0 f S Z x d W 9 0 O y w m c X V v d D t T Z W N 0 a W 9 u M S 9 U Y W J s Z T A x O S A o U G F n Z S A x M C k v V G l w b y B j Y W 1 i a W F k b y 5 7 Q 2 9 s d W 1 u N i w 1 f S Z x d W 9 0 O y w m c X V v d D t T Z W N 0 a W 9 u M S 9 U Y W J s Z T A x O S A o U G F n Z S A x M C k v V G l w b y B j Y W 1 i a W F k b y 5 7 Q 2 9 s d W 1 u N y w 2 f S Z x d W 9 0 O y w m c X V v d D t T Z W N 0 a W 9 u M S 9 U Y W J s Z T A x O S A o U G F n Z S A x M C k v V G l w b y B j Y W 1 i a W F k b y 5 7 Q 2 9 s d W 1 u O C w 3 f S Z x d W 9 0 O y w m c X V v d D t T Z W N 0 a W 9 u M S 9 U Y W J s Z T A x O S A o U G F n Z S A x M C k v V G l w b y B j Y W 1 i a W F k b y 5 7 Q 2 9 s d W 1 u O S w 4 f S Z x d W 9 0 O y w m c X V v d D t T Z W N 0 a W 9 u M S 9 U Y W J s Z T A x O S A o U G F n Z S A x M C k v V G l w b y B j Y W 1 i a W F k b y 5 7 Q 2 9 s d W 1 u M T A s O X 0 m c X V v d D t d L C Z x d W 9 0 O 1 J l b G F 0 a W 9 u c 2 h p c E l u Z m 8 m c X V v d D s 6 W 1 1 9 I i A v P j x F b n R y e S B U e X B l P S J R d W V y e U l E I i B W Y W x 1 Z T 0 i c z M 5 Y 2 V k N W F k L T Y y M m I t N D c w N y 1 h O D U 0 L T c 5 M m U 4 M z d i Z j V k N i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M C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S 4 w M D E x N D c x W i I g L z 4 8 R W 5 0 c n k g V H l w Z T 0 i R m l s b E N v b H V t b l R 5 c G V z I i B W Y W x 1 Z T 0 i c 0 J n W U d B d 1 V G Q l F V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A p L 1 R p c G 8 g Y 2 F t Y m l h Z G 8 u e 0 N v b H V t b j E s M H 0 m c X V v d D s s J n F 1 b 3 Q 7 U 2 V j d G l v b j E v V G F i b G U w M j A g K F B h Z 2 U g M T A p L 1 R p c G 8 g Y 2 F t Y m l h Z G 8 u e 0 N v b H V t b j I s M X 0 m c X V v d D s s J n F 1 b 3 Q 7 U 2 V j d G l v b j E v V G F i b G U w M j A g K F B h Z 2 U g M T A p L 1 R p c G 8 g Y 2 F t Y m l h Z G 8 u e 0 N v b H V t b j M s M n 0 m c X V v d D s s J n F 1 b 3 Q 7 U 2 V j d G l v b j E v V G F i b G U w M j A g K F B h Z 2 U g M T A p L 1 R p c G 8 g Y 2 F t Y m l h Z G 8 u e 0 N v b H V t b j Q s M 3 0 m c X V v d D s s J n F 1 b 3 Q 7 U 2 V j d G l v b j E v V G F i b G U w M j A g K F B h Z 2 U g M T A p L 1 R p c G 8 g Y 2 F t Y m l h Z G 8 u e 0 N v b H V t b j U s N H 0 m c X V v d D s s J n F 1 b 3 Q 7 U 2 V j d G l v b j E v V G F i b G U w M j A g K F B h Z 2 U g M T A p L 1 R p c G 8 g Y 2 F t Y m l h Z G 8 u e 0 N v b H V t b j Y s N X 0 m c X V v d D s s J n F 1 b 3 Q 7 U 2 V j d G l v b j E v V G F i b G U w M j A g K F B h Z 2 U g M T A p L 1 R p c G 8 g Y 2 F t Y m l h Z G 8 u e 0 N v b H V t b j c s N n 0 m c X V v d D s s J n F 1 b 3 Q 7 U 2 V j d G l v b j E v V G F i b G U w M j A g K F B h Z 2 U g M T A p L 1 R p c G 8 g Y 2 F t Y m l h Z G 8 u e 0 N v b H V t b j g s N 3 0 m c X V v d D s s J n F 1 b 3 Q 7 U 2 V j d G l v b j E v V G F i b G U w M j A g K F B h Z 2 U g M T A p L 1 R p c G 8 g Y 2 F t Y m l h Z G 8 u e 0 N v b H V t b j k s O H 0 m c X V v d D s s J n F 1 b 3 Q 7 U 2 V j d G l v b j E v V G F i b G U w M j A g K F B h Z 2 U g M T A p L 1 R p c G 8 g Y 2 F t Y m l h Z G 8 u e 0 N v b H V t b j E w L D l 9 J n F 1 b 3 Q 7 L C Z x d W 9 0 O 1 N l Y 3 R p b 2 4 x L 1 R h Y m x l M D I w I C h Q Y W d l I D E w K S 9 U a X B v I G N h b W J p Y W R v L n t D b 2 x 1 b W 4 x M S w x M H 0 m c X V v d D s s J n F 1 b 3 Q 7 U 2 V j d G l v b j E v V G F i b G U w M j A g K F B h Z 2 U g M T A p L 1 R p c G 8 g Y 2 F t Y m l h Z G 8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A g K F B h Z 2 U g M T A p L 1 R p c G 8 g Y 2 F t Y m l h Z G 8 u e 0 N v b H V t b j E s M H 0 m c X V v d D s s J n F 1 b 3 Q 7 U 2 V j d G l v b j E v V G F i b G U w M j A g K F B h Z 2 U g M T A p L 1 R p c G 8 g Y 2 F t Y m l h Z G 8 u e 0 N v b H V t b j I s M X 0 m c X V v d D s s J n F 1 b 3 Q 7 U 2 V j d G l v b j E v V G F i b G U w M j A g K F B h Z 2 U g M T A p L 1 R p c G 8 g Y 2 F t Y m l h Z G 8 u e 0 N v b H V t b j M s M n 0 m c X V v d D s s J n F 1 b 3 Q 7 U 2 V j d G l v b j E v V G F i b G U w M j A g K F B h Z 2 U g M T A p L 1 R p c G 8 g Y 2 F t Y m l h Z G 8 u e 0 N v b H V t b j Q s M 3 0 m c X V v d D s s J n F 1 b 3 Q 7 U 2 V j d G l v b j E v V G F i b G U w M j A g K F B h Z 2 U g M T A p L 1 R p c G 8 g Y 2 F t Y m l h Z G 8 u e 0 N v b H V t b j U s N H 0 m c X V v d D s s J n F 1 b 3 Q 7 U 2 V j d G l v b j E v V G F i b G U w M j A g K F B h Z 2 U g M T A p L 1 R p c G 8 g Y 2 F t Y m l h Z G 8 u e 0 N v b H V t b j Y s N X 0 m c X V v d D s s J n F 1 b 3 Q 7 U 2 V j d G l v b j E v V G F i b G U w M j A g K F B h Z 2 U g M T A p L 1 R p c G 8 g Y 2 F t Y m l h Z G 8 u e 0 N v b H V t b j c s N n 0 m c X V v d D s s J n F 1 b 3 Q 7 U 2 V j d G l v b j E v V G F i b G U w M j A g K F B h Z 2 U g M T A p L 1 R p c G 8 g Y 2 F t Y m l h Z G 8 u e 0 N v b H V t b j g s N 3 0 m c X V v d D s s J n F 1 b 3 Q 7 U 2 V j d G l v b j E v V G F i b G U w M j A g K F B h Z 2 U g M T A p L 1 R p c G 8 g Y 2 F t Y m l h Z G 8 u e 0 N v b H V t b j k s O H 0 m c X V v d D s s J n F 1 b 3 Q 7 U 2 V j d G l v b j E v V G F i b G U w M j A g K F B h Z 2 U g M T A p L 1 R p c G 8 g Y 2 F t Y m l h Z G 8 u e 0 N v b H V t b j E w L D l 9 J n F 1 b 3 Q 7 L C Z x d W 9 0 O 1 N l Y 3 R p b 2 4 x L 1 R h Y m x l M D I w I C h Q Y W d l I D E w K S 9 U a X B v I G N h b W J p Y W R v L n t D b 2 x 1 b W 4 x M S w x M H 0 m c X V v d D s s J n F 1 b 3 Q 7 U 2 V j d G l v b j E v V G F i b G U w M j A g K F B h Z 2 U g M T A p L 1 R p c G 8 g Y 2 F t Y m l h Z G 8 u e 0 N v b H V t b j E y L D E x f S Z x d W 9 0 O 1 0 s J n F 1 b 3 Q 7 U m V s Y X R p b 2 5 z a G l w S W 5 m b y Z x d W 9 0 O z p b X X 0 i I C 8 + P E V u d H J 5 I F R 5 c G U 9 I l F 1 Z X J 5 S U Q i I F Z h b H V l P S J z M z l h M z Q 3 O G I t N D N l N C 0 0 M m E w L T l j Y m E t N j N m N G U 2 N 2 Q 0 Z D g z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w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M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M x N D g 0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x K S 9 U a X B v I G N h b W J p Y W R v L n t D b 2 x 1 b W 4 x L D B 9 J n F 1 b 3 Q 7 L C Z x d W 9 0 O 1 N l Y 3 R p b 2 4 x L 1 R h Y m x l M D I x I C h Q Y W d l I D E x K S 9 U a X B v I G N h b W J p Y W R v L n t D b 2 x 1 b W 4 y L D F 9 J n F 1 b 3 Q 7 L C Z x d W 9 0 O 1 N l Y 3 R p b 2 4 x L 1 R h Y m x l M D I x I C h Q Y W d l I D E x K S 9 U a X B v I G N h b W J p Y W R v L n t D b 2 x 1 b W 4 z L D J 9 J n F 1 b 3 Q 7 L C Z x d W 9 0 O 1 N l Y 3 R p b 2 4 x L 1 R h Y m x l M D I x I C h Q Y W d l I D E x K S 9 U a X B v I G N h b W J p Y W R v L n t D b 2 x 1 b W 4 0 L D N 9 J n F 1 b 3 Q 7 L C Z x d W 9 0 O 1 N l Y 3 R p b 2 4 x L 1 R h Y m x l M D I x I C h Q Y W d l I D E x K S 9 U a X B v I G N h b W J p Y W R v L n t D b 2 x 1 b W 4 1 L D R 9 J n F 1 b 3 Q 7 L C Z x d W 9 0 O 1 N l Y 3 R p b 2 4 x L 1 R h Y m x l M D I x I C h Q Y W d l I D E x K S 9 U a X B v I G N h b W J p Y W R v L n t D b 2 x 1 b W 4 2 L D V 9 J n F 1 b 3 Q 7 L C Z x d W 9 0 O 1 N l Y 3 R p b 2 4 x L 1 R h Y m x l M D I x I C h Q Y W d l I D E x K S 9 U a X B v I G N h b W J p Y W R v L n t D b 2 x 1 b W 4 3 L D Z 9 J n F 1 b 3 Q 7 L C Z x d W 9 0 O 1 N l Y 3 R p b 2 4 x L 1 R h Y m x l M D I x I C h Q Y W d l I D E x K S 9 U a X B v I G N h b W J p Y W R v L n t D b 2 x 1 b W 4 4 L D d 9 J n F 1 b 3 Q 7 L C Z x d W 9 0 O 1 N l Y 3 R p b 2 4 x L 1 R h Y m x l M D I x I C h Q Y W d l I D E x K S 9 U a X B v I G N h b W J p Y W R v L n t D b 2 x 1 b W 4 5 L D h 9 J n F 1 b 3 Q 7 L C Z x d W 9 0 O 1 N l Y 3 R p b 2 4 x L 1 R h Y m x l M D I x I C h Q Y W d l I D E x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E p L 1 R p c G 8 g Y 2 F t Y m l h Z G 8 u e 0 N v b H V t b j E s M H 0 m c X V v d D s s J n F 1 b 3 Q 7 U 2 V j d G l v b j E v V G F i b G U w M j E g K F B h Z 2 U g M T E p L 1 R p c G 8 g Y 2 F t Y m l h Z G 8 u e 0 N v b H V t b j I s M X 0 m c X V v d D s s J n F 1 b 3 Q 7 U 2 V j d G l v b j E v V G F i b G U w M j E g K F B h Z 2 U g M T E p L 1 R p c G 8 g Y 2 F t Y m l h Z G 8 u e 0 N v b H V t b j M s M n 0 m c X V v d D s s J n F 1 b 3 Q 7 U 2 V j d G l v b j E v V G F i b G U w M j E g K F B h Z 2 U g M T E p L 1 R p c G 8 g Y 2 F t Y m l h Z G 8 u e 0 N v b H V t b j Q s M 3 0 m c X V v d D s s J n F 1 b 3 Q 7 U 2 V j d G l v b j E v V G F i b G U w M j E g K F B h Z 2 U g M T E p L 1 R p c G 8 g Y 2 F t Y m l h Z G 8 u e 0 N v b H V t b j U s N H 0 m c X V v d D s s J n F 1 b 3 Q 7 U 2 V j d G l v b j E v V G F i b G U w M j E g K F B h Z 2 U g M T E p L 1 R p c G 8 g Y 2 F t Y m l h Z G 8 u e 0 N v b H V t b j Y s N X 0 m c X V v d D s s J n F 1 b 3 Q 7 U 2 V j d G l v b j E v V G F i b G U w M j E g K F B h Z 2 U g M T E p L 1 R p c G 8 g Y 2 F t Y m l h Z G 8 u e 0 N v b H V t b j c s N n 0 m c X V v d D s s J n F 1 b 3 Q 7 U 2 V j d G l v b j E v V G F i b G U w M j E g K F B h Z 2 U g M T E p L 1 R p c G 8 g Y 2 F t Y m l h Z G 8 u e 0 N v b H V t b j g s N 3 0 m c X V v d D s s J n F 1 b 3 Q 7 U 2 V j d G l v b j E v V G F i b G U w M j E g K F B h Z 2 U g M T E p L 1 R p c G 8 g Y 2 F t Y m l h Z G 8 u e 0 N v b H V t b j k s O H 0 m c X V v d D s s J n F 1 b 3 Q 7 U 2 V j d G l v b j E v V G F i b G U w M j E g K F B h Z 2 U g M T E p L 1 R p c G 8 g Y 2 F t Y m l h Z G 8 u e 0 N v b H V t b j E w L D l 9 J n F 1 b 3 Q 7 X S w m c X V v d D t S Z W x h d G l v b n N o a X B J b m Z v J n F 1 b 3 Q 7 O l t d f S I g L z 4 8 R W 5 0 c n k g V H l w Z T 0 i U X V l c n l J R C I g V m F s d W U 9 I n M z M z l h M z Y x O C 1 k Z m N m L T R l N z E t Y j I z Y i 1 h Z T U 2 M G N k N G I 5 N z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E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M x N D g 0 M V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x K S 9 U a X B v I G N h b W J p Y W R v L n t D b 2 x 1 b W 4 x L D B 9 J n F 1 b 3 Q 7 L C Z x d W 9 0 O 1 N l Y 3 R p b 2 4 x L 1 R h Y m x l M D I y I C h Q Y W d l I D E x K S 9 U a X B v I G N h b W J p Y W R v L n t D b 2 x 1 b W 4 y L D F 9 J n F 1 b 3 Q 7 L C Z x d W 9 0 O 1 N l Y 3 R p b 2 4 x L 1 R h Y m x l M D I y I C h Q Y W d l I D E x K S 9 U a X B v I G N h b W J p Y W R v L n t D b 2 x 1 b W 4 z L D J 9 J n F 1 b 3 Q 7 L C Z x d W 9 0 O 1 N l Y 3 R p b 2 4 x L 1 R h Y m x l M D I y I C h Q Y W d l I D E x K S 9 U a X B v I G N h b W J p Y W R v L n t D b 2 x 1 b W 4 0 L D N 9 J n F 1 b 3 Q 7 L C Z x d W 9 0 O 1 N l Y 3 R p b 2 4 x L 1 R h Y m x l M D I y I C h Q Y W d l I D E x K S 9 U a X B v I G N h b W J p Y W R v L n t D b 2 x 1 b W 4 1 L D R 9 J n F 1 b 3 Q 7 L C Z x d W 9 0 O 1 N l Y 3 R p b 2 4 x L 1 R h Y m x l M D I y I C h Q Y W d l I D E x K S 9 U a X B v I G N h b W J p Y W R v L n t D b 2 x 1 b W 4 2 L D V 9 J n F 1 b 3 Q 7 L C Z x d W 9 0 O 1 N l Y 3 R p b 2 4 x L 1 R h Y m x l M D I y I C h Q Y W d l I D E x K S 9 U a X B v I G N h b W J p Y W R v L n t D b 2 x 1 b W 4 3 L D Z 9 J n F 1 b 3 Q 7 L C Z x d W 9 0 O 1 N l Y 3 R p b 2 4 x L 1 R h Y m x l M D I y I C h Q Y W d l I D E x K S 9 U a X B v I G N h b W J p Y W R v L n t D b 2 x 1 b W 4 4 L D d 9 J n F 1 b 3 Q 7 L C Z x d W 9 0 O 1 N l Y 3 R p b 2 4 x L 1 R h Y m x l M D I y I C h Q Y W d l I D E x K S 9 U a X B v I G N h b W J p Y W R v L n t D b 2 x 1 b W 4 5 L D h 9 J n F 1 b 3 Q 7 L C Z x d W 9 0 O 1 N l Y 3 R p b 2 4 x L 1 R h Y m x l M D I y I C h Q Y W d l I D E x K S 9 U a X B v I G N h b W J p Y W R v L n t D b 2 x 1 b W 4 x M C w 5 f S Z x d W 9 0 O y w m c X V v d D t T Z W N 0 a W 9 u M S 9 U Y W J s Z T A y M i A o U G F n Z S A x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i A o U G F n Z S A x M S k v V G l w b y B j Y W 1 i a W F k b y 5 7 Q 2 9 s d W 1 u M S w w f S Z x d W 9 0 O y w m c X V v d D t T Z W N 0 a W 9 u M S 9 U Y W J s Z T A y M i A o U G F n Z S A x M S k v V G l w b y B j Y W 1 i a W F k b y 5 7 Q 2 9 s d W 1 u M i w x f S Z x d W 9 0 O y w m c X V v d D t T Z W N 0 a W 9 u M S 9 U Y W J s Z T A y M i A o U G F n Z S A x M S k v V G l w b y B j Y W 1 i a W F k b y 5 7 Q 2 9 s d W 1 u M y w y f S Z x d W 9 0 O y w m c X V v d D t T Z W N 0 a W 9 u M S 9 U Y W J s Z T A y M i A o U G F n Z S A x M S k v V G l w b y B j Y W 1 i a W F k b y 5 7 Q 2 9 s d W 1 u N C w z f S Z x d W 9 0 O y w m c X V v d D t T Z W N 0 a W 9 u M S 9 U Y W J s Z T A y M i A o U G F n Z S A x M S k v V G l w b y B j Y W 1 i a W F k b y 5 7 Q 2 9 s d W 1 u N S w 0 f S Z x d W 9 0 O y w m c X V v d D t T Z W N 0 a W 9 u M S 9 U Y W J s Z T A y M i A o U G F n Z S A x M S k v V G l w b y B j Y W 1 i a W F k b y 5 7 Q 2 9 s d W 1 u N i w 1 f S Z x d W 9 0 O y w m c X V v d D t T Z W N 0 a W 9 u M S 9 U Y W J s Z T A y M i A o U G F n Z S A x M S k v V G l w b y B j Y W 1 i a W F k b y 5 7 Q 2 9 s d W 1 u N y w 2 f S Z x d W 9 0 O y w m c X V v d D t T Z W N 0 a W 9 u M S 9 U Y W J s Z T A y M i A o U G F n Z S A x M S k v V G l w b y B j Y W 1 i a W F k b y 5 7 Q 2 9 s d W 1 u O C w 3 f S Z x d W 9 0 O y w m c X V v d D t T Z W N 0 a W 9 u M S 9 U Y W J s Z T A y M i A o U G F n Z S A x M S k v V G l w b y B j Y W 1 i a W F k b y 5 7 Q 2 9 s d W 1 u O S w 4 f S Z x d W 9 0 O y w m c X V v d D t T Z W N 0 a W 9 u M S 9 U Y W J s Z T A y M i A o U G F n Z S A x M S k v V G l w b y B j Y W 1 i a W F k b y 5 7 Q 2 9 s d W 1 u M T A s O X 0 m c X V v d D s s J n F 1 b 3 Q 7 U 2 V j d G l v b j E v V G F i b G U w M j I g K F B h Z 2 U g M T E p L 1 R p c G 8 g Y 2 F t Y m l h Z G 8 u e 0 N v b H V t b j E x L D E w f S Z x d W 9 0 O 1 0 s J n F 1 b 3 Q 7 U m V s Y X R p b 2 5 z a G l w S W 5 m b y Z x d W 9 0 O z p b X X 0 i I C 8 + P E V u d H J 5 I F R 5 c G U 9 I l F 1 Z X J 5 S U Q i I F Z h b H V l P S J z M T Y 0 N T U 1 N z A t Z D h i Z S 0 0 N z F m L T l k O D M t N m V j Y z U 0 N z A y M T Y 5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x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E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Q 3 M T c 3 M 1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E y K S 9 U a X B v I G N h b W J p Y W R v L n t D b 2 x 1 b W 4 x L D B 9 J n F 1 b 3 Q 7 L C Z x d W 9 0 O 1 N l Y 3 R p b 2 4 x L 1 R h Y m x l M D I z I C h Q Y W d l I D E y K S 9 U a X B v I G N h b W J p Y W R v L n t D b 2 x 1 b W 4 y L D F 9 J n F 1 b 3 Q 7 L C Z x d W 9 0 O 1 N l Y 3 R p b 2 4 x L 1 R h Y m x l M D I z I C h Q Y W d l I D E y K S 9 U a X B v I G N h b W J p Y W R v L n t D b 2 x 1 b W 4 z L D J 9 J n F 1 b 3 Q 7 L C Z x d W 9 0 O 1 N l Y 3 R p b 2 4 x L 1 R h Y m x l M D I z I C h Q Y W d l I D E y K S 9 U a X B v I G N h b W J p Y W R v L n t D b 2 x 1 b W 4 0 L D N 9 J n F 1 b 3 Q 7 L C Z x d W 9 0 O 1 N l Y 3 R p b 2 4 x L 1 R h Y m x l M D I z I C h Q Y W d l I D E y K S 9 U a X B v I G N h b W J p Y W R v L n t D b 2 x 1 b W 4 1 L D R 9 J n F 1 b 3 Q 7 L C Z x d W 9 0 O 1 N l Y 3 R p b 2 4 x L 1 R h Y m x l M D I z I C h Q Y W d l I D E y K S 9 U a X B v I G N h b W J p Y W R v L n t D b 2 x 1 b W 4 2 L D V 9 J n F 1 b 3 Q 7 L C Z x d W 9 0 O 1 N l Y 3 R p b 2 4 x L 1 R h Y m x l M D I z I C h Q Y W d l I D E y K S 9 U a X B v I G N h b W J p Y W R v L n t D b 2 x 1 b W 4 3 L D Z 9 J n F 1 b 3 Q 7 L C Z x d W 9 0 O 1 N l Y 3 R p b 2 4 x L 1 R h Y m x l M D I z I C h Q Y W d l I D E y K S 9 U a X B v I G N h b W J p Y W R v L n t D b 2 x 1 b W 4 4 L D d 9 J n F 1 b 3 Q 7 L C Z x d W 9 0 O 1 N l Y 3 R p b 2 4 x L 1 R h Y m x l M D I z I C h Q Y W d l I D E y K S 9 U a X B v I G N h b W J p Y W R v L n t D b 2 x 1 b W 4 5 L D h 9 J n F 1 b 3 Q 7 L C Z x d W 9 0 O 1 N l Y 3 R p b 2 4 x L 1 R h Y m x l M D I z I C h Q Y W d l I D E y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T I p L 1 R p c G 8 g Y 2 F t Y m l h Z G 8 u e 0 N v b H V t b j E s M H 0 m c X V v d D s s J n F 1 b 3 Q 7 U 2 V j d G l v b j E v V G F i b G U w M j M g K F B h Z 2 U g M T I p L 1 R p c G 8 g Y 2 F t Y m l h Z G 8 u e 0 N v b H V t b j I s M X 0 m c X V v d D s s J n F 1 b 3 Q 7 U 2 V j d G l v b j E v V G F i b G U w M j M g K F B h Z 2 U g M T I p L 1 R p c G 8 g Y 2 F t Y m l h Z G 8 u e 0 N v b H V t b j M s M n 0 m c X V v d D s s J n F 1 b 3 Q 7 U 2 V j d G l v b j E v V G F i b G U w M j M g K F B h Z 2 U g M T I p L 1 R p c G 8 g Y 2 F t Y m l h Z G 8 u e 0 N v b H V t b j Q s M 3 0 m c X V v d D s s J n F 1 b 3 Q 7 U 2 V j d G l v b j E v V G F i b G U w M j M g K F B h Z 2 U g M T I p L 1 R p c G 8 g Y 2 F t Y m l h Z G 8 u e 0 N v b H V t b j U s N H 0 m c X V v d D s s J n F 1 b 3 Q 7 U 2 V j d G l v b j E v V G F i b G U w M j M g K F B h Z 2 U g M T I p L 1 R p c G 8 g Y 2 F t Y m l h Z G 8 u e 0 N v b H V t b j Y s N X 0 m c X V v d D s s J n F 1 b 3 Q 7 U 2 V j d G l v b j E v V G F i b G U w M j M g K F B h Z 2 U g M T I p L 1 R p c G 8 g Y 2 F t Y m l h Z G 8 u e 0 N v b H V t b j c s N n 0 m c X V v d D s s J n F 1 b 3 Q 7 U 2 V j d G l v b j E v V G F i b G U w M j M g K F B h Z 2 U g M T I p L 1 R p c G 8 g Y 2 F t Y m l h Z G 8 u e 0 N v b H V t b j g s N 3 0 m c X V v d D s s J n F 1 b 3 Q 7 U 2 V j d G l v b j E v V G F i b G U w M j M g K F B h Z 2 U g M T I p L 1 R p c G 8 g Y 2 F t Y m l h Z G 8 u e 0 N v b H V t b j k s O H 0 m c X V v d D s s J n F 1 b 3 Q 7 U 2 V j d G l v b j E v V G F i b G U w M j M g K F B h Z 2 U g M T I p L 1 R p c G 8 g Y 2 F t Y m l h Z G 8 u e 0 N v b H V t b j E w L D l 9 J n F 1 b 3 Q 7 X S w m c X V v d D t S Z W x h d G l v b n N o a X B J b m Z v J n F 1 b 3 Q 7 O l t d f S I g L z 4 8 R W 5 0 c n k g V H l w Z T 0 i U X V l c n l J R C I g V m F s d W U 9 I n M 3 Y z U 1 M T V i M i 1 l O D J l L T Q y O T g t O D A z Z C 0 1 N D R k Y 2 Y z N D F l O G U i I C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E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T I p L 1 R h Y m x l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E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Q 3 M T c 3 M 1 o i I C 8 + P E V u d H J 5 I F R 5 c G U 9 I k Z p b G x D b 2 x 1 b W 5 U e X B l c y I g V m F s d W U 9 I n N C Z 1 l E Q l F V R k J R V U Z C U V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E y K S 9 U a X B v I G N h b W J p Y W R v L n t D b 2 x 1 b W 4 x L D B 9 J n F 1 b 3 Q 7 L C Z x d W 9 0 O 1 N l Y 3 R p b 2 4 x L 1 R h Y m x l M D I 0 I C h Q Y W d l I D E y K S 9 U a X B v I G N h b W J p Y W R v L n t D b 2 x 1 b W 4 y L D F 9 J n F 1 b 3 Q 7 L C Z x d W 9 0 O 1 N l Y 3 R p b 2 4 x L 1 R h Y m x l M D I 0 I C h Q Y W d l I D E y K S 9 U a X B v I G N h b W J p Y W R v L n t D b 2 x 1 b W 4 z L D J 9 J n F 1 b 3 Q 7 L C Z x d W 9 0 O 1 N l Y 3 R p b 2 4 x L 1 R h Y m x l M D I 0 I C h Q Y W d l I D E y K S 9 U a X B v I G N h b W J p Y W R v L n t D b 2 x 1 b W 4 0 L D N 9 J n F 1 b 3 Q 7 L C Z x d W 9 0 O 1 N l Y 3 R p b 2 4 x L 1 R h Y m x l M D I 0 I C h Q Y W d l I D E y K S 9 U a X B v I G N h b W J p Y W R v L n t D b 2 x 1 b W 4 1 L D R 9 J n F 1 b 3 Q 7 L C Z x d W 9 0 O 1 N l Y 3 R p b 2 4 x L 1 R h Y m x l M D I 0 I C h Q Y W d l I D E y K S 9 U a X B v I G N h b W J p Y W R v L n t D b 2 x 1 b W 4 2 L D V 9 J n F 1 b 3 Q 7 L C Z x d W 9 0 O 1 N l Y 3 R p b 2 4 x L 1 R h Y m x l M D I 0 I C h Q Y W d l I D E y K S 9 U a X B v I G N h b W J p Y W R v L n t D b 2 x 1 b W 4 3 L D Z 9 J n F 1 b 3 Q 7 L C Z x d W 9 0 O 1 N l Y 3 R p b 2 4 x L 1 R h Y m x l M D I 0 I C h Q Y W d l I D E y K S 9 U a X B v I G N h b W J p Y W R v L n t D b 2 x 1 b W 4 4 L D d 9 J n F 1 b 3 Q 7 L C Z x d W 9 0 O 1 N l Y 3 R p b 2 4 x L 1 R h Y m x l M D I 0 I C h Q Y W d l I D E y K S 9 U a X B v I G N h b W J p Y W R v L n t D b 2 x 1 b W 4 5 L D h 9 J n F 1 b 3 Q 7 L C Z x d W 9 0 O 1 N l Y 3 R p b 2 4 x L 1 R h Y m x l M D I 0 I C h Q Y W d l I D E y K S 9 U a X B v I G N h b W J p Y W R v L n t D b 2 x 1 b W 4 x M C w 5 f S Z x d W 9 0 O y w m c X V v d D t T Z W N 0 a W 9 u M S 9 U Y W J s Z T A y N C A o U G F n Z S A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N C A o U G F n Z S A x M i k v V G l w b y B j Y W 1 i a W F k b y 5 7 Q 2 9 s d W 1 u M S w w f S Z x d W 9 0 O y w m c X V v d D t T Z W N 0 a W 9 u M S 9 U Y W J s Z T A y N C A o U G F n Z S A x M i k v V G l w b y B j Y W 1 i a W F k b y 5 7 Q 2 9 s d W 1 u M i w x f S Z x d W 9 0 O y w m c X V v d D t T Z W N 0 a W 9 u M S 9 U Y W J s Z T A y N C A o U G F n Z S A x M i k v V G l w b y B j Y W 1 i a W F k b y 5 7 Q 2 9 s d W 1 u M y w y f S Z x d W 9 0 O y w m c X V v d D t T Z W N 0 a W 9 u M S 9 U Y W J s Z T A y N C A o U G F n Z S A x M i k v V G l w b y B j Y W 1 i a W F k b y 5 7 Q 2 9 s d W 1 u N C w z f S Z x d W 9 0 O y w m c X V v d D t T Z W N 0 a W 9 u M S 9 U Y W J s Z T A y N C A o U G F n Z S A x M i k v V G l w b y B j Y W 1 i a W F k b y 5 7 Q 2 9 s d W 1 u N S w 0 f S Z x d W 9 0 O y w m c X V v d D t T Z W N 0 a W 9 u M S 9 U Y W J s Z T A y N C A o U G F n Z S A x M i k v V G l w b y B j Y W 1 i a W F k b y 5 7 Q 2 9 s d W 1 u N i w 1 f S Z x d W 9 0 O y w m c X V v d D t T Z W N 0 a W 9 u M S 9 U Y W J s Z T A y N C A o U G F n Z S A x M i k v V G l w b y B j Y W 1 i a W F k b y 5 7 Q 2 9 s d W 1 u N y w 2 f S Z x d W 9 0 O y w m c X V v d D t T Z W N 0 a W 9 u M S 9 U Y W J s Z T A y N C A o U G F n Z S A x M i k v V G l w b y B j Y W 1 i a W F k b y 5 7 Q 2 9 s d W 1 u O C w 3 f S Z x d W 9 0 O y w m c X V v d D t T Z W N 0 a W 9 u M S 9 U Y W J s Z T A y N C A o U G F n Z S A x M i k v V G l w b y B j Y W 1 i a W F k b y 5 7 Q 2 9 s d W 1 u O S w 4 f S Z x d W 9 0 O y w m c X V v d D t T Z W N 0 a W 9 u M S 9 U Y W J s Z T A y N C A o U G F n Z S A x M i k v V G l w b y B j Y W 1 i a W F k b y 5 7 Q 2 9 s d W 1 u M T A s O X 0 m c X V v d D s s J n F 1 b 3 Q 7 U 2 V j d G l v b j E v V G F i b G U w M j Q g K F B h Z 2 U g M T I p L 1 R p c G 8 g Y 2 F t Y m l h Z G 8 u e 0 N v b H V t b j E x L D E w f S Z x d W 9 0 O 1 0 s J n F 1 b 3 Q 7 U m V s Y X R p b 2 5 z a G l w S W 5 m b y Z x d W 9 0 O z p b X X 0 i I C 8 + P E V u d H J 5 I F R 5 c G U 9 I l F 1 Z X J 5 S U Q i I F Z h b H V l P S J z N D d h M D c y O D M t Y m Q z O S 0 0 M z E y L W E 5 Z G I t Y 2 Q z O D I 1 N z Y 0 Y W U 1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J U M T Q 6 M j g 6 M T k u M D Q 3 M T c 3 M 1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E z K S 9 U a X B v I G N h b W J p Y W R v L n t D b 2 x 1 b W 4 x L D B 9 J n F 1 b 3 Q 7 L C Z x d W 9 0 O 1 N l Y 3 R p b 2 4 x L 1 R h Y m x l M D I 1 I C h Q Y W d l I D E z K S 9 U a X B v I G N h b W J p Y W R v L n t D b 2 x 1 b W 4 y L D F 9 J n F 1 b 3 Q 7 L C Z x d W 9 0 O 1 N l Y 3 R p b 2 4 x L 1 R h Y m x l M D I 1 I C h Q Y W d l I D E z K S 9 U a X B v I G N h b W J p Y W R v L n t D b 2 x 1 b W 4 z L D J 9 J n F 1 b 3 Q 7 L C Z x d W 9 0 O 1 N l Y 3 R p b 2 4 x L 1 R h Y m x l M D I 1 I C h Q Y W d l I D E z K S 9 U a X B v I G N h b W J p Y W R v L n t D b 2 x 1 b W 4 0 L D N 9 J n F 1 b 3 Q 7 L C Z x d W 9 0 O 1 N l Y 3 R p b 2 4 x L 1 R h Y m x l M D I 1 I C h Q Y W d l I D E z K S 9 U a X B v I G N h b W J p Y W R v L n t D b 2 x 1 b W 4 1 L D R 9 J n F 1 b 3 Q 7 L C Z x d W 9 0 O 1 N l Y 3 R p b 2 4 x L 1 R h Y m x l M D I 1 I C h Q Y W d l I D E z K S 9 U a X B v I G N h b W J p Y W R v L n t D b 2 x 1 b W 4 2 L D V 9 J n F 1 b 3 Q 7 L C Z x d W 9 0 O 1 N l Y 3 R p b 2 4 x L 1 R h Y m x l M D I 1 I C h Q Y W d l I D E z K S 9 U a X B v I G N h b W J p Y W R v L n t D b 2 x 1 b W 4 3 L D Z 9 J n F 1 b 3 Q 7 L C Z x d W 9 0 O 1 N l Y 3 R p b 2 4 x L 1 R h Y m x l M D I 1 I C h Q Y W d l I D E z K S 9 U a X B v I G N h b W J p Y W R v L n t D b 2 x 1 b W 4 4 L D d 9 J n F 1 b 3 Q 7 L C Z x d W 9 0 O 1 N l Y 3 R p b 2 4 x L 1 R h Y m x l M D I 1 I C h Q Y W d l I D E z K S 9 U a X B v I G N h b W J p Y W R v L n t D b 2 x 1 b W 4 5 L D h 9 J n F 1 b 3 Q 7 L C Z x d W 9 0 O 1 N l Y 3 R p b 2 4 x L 1 R h Y m x l M D I 1 I C h Q Y W d l I D E z K S 9 U a X B v I G N h b W J p Y W R v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T M p L 1 R p c G 8 g Y 2 F t Y m l h Z G 8 u e 0 N v b H V t b j E s M H 0 m c X V v d D s s J n F 1 b 3 Q 7 U 2 V j d G l v b j E v V G F i b G U w M j U g K F B h Z 2 U g M T M p L 1 R p c G 8 g Y 2 F t Y m l h Z G 8 u e 0 N v b H V t b j I s M X 0 m c X V v d D s s J n F 1 b 3 Q 7 U 2 V j d G l v b j E v V G F i b G U w M j U g K F B h Z 2 U g M T M p L 1 R p c G 8 g Y 2 F t Y m l h Z G 8 u e 0 N v b H V t b j M s M n 0 m c X V v d D s s J n F 1 b 3 Q 7 U 2 V j d G l v b j E v V G F i b G U w M j U g K F B h Z 2 U g M T M p L 1 R p c G 8 g Y 2 F t Y m l h Z G 8 u e 0 N v b H V t b j Q s M 3 0 m c X V v d D s s J n F 1 b 3 Q 7 U 2 V j d G l v b j E v V G F i b G U w M j U g K F B h Z 2 U g M T M p L 1 R p c G 8 g Y 2 F t Y m l h Z G 8 u e 0 N v b H V t b j U s N H 0 m c X V v d D s s J n F 1 b 3 Q 7 U 2 V j d G l v b j E v V G F i b G U w M j U g K F B h Z 2 U g M T M p L 1 R p c G 8 g Y 2 F t Y m l h Z G 8 u e 0 N v b H V t b j Y s N X 0 m c X V v d D s s J n F 1 b 3 Q 7 U 2 V j d G l v b j E v V G F i b G U w M j U g K F B h Z 2 U g M T M p L 1 R p c G 8 g Y 2 F t Y m l h Z G 8 u e 0 N v b H V t b j c s N n 0 m c X V v d D s s J n F 1 b 3 Q 7 U 2 V j d G l v b j E v V G F i b G U w M j U g K F B h Z 2 U g M T M p L 1 R p c G 8 g Y 2 F t Y m l h Z G 8 u e 0 N v b H V t b j g s N 3 0 m c X V v d D s s J n F 1 b 3 Q 7 U 2 V j d G l v b j E v V G F i b G U w M j U g K F B h Z 2 U g M T M p L 1 R p c G 8 g Y 2 F t Y m l h Z G 8 u e 0 N v b H V t b j k s O H 0 m c X V v d D s s J n F 1 b 3 Q 7 U 2 V j d G l v b j E v V G F i b G U w M j U g K F B h Z 2 U g M T M p L 1 R p c G 8 g Y 2 F t Y m l h Z G 8 u e 0 N v b H V t b j E w L D l 9 J n F 1 b 3 Q 7 X S w m c X V v d D t S Z W x h d G l v b n N o a X B J b m Z v J n F 1 b 3 Q 7 O l t d f S I g L z 4 8 R W 5 0 c n k g V H l w Z T 0 i U X V l c n l J R C I g V m F s d W U 9 I n N i N G Q 2 Z D V h N C 0 0 Z G N l L T R m O D A t Y j V l N C 0 4 M j g 0 O W M x M T N i N z k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E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T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E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l Q x N D o y O D o x O S 4 w N j I 3 N D Q 0 W i I g L z 4 8 R W 5 0 c n k g V H l w Z T 0 i R m l s b E N v b H V t b l R 5 c G V z I i B W Y W x 1 Z T 0 i c 0 J n W U R C U V V G Q l F V R k J R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T M p L 1 R p c G 8 g Y 2 F t Y m l h Z G 8 u e 0 N v b H V t b j E s M H 0 m c X V v d D s s J n F 1 b 3 Q 7 U 2 V j d G l v b j E v V G F i b G U w M j Y g K F B h Z 2 U g M T M p L 1 R p c G 8 g Y 2 F t Y m l h Z G 8 u e 0 N v b H V t b j I s M X 0 m c X V v d D s s J n F 1 b 3 Q 7 U 2 V j d G l v b j E v V G F i b G U w M j Y g K F B h Z 2 U g M T M p L 1 R p c G 8 g Y 2 F t Y m l h Z G 8 u e 0 N v b H V t b j M s M n 0 m c X V v d D s s J n F 1 b 3 Q 7 U 2 V j d G l v b j E v V G F i b G U w M j Y g K F B h Z 2 U g M T M p L 1 R p c G 8 g Y 2 F t Y m l h Z G 8 u e 0 N v b H V t b j Q s M 3 0 m c X V v d D s s J n F 1 b 3 Q 7 U 2 V j d G l v b j E v V G F i b G U w M j Y g K F B h Z 2 U g M T M p L 1 R p c G 8 g Y 2 F t Y m l h Z G 8 u e 0 N v b H V t b j U s N H 0 m c X V v d D s s J n F 1 b 3 Q 7 U 2 V j d G l v b j E v V G F i b G U w M j Y g K F B h Z 2 U g M T M p L 1 R p c G 8 g Y 2 F t Y m l h Z G 8 u e 0 N v b H V t b j Y s N X 0 m c X V v d D s s J n F 1 b 3 Q 7 U 2 V j d G l v b j E v V G F i b G U w M j Y g K F B h Z 2 U g M T M p L 1 R p c G 8 g Y 2 F t Y m l h Z G 8 u e 0 N v b H V t b j c s N n 0 m c X V v d D s s J n F 1 b 3 Q 7 U 2 V j d G l v b j E v V G F i b G U w M j Y g K F B h Z 2 U g M T M p L 1 R p c G 8 g Y 2 F t Y m l h Z G 8 u e 0 N v b H V t b j g s N 3 0 m c X V v d D s s J n F 1 b 3 Q 7 U 2 V j d G l v b j E v V G F i b G U w M j Y g K F B h Z 2 U g M T M p L 1 R p c G 8 g Y 2 F t Y m l h Z G 8 u e 0 N v b H V t b j k s O H 0 m c X V v d D s s J n F 1 b 3 Q 7 U 2 V j d G l v b j E v V G F i b G U w M j Y g K F B h Z 2 U g M T M p L 1 R p c G 8 g Y 2 F t Y m l h Z G 8 u e 0 N v b H V t b j E w L D l 9 J n F 1 b 3 Q 7 L C Z x d W 9 0 O 1 N l Y 3 R p b 2 4 x L 1 R h Y m x l M D I 2 I C h Q Y W d l I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2 I C h Q Y W d l I D E z K S 9 U a X B v I G N h b W J p Y W R v L n t D b 2 x 1 b W 4 x L D B 9 J n F 1 b 3 Q 7 L C Z x d W 9 0 O 1 N l Y 3 R p b 2 4 x L 1 R h Y m x l M D I 2 I C h Q Y W d l I D E z K S 9 U a X B v I G N h b W J p Y W R v L n t D b 2 x 1 b W 4 y L D F 9 J n F 1 b 3 Q 7 L C Z x d W 9 0 O 1 N l Y 3 R p b 2 4 x L 1 R h Y m x l M D I 2 I C h Q Y W d l I D E z K S 9 U a X B v I G N h b W J p Y W R v L n t D b 2 x 1 b W 4 z L D J 9 J n F 1 b 3 Q 7 L C Z x d W 9 0 O 1 N l Y 3 R p b 2 4 x L 1 R h Y m x l M D I 2 I C h Q Y W d l I D E z K S 9 U a X B v I G N h b W J p Y W R v L n t D b 2 x 1 b W 4 0 L D N 9 J n F 1 b 3 Q 7 L C Z x d W 9 0 O 1 N l Y 3 R p b 2 4 x L 1 R h Y m x l M D I 2 I C h Q Y W d l I D E z K S 9 U a X B v I G N h b W J p Y W R v L n t D b 2 x 1 b W 4 1 L D R 9 J n F 1 b 3 Q 7 L C Z x d W 9 0 O 1 N l Y 3 R p b 2 4 x L 1 R h Y m x l M D I 2 I C h Q Y W d l I D E z K S 9 U a X B v I G N h b W J p Y W R v L n t D b 2 x 1 b W 4 2 L D V 9 J n F 1 b 3 Q 7 L C Z x d W 9 0 O 1 N l Y 3 R p b 2 4 x L 1 R h Y m x l M D I 2 I C h Q Y W d l I D E z K S 9 U a X B v I G N h b W J p Y W R v L n t D b 2 x 1 b W 4 3 L D Z 9 J n F 1 b 3 Q 7 L C Z x d W 9 0 O 1 N l Y 3 R p b 2 4 x L 1 R h Y m x l M D I 2 I C h Q Y W d l I D E z K S 9 U a X B v I G N h b W J p Y W R v L n t D b 2 x 1 b W 4 4 L D d 9 J n F 1 b 3 Q 7 L C Z x d W 9 0 O 1 N l Y 3 R p b 2 4 x L 1 R h Y m x l M D I 2 I C h Q Y W d l I D E z K S 9 U a X B v I G N h b W J p Y W R v L n t D b 2 x 1 b W 4 5 L D h 9 J n F 1 b 3 Q 7 L C Z x d W 9 0 O 1 N l Y 3 R p b 2 4 x L 1 R h Y m x l M D I 2 I C h Q Y W d l I D E z K S 9 U a X B v I G N h b W J p Y W R v L n t D b 2 x 1 b W 4 x M C w 5 f S Z x d W 9 0 O y w m c X V v d D t T Z W N 0 a W 9 u M S 9 U Y W J s Z T A y N i A o U G F n Z S A x M y k v V G l w b y B j Y W 1 i a W F k b y 5 7 Q 2 9 s d W 1 u M T E s M T B 9 J n F 1 b 3 Q 7 X S w m c X V v d D t S Z W x h d G l v b n N o a X B J b m Z v J n F 1 b 3 Q 7 O l t d f S I g L z 4 8 R W 5 0 c n k g V H l w Z T 0 i U X V l c n l J R C I g V m F s d W U 9 I n M 5 M j Z j N D Y 5 N i 0 2 N 2 V k L T Q w M W U t O G F i N C 0 0 N z Y z Z D d k O G M x M z Q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E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T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E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Y 1 Y T g w M z g t N T M 2 Z C 0 0 M z N i L W J h Y m E t M W Y w Z j Q 4 N T F h N j F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0 L T E 1 V D E 5 O j E x O j A 1 L j E 0 M T k 4 O T N a I i A v P j x F b n R y e S B U e X B l P S J G a W x s Q 2 9 s d W 1 u V H l w Z X M i I F Z h b H V l P S J z Q m d Z R k J R V U Z B d 0 1 E Q X d N R E F 3 T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0 N v b H V t b j I s M X 0 m c X V v d D s s J n F 1 b 3 Q 7 U 2 V j d G l v b j E v V G F i b G U w M D E g K F B h Z 2 U g M S k g K D I p L 0 F 1 d G 9 S Z W 1 v d m V k Q 2 9 s d W 1 u c z E u e 0 N v b H V t b j M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N v b H V t b j U s N H 0 m c X V v d D s s J n F 1 b 3 Q 7 U 2 V j d G l v b j E v V G F i b G U w M D E g K F B h Z 2 U g M S k g K D I p L 0 F 1 d G 9 S Z W 1 v d m V k Q 2 9 s d W 1 u c z E u e 0 N v b H V t b j Y s N X 0 m c X V v d D s s J n F 1 b 3 Q 7 U 2 V j d G l v b j E v V G F i b G U w M D E g K F B h Z 2 U g M S k g K D I p L 0 F 1 d G 9 S Z W 1 v d m V k Q 2 9 s d W 1 u c z E u e 0 N v b H V t b j c s N n 0 m c X V v d D s s J n F 1 b 3 Q 7 U 2 V j d G l v b j E v V G F i b G U w M D E g K F B h Z 2 U g M S k g K D I p L 0 F 1 d G 9 S Z W 1 v d m V k Q 2 9 s d W 1 u c z E u e 0 N v b H V t b j g s N 3 0 m c X V v d D s s J n F 1 b 3 Q 7 U 2 V j d G l v b j E v V G F i b G U w M D E g K F B h Z 2 U g M S k g K D I p L 0 F 1 d G 9 S Z W 1 v d m V k Q 2 9 s d W 1 u c z E u e 0 N v b H V t b j k s O H 0 m c X V v d D s s J n F 1 b 3 Q 7 U 2 V j d G l v b j E v V G F i b G U w M D E g K F B h Z 2 U g M S k g K D I p L 0 F 1 d G 9 S Z W 1 v d m V k Q 2 9 s d W 1 u c z E u e 0 N v b H V t b j E w L D l 9 J n F 1 b 3 Q 7 L C Z x d W 9 0 O 1 N l Y 3 R p b 2 4 x L 1 R h Y m x l M D A x I C h Q Y W d l I D E p I C g y K S 9 B d X R v U m V t b 3 Z l Z E N v b H V t b n M x L n t D b 2 x 1 b W 4 x M S w x M H 0 m c X V v d D s s J n F 1 b 3 Q 7 U 2 V j d G l v b j E v V G F i b G U w M D E g K F B h Z 2 U g M S k g K D I p L 0 F 1 d G 9 S Z W 1 v d m V k Q 2 9 s d W 1 u c z E u e 0 N v b H V t b j E y L D E x f S Z x d W 9 0 O y w m c X V v d D t T Z W N 0 a W 9 u M S 9 U Y W J s Z T A w M S A o U G F n Z S A x K S A o M i k v Q X V 0 b 1 J l b W 9 2 Z W R D b 2 x 1 b W 5 z M S 5 7 Q 2 9 s d W 1 u M T M s M T J 9 J n F 1 b 3 Q 7 L C Z x d W 9 0 O 1 N l Y 3 R p b 2 4 x L 1 R h Y m x l M D A x I C h Q Y W d l I D E p I C g y K S 9 B d X R v U m V t b 3 Z l Z E N v b H V t b n M x L n t D b 2 x 1 b W 4 x N C w x M 3 0 m c X V v d D s s J n F 1 b 3 Q 7 U 2 V j d G l v b j E v V G F i b G U w M D E g K F B h Z 2 U g M S k g K D I p L 0 F 1 d G 9 S Z W 1 v d m V k Q 2 9 s d W 1 u c z E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D E g K F B h Z 2 U g M S k g K D I p L 0 F 1 d G 9 S Z W 1 v d m V k Q 2 9 s d W 1 u c z E u e 0 N v b H V t b j E s M H 0 m c X V v d D s s J n F 1 b 3 Q 7 U 2 V j d G l v b j E v V G F i b G U w M D E g K F B h Z 2 U g M S k g K D I p L 0 F 1 d G 9 S Z W 1 v d m V k Q 2 9 s d W 1 u c z E u e 0 N v b H V t b j I s M X 0 m c X V v d D s s J n F 1 b 3 Q 7 U 2 V j d G l v b j E v V G F i b G U w M D E g K F B h Z 2 U g M S k g K D I p L 0 F 1 d G 9 S Z W 1 v d m V k Q 2 9 s d W 1 u c z E u e 0 N v b H V t b j M s M n 0 m c X V v d D s s J n F 1 b 3 Q 7 U 2 V j d G l v b j E v V G F i b G U w M D E g K F B h Z 2 U g M S k g K D I p L 0 F 1 d G 9 S Z W 1 v d m V k Q 2 9 s d W 1 u c z E u e 0 N v b H V t b j Q s M 3 0 m c X V v d D s s J n F 1 b 3 Q 7 U 2 V j d G l v b j E v V G F i b G U w M D E g K F B h Z 2 U g M S k g K D I p L 0 F 1 d G 9 S Z W 1 v d m V k Q 2 9 s d W 1 u c z E u e 0 N v b H V t b j U s N H 0 m c X V v d D s s J n F 1 b 3 Q 7 U 2 V j d G l v b j E v V G F i b G U w M D E g K F B h Z 2 U g M S k g K D I p L 0 F 1 d G 9 S Z W 1 v d m V k Q 2 9 s d W 1 u c z E u e 0 N v b H V t b j Y s N X 0 m c X V v d D s s J n F 1 b 3 Q 7 U 2 V j d G l v b j E v V G F i b G U w M D E g K F B h Z 2 U g M S k g K D I p L 0 F 1 d G 9 S Z W 1 v d m V k Q 2 9 s d W 1 u c z E u e 0 N v b H V t b j c s N n 0 m c X V v d D s s J n F 1 b 3 Q 7 U 2 V j d G l v b j E v V G F i b G U w M D E g K F B h Z 2 U g M S k g K D I p L 0 F 1 d G 9 S Z W 1 v d m V k Q 2 9 s d W 1 u c z E u e 0 N v b H V t b j g s N 3 0 m c X V v d D s s J n F 1 b 3 Q 7 U 2 V j d G l v b j E v V G F i b G U w M D E g K F B h Z 2 U g M S k g K D I p L 0 F 1 d G 9 S Z W 1 v d m V k Q 2 9 s d W 1 u c z E u e 0 N v b H V t b j k s O H 0 m c X V v d D s s J n F 1 b 3 Q 7 U 2 V j d G l v b j E v V G F i b G U w M D E g K F B h Z 2 U g M S k g K D I p L 0 F 1 d G 9 S Z W 1 v d m V k Q 2 9 s d W 1 u c z E u e 0 N v b H V t b j E w L D l 9 J n F 1 b 3 Q 7 L C Z x d W 9 0 O 1 N l Y 3 R p b 2 4 x L 1 R h Y m x l M D A x I C h Q Y W d l I D E p I C g y K S 9 B d X R v U m V t b 3 Z l Z E N v b H V t b n M x L n t D b 2 x 1 b W 4 x M S w x M H 0 m c X V v d D s s J n F 1 b 3 Q 7 U 2 V j d G l v b j E v V G F i b G U w M D E g K F B h Z 2 U g M S k g K D I p L 0 F 1 d G 9 S Z W 1 v d m V k Q 2 9 s d W 1 u c z E u e 0 N v b H V t b j E y L D E x f S Z x d W 9 0 O y w m c X V v d D t T Z W N 0 a W 9 u M S 9 U Y W J s Z T A w M S A o U G F n Z S A x K S A o M i k v Q X V 0 b 1 J l b W 9 2 Z W R D b 2 x 1 b W 5 z M S 5 7 Q 2 9 s d W 1 u M T M s M T J 9 J n F 1 b 3 Q 7 L C Z x d W 9 0 O 1 N l Y 3 R p b 2 4 x L 1 R h Y m x l M D A x I C h Q Y W d l I D E p I C g y K S 9 B d X R v U m V t b 3 Z l Z E N v b H V t b n M x L n t D b 2 x 1 b W 4 x N C w x M 3 0 m c X V v d D s s J n F 1 b 3 Q 7 U 2 V j d G l v b j E v V G F i b G U w M D E g K F B h Z 2 U g M S k g K D I p L 0 F 1 d G 9 S Z W 1 v d m V k Q 2 9 s d W 1 u c z E u e 0 N v b H V t b j E 1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n U O 8 6 X e A W U W I X 5 + n P z N f L Q A A A A A C A A A A A A A D Z g A A w A A A A B A A A A D / L p H c H C u a O P O J K u h 6 C N I J A A A A A A S A A A C g A A A A E A A A A I 0 N i v M + 9 B 8 3 V 8 3 l r a U w C w N Q A A A A J Z P U b N O y W 3 w q 9 5 S p q q 9 D 8 g d q B S y g i 7 p D m T X m y b C k 9 b S I V c o g S n n I / 8 x N F U o p 8 U f Y 2 W 4 2 Y K S f e L j g f p 4 1 Q e q I 9 Q a B + j O G Q M + 0 6 7 2 z 8 Y 6 L m E U U A A A A q m 1 m 9 X w Q i 5 i t e E p e a 5 V S n Z + X n k g = < / D a t a M a s h u p > 
</file>

<file path=customXml/itemProps1.xml><?xml version="1.0" encoding="utf-8"?>
<ds:datastoreItem xmlns:ds="http://schemas.openxmlformats.org/officeDocument/2006/customXml" ds:itemID="{F3417397-16CC-4F55-A3BA-73B48DB6D9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Libramiento vs cheque</vt:lpstr>
      <vt:lpstr>Imprimir</vt:lpstr>
      <vt:lpstr>PROGRAMA Y ACTIVIDAD</vt:lpstr>
      <vt:lpstr>MUNICIPIO</vt:lpstr>
      <vt:lpstr>Hoja1</vt:lpstr>
      <vt:lpstr>Tabla Final</vt:lpstr>
      <vt:lpstr>Imprimir!Área_de_impresión</vt:lpstr>
      <vt:lpstr>'Libramiento vs cheque'!Área_de_impresión</vt:lpstr>
      <vt:lpstr>Imprimir!Títulos_a_imprimir</vt:lpstr>
      <vt:lpstr>'Libramiento vs cheque'!Títulos_a_imprimir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Albuerme</dc:creator>
  <cp:lastModifiedBy>Sergio M. Polanco Albuerne</cp:lastModifiedBy>
  <cp:lastPrinted>2026-04-17T15:52:04Z</cp:lastPrinted>
  <dcterms:created xsi:type="dcterms:W3CDTF">2020-10-09T12:21:48Z</dcterms:created>
  <dcterms:modified xsi:type="dcterms:W3CDTF">2026-04-17T16:17:00Z</dcterms:modified>
</cp:coreProperties>
</file>